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Users\t.piketty\Dropbox\WIDRussia\NPZ2017DistributionSeries\Gpinter\Input\"/>
    </mc:Choice>
  </mc:AlternateContent>
  <bookViews>
    <workbookView xWindow="-576" yWindow="24" windowWidth="17340" windowHeight="12792" tabRatio="724"/>
  </bookViews>
  <sheets>
    <sheet name="ReadMe" sheetId="27" r:id="rId1"/>
    <sheet name="1990RU" sheetId="29" r:id="rId2"/>
    <sheet name="1991RU" sheetId="28" r:id="rId3"/>
    <sheet name="1992RU" sheetId="22" r:id="rId4"/>
    <sheet name="1993RU" sheetId="23" r:id="rId5"/>
    <sheet name="1994RU" sheetId="24" r:id="rId6"/>
    <sheet name="1996RU" sheetId="25" r:id="rId7"/>
    <sheet name="1997RU" sheetId="26" r:id="rId8"/>
    <sheet name="1998RU" sheetId="4" r:id="rId9"/>
    <sheet name="1999RU" sheetId="1" r:id="rId10"/>
    <sheet name="2000RU" sheetId="5" r:id="rId11"/>
    <sheet name="2001RU" sheetId="6" r:id="rId12"/>
    <sheet name="2002RU" sheetId="7" r:id="rId13"/>
    <sheet name="2003RU" sheetId="9" r:id="rId14"/>
    <sheet name="2004RU" sheetId="10" r:id="rId15"/>
    <sheet name="2006RU" sheetId="20" r:id="rId16"/>
    <sheet name="2007RU" sheetId="11" r:id="rId17"/>
    <sheet name="2008RU" sheetId="12" r:id="rId18"/>
    <sheet name="2009RU" sheetId="13" r:id="rId19"/>
    <sheet name="2010RU" sheetId="14" r:id="rId20"/>
    <sheet name="2011RU" sheetId="15" r:id="rId21"/>
    <sheet name="2012RU" sheetId="16" r:id="rId22"/>
    <sheet name="2013RU" sheetId="17" r:id="rId23"/>
    <sheet name="2014RU" sheetId="18" r:id="rId24"/>
    <sheet name="2015RU" sheetId="19" r:id="rId25"/>
    <sheet name="Old1991RU" sheetId="21" r:id="rId26"/>
    <sheet name="Old1997RU" sheetId="3" r:id="rId27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2" i="29" l="1"/>
  <c r="G12" i="29"/>
  <c r="F12" i="29"/>
  <c r="M11" i="29"/>
  <c r="G11" i="29"/>
  <c r="F11" i="29"/>
  <c r="M10" i="29"/>
  <c r="G10" i="29"/>
  <c r="F10" i="29"/>
  <c r="M9" i="29"/>
  <c r="G9" i="29"/>
  <c r="F9" i="29"/>
  <c r="M8" i="29"/>
  <c r="G8" i="29"/>
  <c r="F8" i="29"/>
  <c r="M7" i="29"/>
  <c r="G7" i="29"/>
  <c r="F7" i="29"/>
  <c r="M6" i="29"/>
  <c r="G6" i="29"/>
  <c r="F6" i="29"/>
  <c r="M5" i="29"/>
  <c r="G5" i="29"/>
  <c r="F5" i="29"/>
  <c r="M4" i="29"/>
  <c r="G4" i="29"/>
  <c r="F4" i="29"/>
  <c r="M3" i="29"/>
  <c r="G3" i="29"/>
  <c r="F3" i="29"/>
  <c r="M2" i="29"/>
  <c r="G2" i="29"/>
  <c r="M12" i="28" l="1"/>
  <c r="G12" i="28"/>
  <c r="F12" i="28"/>
  <c r="M11" i="28"/>
  <c r="G11" i="28"/>
  <c r="F11" i="28"/>
  <c r="M10" i="28"/>
  <c r="G10" i="28"/>
  <c r="F10" i="28"/>
  <c r="M9" i="28"/>
  <c r="G9" i="28"/>
  <c r="F9" i="28"/>
  <c r="M8" i="28"/>
  <c r="G8" i="28"/>
  <c r="F8" i="28"/>
  <c r="M7" i="28"/>
  <c r="G7" i="28"/>
  <c r="F7" i="28"/>
  <c r="M6" i="28"/>
  <c r="G6" i="28"/>
  <c r="F6" i="28"/>
  <c r="M5" i="28"/>
  <c r="G5" i="28"/>
  <c r="F5" i="28"/>
  <c r="M4" i="28"/>
  <c r="G4" i="28"/>
  <c r="F4" i="28"/>
  <c r="M3" i="28"/>
  <c r="G3" i="28"/>
  <c r="F3" i="28"/>
  <c r="M2" i="28"/>
  <c r="G2" i="28"/>
  <c r="M18" i="26"/>
  <c r="G18" i="26"/>
  <c r="F18" i="26"/>
  <c r="M17" i="26"/>
  <c r="G17" i="26"/>
  <c r="F17" i="26"/>
  <c r="M16" i="26"/>
  <c r="G16" i="26"/>
  <c r="F16" i="26"/>
  <c r="M15" i="26"/>
  <c r="G15" i="26"/>
  <c r="F15" i="26"/>
  <c r="M14" i="26"/>
  <c r="G14" i="26"/>
  <c r="F14" i="26"/>
  <c r="M13" i="26"/>
  <c r="G13" i="26"/>
  <c r="F13" i="26"/>
  <c r="M12" i="26"/>
  <c r="G12" i="26"/>
  <c r="F12" i="26"/>
  <c r="M11" i="26"/>
  <c r="G11" i="26"/>
  <c r="F11" i="26"/>
  <c r="M10" i="26"/>
  <c r="G10" i="26"/>
  <c r="F10" i="26"/>
  <c r="M9" i="26"/>
  <c r="G9" i="26"/>
  <c r="F9" i="26"/>
  <c r="M8" i="26"/>
  <c r="G8" i="26"/>
  <c r="F8" i="26"/>
  <c r="M7" i="26"/>
  <c r="G7" i="26"/>
  <c r="F7" i="26"/>
  <c r="M6" i="26"/>
  <c r="G6" i="26"/>
  <c r="F6" i="26"/>
  <c r="M5" i="26"/>
  <c r="G5" i="26"/>
  <c r="F5" i="26"/>
  <c r="M4" i="26"/>
  <c r="G4" i="26"/>
  <c r="F4" i="26"/>
  <c r="M3" i="26"/>
  <c r="G3" i="26"/>
  <c r="F3" i="26"/>
  <c r="M2" i="26"/>
  <c r="G2" i="26"/>
  <c r="M18" i="25"/>
  <c r="G18" i="25"/>
  <c r="F18" i="25"/>
  <c r="M17" i="25"/>
  <c r="G17" i="25"/>
  <c r="F17" i="25"/>
  <c r="M16" i="25"/>
  <c r="G16" i="25"/>
  <c r="F16" i="25"/>
  <c r="M15" i="25"/>
  <c r="G15" i="25"/>
  <c r="F15" i="25"/>
  <c r="M14" i="25"/>
  <c r="G14" i="25"/>
  <c r="F14" i="25"/>
  <c r="M13" i="25"/>
  <c r="G13" i="25"/>
  <c r="F13" i="25"/>
  <c r="M12" i="25"/>
  <c r="G12" i="25"/>
  <c r="F12" i="25"/>
  <c r="M11" i="25"/>
  <c r="G11" i="25"/>
  <c r="F11" i="25"/>
  <c r="M10" i="25"/>
  <c r="G10" i="25"/>
  <c r="F10" i="25"/>
  <c r="M9" i="25"/>
  <c r="G9" i="25"/>
  <c r="F9" i="25"/>
  <c r="M8" i="25"/>
  <c r="G8" i="25"/>
  <c r="F8" i="25"/>
  <c r="M7" i="25"/>
  <c r="G7" i="25"/>
  <c r="F7" i="25"/>
  <c r="M6" i="25"/>
  <c r="G6" i="25"/>
  <c r="F6" i="25"/>
  <c r="M5" i="25"/>
  <c r="G5" i="25"/>
  <c r="F5" i="25"/>
  <c r="M4" i="25"/>
  <c r="G4" i="25"/>
  <c r="F4" i="25"/>
  <c r="M3" i="25"/>
  <c r="G3" i="25"/>
  <c r="F3" i="25"/>
  <c r="M2" i="25"/>
  <c r="G2" i="25"/>
  <c r="F18" i="24"/>
  <c r="M18" i="24"/>
  <c r="M17" i="24"/>
  <c r="M16" i="24"/>
  <c r="M15" i="24"/>
  <c r="M14" i="24"/>
  <c r="M13" i="24"/>
  <c r="M12" i="24"/>
  <c r="M11" i="24"/>
  <c r="M10" i="24"/>
  <c r="M9" i="24"/>
  <c r="M8" i="24"/>
  <c r="M7" i="24"/>
  <c r="M6" i="24"/>
  <c r="M5" i="24"/>
  <c r="M4" i="24"/>
  <c r="M3" i="24"/>
  <c r="M2" i="24"/>
  <c r="G18" i="24"/>
  <c r="G17" i="24"/>
  <c r="F17" i="24"/>
  <c r="G16" i="24"/>
  <c r="F16" i="24"/>
  <c r="G15" i="24"/>
  <c r="F15" i="24"/>
  <c r="G14" i="24"/>
  <c r="F14" i="24"/>
  <c r="G13" i="24"/>
  <c r="F13" i="24"/>
  <c r="G12" i="24"/>
  <c r="F12" i="24"/>
  <c r="G11" i="24"/>
  <c r="F11" i="24"/>
  <c r="G10" i="24"/>
  <c r="F10" i="24"/>
  <c r="G9" i="24"/>
  <c r="F9" i="24"/>
  <c r="G8" i="24"/>
  <c r="F8" i="24"/>
  <c r="G7" i="24"/>
  <c r="F7" i="24"/>
  <c r="G6" i="24"/>
  <c r="F6" i="24"/>
  <c r="G5" i="24"/>
  <c r="F5" i="24"/>
  <c r="G4" i="24"/>
  <c r="F4" i="24"/>
  <c r="G3" i="24"/>
  <c r="F3" i="24"/>
  <c r="G2" i="24"/>
  <c r="M17" i="23"/>
  <c r="G17" i="23"/>
  <c r="F17" i="23"/>
  <c r="M16" i="23"/>
  <c r="G16" i="23"/>
  <c r="F16" i="23"/>
  <c r="M15" i="23"/>
  <c r="G15" i="23"/>
  <c r="F15" i="23"/>
  <c r="M14" i="23"/>
  <c r="G14" i="23"/>
  <c r="F14" i="23"/>
  <c r="M13" i="23"/>
  <c r="G13" i="23"/>
  <c r="F13" i="23"/>
  <c r="M12" i="23"/>
  <c r="G12" i="23"/>
  <c r="F12" i="23"/>
  <c r="M11" i="23"/>
  <c r="G11" i="23"/>
  <c r="F11" i="23"/>
  <c r="M10" i="23"/>
  <c r="G10" i="23"/>
  <c r="F10" i="23"/>
  <c r="M9" i="23"/>
  <c r="G9" i="23"/>
  <c r="F9" i="23"/>
  <c r="M8" i="23"/>
  <c r="G8" i="23"/>
  <c r="F8" i="23"/>
  <c r="M7" i="23"/>
  <c r="G7" i="23"/>
  <c r="F7" i="23"/>
  <c r="M6" i="23"/>
  <c r="G6" i="23"/>
  <c r="F6" i="23"/>
  <c r="M5" i="23"/>
  <c r="G5" i="23"/>
  <c r="F5" i="23"/>
  <c r="M4" i="23"/>
  <c r="G4" i="23"/>
  <c r="F4" i="23"/>
  <c r="M3" i="23"/>
  <c r="G3" i="23"/>
  <c r="F3" i="23"/>
  <c r="M2" i="23"/>
  <c r="G2" i="23"/>
  <c r="F22" i="22"/>
  <c r="F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M22" i="22"/>
  <c r="M21" i="22"/>
  <c r="M20" i="22"/>
  <c r="M19" i="22"/>
  <c r="M18" i="22"/>
  <c r="M17" i="22"/>
  <c r="M16" i="22"/>
  <c r="M15" i="22"/>
  <c r="M14" i="22"/>
  <c r="G22" i="22"/>
  <c r="G21" i="22"/>
  <c r="G20" i="22"/>
  <c r="G19" i="22"/>
  <c r="G18" i="22"/>
  <c r="G17" i="22"/>
  <c r="G16" i="22"/>
  <c r="G15" i="22"/>
  <c r="G14" i="22"/>
  <c r="M13" i="22"/>
  <c r="G13" i="22"/>
  <c r="M12" i="22"/>
  <c r="G12" i="22"/>
  <c r="M11" i="22"/>
  <c r="G11" i="22"/>
  <c r="M10" i="22"/>
  <c r="G10" i="22"/>
  <c r="M9" i="22"/>
  <c r="G9" i="22"/>
  <c r="M8" i="22"/>
  <c r="G8" i="22"/>
  <c r="M7" i="22"/>
  <c r="G7" i="22"/>
  <c r="M6" i="22"/>
  <c r="G6" i="22"/>
  <c r="M5" i="22"/>
  <c r="G5" i="22"/>
  <c r="M4" i="22"/>
  <c r="G4" i="22"/>
  <c r="M3" i="22"/>
  <c r="G3" i="22"/>
  <c r="F3" i="22"/>
  <c r="M2" i="22"/>
  <c r="G2" i="22"/>
  <c r="G13" i="21"/>
  <c r="F5" i="21"/>
  <c r="F6" i="21"/>
  <c r="F7" i="21"/>
  <c r="F8" i="21"/>
  <c r="F9" i="21"/>
  <c r="F10" i="21"/>
  <c r="F11" i="21"/>
  <c r="F12" i="21"/>
  <c r="F13" i="21"/>
  <c r="F3" i="21"/>
  <c r="F4" i="21"/>
  <c r="M3" i="21"/>
  <c r="M4" i="21"/>
  <c r="M5" i="21"/>
  <c r="M6" i="21"/>
  <c r="M7" i="21"/>
  <c r="M8" i="21"/>
  <c r="M9" i="21"/>
  <c r="M10" i="21"/>
  <c r="M11" i="21"/>
  <c r="M12" i="21"/>
  <c r="M13" i="21"/>
  <c r="M2" i="21"/>
  <c r="G12" i="21"/>
  <c r="G11" i="21"/>
  <c r="G10" i="21"/>
  <c r="G9" i="21"/>
  <c r="G8" i="21"/>
  <c r="G7" i="21"/>
  <c r="G6" i="21"/>
  <c r="G5" i="21"/>
  <c r="G4" i="21"/>
  <c r="G3" i="21"/>
  <c r="G2" i="21"/>
  <c r="L13" i="20"/>
  <c r="G9" i="20"/>
  <c r="F9" i="20"/>
  <c r="G8" i="20"/>
  <c r="F8" i="20"/>
  <c r="G7" i="20"/>
  <c r="F7" i="20"/>
  <c r="G6" i="20"/>
  <c r="F6" i="20"/>
  <c r="G5" i="20"/>
  <c r="F5" i="20"/>
  <c r="G4" i="20"/>
  <c r="F4" i="20"/>
  <c r="G3" i="20"/>
  <c r="F3" i="20"/>
  <c r="G2" i="20"/>
  <c r="G14" i="19"/>
  <c r="F14" i="19"/>
  <c r="G13" i="19"/>
  <c r="F13" i="19"/>
  <c r="G12" i="19"/>
  <c r="F12" i="19"/>
  <c r="G11" i="19"/>
  <c r="F11" i="19"/>
  <c r="G10" i="19"/>
  <c r="F10" i="19"/>
  <c r="G9" i="19"/>
  <c r="F9" i="19"/>
  <c r="G8" i="19"/>
  <c r="F8" i="19"/>
  <c r="G7" i="19"/>
  <c r="F7" i="19"/>
  <c r="G6" i="19"/>
  <c r="F6" i="19"/>
  <c r="G5" i="19"/>
  <c r="F5" i="19"/>
  <c r="G4" i="19"/>
  <c r="F4" i="19"/>
  <c r="G3" i="19"/>
  <c r="F3" i="19"/>
  <c r="G2" i="19"/>
  <c r="G14" i="18"/>
  <c r="F14" i="18"/>
  <c r="G13" i="18"/>
  <c r="F13" i="18"/>
  <c r="G12" i="18"/>
  <c r="F12" i="18"/>
  <c r="G11" i="18"/>
  <c r="F11" i="18"/>
  <c r="G10" i="18"/>
  <c r="F10" i="18"/>
  <c r="G9" i="18"/>
  <c r="F9" i="18"/>
  <c r="G8" i="18"/>
  <c r="F8" i="18"/>
  <c r="G7" i="18"/>
  <c r="F7" i="18"/>
  <c r="G6" i="18"/>
  <c r="F6" i="18"/>
  <c r="G5" i="18"/>
  <c r="F5" i="18"/>
  <c r="G4" i="18"/>
  <c r="F4" i="18"/>
  <c r="G3" i="18"/>
  <c r="F3" i="18"/>
  <c r="G2" i="18"/>
  <c r="G14" i="17"/>
  <c r="F14" i="17"/>
  <c r="G13" i="17"/>
  <c r="F13" i="17"/>
  <c r="G12" i="17"/>
  <c r="F12" i="17"/>
  <c r="G11" i="17"/>
  <c r="F11" i="17"/>
  <c r="G10" i="17"/>
  <c r="F10" i="17"/>
  <c r="G9" i="17"/>
  <c r="F9" i="17"/>
  <c r="G8" i="17"/>
  <c r="F8" i="17"/>
  <c r="G7" i="17"/>
  <c r="F7" i="17"/>
  <c r="G6" i="17"/>
  <c r="F6" i="17"/>
  <c r="G5" i="17"/>
  <c r="F5" i="17"/>
  <c r="G4" i="17"/>
  <c r="F4" i="17"/>
  <c r="G3" i="17"/>
  <c r="F3" i="17"/>
  <c r="G2" i="17"/>
  <c r="F14" i="16"/>
  <c r="G14" i="16"/>
  <c r="G13" i="16"/>
  <c r="F13" i="16"/>
  <c r="G12" i="16"/>
  <c r="F12" i="16"/>
  <c r="G11" i="16"/>
  <c r="F11" i="16"/>
  <c r="G10" i="16"/>
  <c r="F10" i="16"/>
  <c r="G9" i="16"/>
  <c r="F9" i="16"/>
  <c r="G8" i="16"/>
  <c r="F8" i="16"/>
  <c r="G7" i="16"/>
  <c r="F7" i="16"/>
  <c r="G6" i="16"/>
  <c r="F6" i="16"/>
  <c r="G5" i="16"/>
  <c r="F5" i="16"/>
  <c r="G4" i="16"/>
  <c r="F4" i="16"/>
  <c r="G3" i="16"/>
  <c r="F3" i="16"/>
  <c r="G2" i="16"/>
  <c r="G13" i="15"/>
  <c r="F13" i="15"/>
  <c r="G12" i="15"/>
  <c r="F12" i="15"/>
  <c r="G11" i="15"/>
  <c r="F11" i="15"/>
  <c r="G10" i="15"/>
  <c r="F10" i="15"/>
  <c r="G9" i="15"/>
  <c r="F9" i="15"/>
  <c r="G8" i="15"/>
  <c r="F8" i="15"/>
  <c r="G7" i="15"/>
  <c r="F7" i="15"/>
  <c r="G6" i="15"/>
  <c r="F6" i="15"/>
  <c r="G5" i="15"/>
  <c r="F5" i="15"/>
  <c r="G4" i="15"/>
  <c r="F4" i="15"/>
  <c r="G3" i="15"/>
  <c r="F3" i="15"/>
  <c r="G2" i="15"/>
  <c r="G13" i="14"/>
  <c r="F13" i="14"/>
  <c r="G12" i="14"/>
  <c r="F12" i="14"/>
  <c r="G11" i="14"/>
  <c r="F11" i="14"/>
  <c r="G10" i="14"/>
  <c r="F10" i="14"/>
  <c r="G9" i="14"/>
  <c r="F9" i="14"/>
  <c r="G8" i="14"/>
  <c r="F8" i="14"/>
  <c r="G7" i="14"/>
  <c r="F7" i="14"/>
  <c r="G6" i="14"/>
  <c r="F6" i="14"/>
  <c r="G5" i="14"/>
  <c r="F5" i="14"/>
  <c r="G4" i="14"/>
  <c r="F4" i="14"/>
  <c r="G3" i="14"/>
  <c r="F3" i="14"/>
  <c r="G2" i="14"/>
  <c r="F13" i="13"/>
  <c r="G13" i="13"/>
  <c r="F10" i="13"/>
  <c r="F11" i="13"/>
  <c r="F12" i="13"/>
  <c r="F12" i="12"/>
  <c r="F11" i="12"/>
  <c r="F10" i="12"/>
  <c r="G12" i="13"/>
  <c r="G11" i="13"/>
  <c r="G10" i="13"/>
  <c r="G9" i="13"/>
  <c r="F9" i="13"/>
  <c r="G8" i="13"/>
  <c r="F8" i="13"/>
  <c r="G7" i="13"/>
  <c r="F7" i="13"/>
  <c r="G6" i="13"/>
  <c r="F6" i="13"/>
  <c r="G5" i="13"/>
  <c r="F5" i="13"/>
  <c r="G4" i="13"/>
  <c r="F4" i="13"/>
  <c r="G3" i="13"/>
  <c r="F3" i="13"/>
  <c r="G2" i="13"/>
  <c r="G12" i="12"/>
  <c r="G11" i="12"/>
  <c r="G10" i="12"/>
  <c r="G9" i="12"/>
  <c r="F9" i="12"/>
  <c r="G8" i="12"/>
  <c r="F8" i="12"/>
  <c r="G7" i="12"/>
  <c r="F7" i="12"/>
  <c r="G6" i="12"/>
  <c r="F6" i="12"/>
  <c r="G5" i="12"/>
  <c r="F5" i="12"/>
  <c r="G4" i="12"/>
  <c r="F4" i="12"/>
  <c r="G3" i="12"/>
  <c r="F3" i="12"/>
  <c r="G2" i="12"/>
  <c r="L13" i="11"/>
  <c r="G9" i="11"/>
  <c r="F9" i="11"/>
  <c r="G8" i="11"/>
  <c r="F8" i="11"/>
  <c r="G7" i="11"/>
  <c r="F7" i="11"/>
  <c r="G6" i="11"/>
  <c r="F6" i="11"/>
  <c r="G5" i="11"/>
  <c r="F5" i="11"/>
  <c r="G4" i="11"/>
  <c r="F4" i="11"/>
  <c r="G3" i="11"/>
  <c r="F3" i="11"/>
  <c r="G2" i="11"/>
  <c r="L13" i="10"/>
  <c r="G9" i="10"/>
  <c r="F9" i="10"/>
  <c r="G8" i="10"/>
  <c r="F8" i="10"/>
  <c r="G7" i="10"/>
  <c r="F7" i="10"/>
  <c r="G6" i="10"/>
  <c r="F6" i="10"/>
  <c r="G5" i="10"/>
  <c r="F5" i="10"/>
  <c r="G4" i="10"/>
  <c r="F4" i="10"/>
  <c r="G3" i="10"/>
  <c r="F3" i="10"/>
  <c r="G2" i="10"/>
  <c r="L13" i="9"/>
  <c r="G9" i="9"/>
  <c r="F9" i="9"/>
  <c r="G8" i="9"/>
  <c r="F8" i="9"/>
  <c r="G7" i="9"/>
  <c r="F7" i="9"/>
  <c r="G6" i="9"/>
  <c r="F6" i="9"/>
  <c r="G5" i="9"/>
  <c r="F5" i="9"/>
  <c r="G4" i="9"/>
  <c r="F4" i="9"/>
  <c r="G3" i="9"/>
  <c r="F3" i="9"/>
  <c r="G2" i="9"/>
  <c r="L13" i="7"/>
  <c r="G9" i="7"/>
  <c r="F9" i="7"/>
  <c r="G8" i="7"/>
  <c r="F8" i="7"/>
  <c r="G7" i="7"/>
  <c r="F7" i="7"/>
  <c r="G6" i="7"/>
  <c r="F6" i="7"/>
  <c r="G5" i="7"/>
  <c r="F5" i="7"/>
  <c r="G4" i="7"/>
  <c r="F4" i="7"/>
  <c r="G3" i="7"/>
  <c r="F3" i="7"/>
  <c r="G2" i="7"/>
  <c r="L13" i="6"/>
  <c r="G9" i="6"/>
  <c r="F9" i="6"/>
  <c r="G8" i="6"/>
  <c r="F8" i="6"/>
  <c r="G7" i="6"/>
  <c r="F7" i="6"/>
  <c r="G6" i="6"/>
  <c r="F6" i="6"/>
  <c r="G5" i="6"/>
  <c r="F5" i="6"/>
  <c r="G4" i="6"/>
  <c r="F4" i="6"/>
  <c r="G3" i="6"/>
  <c r="F3" i="6"/>
  <c r="G2" i="6"/>
  <c r="G9" i="5"/>
  <c r="F9" i="5"/>
  <c r="G8" i="5"/>
  <c r="F8" i="5"/>
  <c r="G7" i="5"/>
  <c r="F7" i="5"/>
  <c r="G6" i="5"/>
  <c r="F6" i="5"/>
  <c r="G5" i="5"/>
  <c r="F5" i="5"/>
  <c r="G4" i="5"/>
  <c r="F4" i="5"/>
  <c r="G3" i="5"/>
  <c r="F3" i="5"/>
  <c r="G2" i="5"/>
  <c r="G9" i="4"/>
  <c r="F9" i="4"/>
  <c r="G8" i="4"/>
  <c r="F8" i="4"/>
  <c r="G7" i="4"/>
  <c r="F7" i="4"/>
  <c r="G6" i="4"/>
  <c r="F6" i="4"/>
  <c r="G5" i="4"/>
  <c r="F5" i="4"/>
  <c r="G4" i="4"/>
  <c r="F4" i="4"/>
  <c r="G3" i="4"/>
  <c r="F3" i="4"/>
  <c r="G2" i="4"/>
  <c r="K3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2" i="3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</calcChain>
</file>

<file path=xl/sharedStrings.xml><?xml version="1.0" encoding="utf-8"?>
<sst xmlns="http://schemas.openxmlformats.org/spreadsheetml/2006/main" count="303" uniqueCount="22">
  <si>
    <t>year</t>
  </si>
  <si>
    <t>country</t>
  </si>
  <si>
    <t>component</t>
  </si>
  <si>
    <t>popsize</t>
  </si>
  <si>
    <t>average</t>
  </si>
  <si>
    <t>p</t>
  </si>
  <si>
    <t>thr</t>
  </si>
  <si>
    <t>Raw data - thersholds</t>
  </si>
  <si>
    <t>Raw data - frequencies</t>
  </si>
  <si>
    <t>RU</t>
  </si>
  <si>
    <t>total</t>
  </si>
  <si>
    <t>Raw data - abs.numbers (millions)</t>
  </si>
  <si>
    <t>Older_but more detailed tabulation</t>
  </si>
  <si>
    <t>(01-06-2017)</t>
  </si>
  <si>
    <t>Income per capita; income measured as consumption + increase in saving</t>
  </si>
  <si>
    <t>Raw income tabulations from HBS household survey (Household budget survey) published by Rosstat</t>
  </si>
  <si>
    <t>old1997</t>
  </si>
  <si>
    <t>Note. It is preferable to use the 1997 tabulation with additional brackets as it yields more precise results (in particular it avoids putting a large mass at zero).</t>
  </si>
  <si>
    <t>b</t>
  </si>
  <si>
    <t>p2</t>
  </si>
  <si>
    <t>thr2</t>
  </si>
  <si>
    <t>Note. It is preferable to add a top b=1.4 otherwise it falls to 1.2 and is unplausible.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</si>
</sst>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6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name val="Arial C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" fontId="0" fillId="0" borderId="0" xfId="0" applyNumberFormat="1"/>
    <xf numFmtId="3" fontId="0" fillId="0" borderId="0" xfId="0" applyNumberFormat="1"/>
    <xf numFmtId="3" fontId="2" fillId="0" borderId="0" xfId="0" applyNumberFormat="1" applyFont="1" applyFill="1"/>
    <xf numFmtId="164" fontId="2" fillId="0" borderId="0" xfId="0" applyNumberFormat="1" applyFont="1" applyFill="1"/>
    <xf numFmtId="165" fontId="0" fillId="0" borderId="0" xfId="0" applyNumberFormat="1"/>
    <xf numFmtId="4" fontId="2" fillId="0" borderId="0" xfId="0" applyNumberFormat="1" applyFont="1" applyFill="1"/>
    <xf numFmtId="164" fontId="2" fillId="0" borderId="0" xfId="0" applyNumberFormat="1" applyFont="1" applyFill="1" applyBorder="1"/>
    <xf numFmtId="164" fontId="0" fillId="0" borderId="0" xfId="0" applyNumberFormat="1"/>
    <xf numFmtId="0" fontId="5" fillId="0" borderId="0" xfId="0" applyFont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/>
  </sheetViews>
  <sheetFormatPr baseColWidth="10" defaultRowHeight="15.6"/>
  <sheetData>
    <row r="1" spans="1:1">
      <c r="A1" s="10" t="s">
        <v>13</v>
      </c>
    </row>
    <row r="2" spans="1:1">
      <c r="A2" s="10" t="s">
        <v>15</v>
      </c>
    </row>
    <row r="3" spans="1:1">
      <c r="A3" s="10" t="s">
        <v>14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D1" workbookViewId="0">
      <selection activeCell="H22" sqref="H21:L22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1999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7.1</v>
      </c>
    </row>
    <row r="3" spans="1:12">
      <c r="F3" s="6">
        <f>SUM($L$2:L2)/$D$2</f>
        <v>7.0999999999999994E-2</v>
      </c>
      <c r="G3" s="3">
        <f t="shared" ref="G3:G8" si="0">K3</f>
        <v>500</v>
      </c>
      <c r="K3" s="4">
        <v>500</v>
      </c>
      <c r="L3" s="5">
        <v>12.4</v>
      </c>
    </row>
    <row r="4" spans="1:12">
      <c r="F4" s="6">
        <f>SUM($L$2:L3)/$D$2</f>
        <v>0.19500000000000001</v>
      </c>
      <c r="G4" s="3">
        <f t="shared" si="0"/>
        <v>750</v>
      </c>
      <c r="K4" s="4">
        <v>750</v>
      </c>
      <c r="L4" s="5">
        <v>13.9</v>
      </c>
    </row>
    <row r="5" spans="1:12">
      <c r="F5" s="6">
        <f>SUM($L$2:L4)/$D$2</f>
        <v>0.33399999999999996</v>
      </c>
      <c r="G5" s="3">
        <f t="shared" si="0"/>
        <v>1000</v>
      </c>
      <c r="K5" s="4">
        <v>1000</v>
      </c>
      <c r="L5" s="5">
        <v>23.8</v>
      </c>
    </row>
    <row r="6" spans="1:12">
      <c r="F6" s="6">
        <f>SUM($L$2:L5)/$D$2</f>
        <v>0.57200000000000006</v>
      </c>
      <c r="G6" s="3">
        <f t="shared" si="0"/>
        <v>1500</v>
      </c>
      <c r="K6" s="4">
        <v>1500</v>
      </c>
      <c r="L6" s="5">
        <v>15.8</v>
      </c>
    </row>
    <row r="7" spans="1:12">
      <c r="F7" s="6">
        <f>SUM($L$2:L6)/$D$2</f>
        <v>0.73</v>
      </c>
      <c r="G7" s="3">
        <f t="shared" si="0"/>
        <v>2000</v>
      </c>
      <c r="K7" s="4">
        <v>2000</v>
      </c>
      <c r="L7" s="5">
        <v>15.9</v>
      </c>
    </row>
    <row r="8" spans="1:12">
      <c r="F8" s="6">
        <f>SUM($L$2:L7)/$D$2</f>
        <v>0.88900000000000001</v>
      </c>
      <c r="G8" s="3">
        <f t="shared" si="0"/>
        <v>3000</v>
      </c>
      <c r="K8" s="4">
        <v>3000</v>
      </c>
      <c r="L8" s="5">
        <v>6.2</v>
      </c>
    </row>
    <row r="9" spans="1:12">
      <c r="F9" s="6">
        <f>SUM($L$2:L8)/$D$2</f>
        <v>0.95100000000000007</v>
      </c>
      <c r="G9" s="3">
        <f>K9</f>
        <v>4000</v>
      </c>
      <c r="K9" s="4">
        <v>4000</v>
      </c>
      <c r="L9" s="5">
        <v>4.9000000000000004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K12" s="4"/>
      <c r="L12" s="5"/>
    </row>
    <row r="13" spans="1:12">
      <c r="F13" s="6"/>
      <c r="G13" s="3"/>
      <c r="K13" s="4"/>
      <c r="L13" s="5"/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C1" workbookViewId="0">
      <selection activeCell="L3" sqref="L3:L9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2000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3.4</v>
      </c>
    </row>
    <row r="3" spans="1:12">
      <c r="F3" s="6">
        <f>SUM($L$2:L2)/$D$2</f>
        <v>3.4000000000000002E-2</v>
      </c>
      <c r="G3" s="3">
        <f t="shared" ref="G3:G8" si="0">K3</f>
        <v>500</v>
      </c>
      <c r="K3" s="4">
        <v>500</v>
      </c>
      <c r="L3" s="5">
        <v>7.3</v>
      </c>
    </row>
    <row r="4" spans="1:12">
      <c r="F4" s="6">
        <f>SUM($L$2:L3)/$D$2</f>
        <v>0.107</v>
      </c>
      <c r="G4" s="3">
        <f t="shared" si="0"/>
        <v>750</v>
      </c>
      <c r="K4" s="4">
        <v>750</v>
      </c>
      <c r="L4" s="5">
        <v>9.6</v>
      </c>
    </row>
    <row r="5" spans="1:12">
      <c r="F5" s="6">
        <f>SUM($L$2:L4)/$D$2</f>
        <v>0.20299999999999996</v>
      </c>
      <c r="G5" s="3">
        <f t="shared" si="0"/>
        <v>1000</v>
      </c>
      <c r="K5" s="4">
        <v>1000</v>
      </c>
      <c r="L5" s="5">
        <v>19.8</v>
      </c>
    </row>
    <row r="6" spans="1:12">
      <c r="F6" s="6">
        <f>SUM($L$2:L5)/$D$2</f>
        <v>0.40099999999999997</v>
      </c>
      <c r="G6" s="3">
        <f t="shared" si="0"/>
        <v>1500</v>
      </c>
      <c r="K6" s="4">
        <v>1500</v>
      </c>
      <c r="L6" s="5">
        <v>16.3</v>
      </c>
    </row>
    <row r="7" spans="1:12">
      <c r="F7" s="6">
        <f>SUM($L$2:L6)/$D$2</f>
        <v>0.56399999999999995</v>
      </c>
      <c r="G7" s="3">
        <f t="shared" si="0"/>
        <v>2000</v>
      </c>
      <c r="K7" s="4">
        <v>2000</v>
      </c>
      <c r="L7" s="5">
        <v>20.6</v>
      </c>
    </row>
    <row r="8" spans="1:12">
      <c r="F8" s="6">
        <f>SUM($L$2:L7)/$D$2</f>
        <v>0.77</v>
      </c>
      <c r="G8" s="3">
        <f t="shared" si="0"/>
        <v>3000</v>
      </c>
      <c r="K8" s="4">
        <v>3000</v>
      </c>
      <c r="L8" s="5">
        <v>10.5</v>
      </c>
    </row>
    <row r="9" spans="1:12">
      <c r="F9" s="6">
        <f>SUM($L$2:L8)/$D$2</f>
        <v>0.875</v>
      </c>
      <c r="G9" s="3">
        <f>K9</f>
        <v>4000</v>
      </c>
      <c r="K9" s="4">
        <v>4000</v>
      </c>
      <c r="L9" s="5">
        <v>12.5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K12" s="4"/>
      <c r="L12" s="5"/>
    </row>
    <row r="13" spans="1:12">
      <c r="F13" s="6"/>
      <c r="G13" s="3"/>
      <c r="K13" s="4"/>
      <c r="L13" s="5"/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H16" sqref="H16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2001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12.5</v>
      </c>
    </row>
    <row r="3" spans="1:12">
      <c r="F3" s="6">
        <f>SUM($L$2:L2)/$D$2</f>
        <v>0.125</v>
      </c>
      <c r="G3" s="3">
        <f t="shared" ref="G3:G8" si="0">K3</f>
        <v>1000</v>
      </c>
      <c r="K3" s="4">
        <v>1000</v>
      </c>
      <c r="L3" s="5">
        <v>15</v>
      </c>
    </row>
    <row r="4" spans="1:12">
      <c r="F4" s="6">
        <f>SUM($L$2:L3)/$D$2</f>
        <v>0.27500000000000002</v>
      </c>
      <c r="G4" s="3">
        <f t="shared" si="0"/>
        <v>1500</v>
      </c>
      <c r="K4" s="4">
        <v>1500</v>
      </c>
      <c r="L4" s="8">
        <v>14.4</v>
      </c>
    </row>
    <row r="5" spans="1:12">
      <c r="F5" s="6">
        <f>SUM($L$2:L4)/$D$2</f>
        <v>0.41899999999999998</v>
      </c>
      <c r="G5" s="3">
        <f t="shared" si="0"/>
        <v>2000</v>
      </c>
      <c r="K5" s="4">
        <v>2000</v>
      </c>
      <c r="L5" s="8">
        <v>21.7</v>
      </c>
    </row>
    <row r="6" spans="1:12">
      <c r="F6" s="6">
        <f>SUM($L$2:L5)/$D$2</f>
        <v>0.6359999999999999</v>
      </c>
      <c r="G6" s="3">
        <f t="shared" si="0"/>
        <v>3000</v>
      </c>
      <c r="K6" s="4">
        <v>3000</v>
      </c>
      <c r="L6" s="8">
        <v>13.4</v>
      </c>
    </row>
    <row r="7" spans="1:12">
      <c r="F7" s="6">
        <f>SUM($L$2:L6)/$D$2</f>
        <v>0.77</v>
      </c>
      <c r="G7" s="3">
        <f t="shared" si="0"/>
        <v>4000</v>
      </c>
      <c r="K7" s="4">
        <v>4000</v>
      </c>
      <c r="L7" s="5">
        <v>8.1999999999999993</v>
      </c>
    </row>
    <row r="8" spans="1:12">
      <c r="F8" s="6">
        <f>SUM($L$2:L7)/$D$2</f>
        <v>0.85199999999999998</v>
      </c>
      <c r="G8" s="3">
        <f t="shared" si="0"/>
        <v>5000</v>
      </c>
      <c r="K8" s="4">
        <v>5000</v>
      </c>
      <c r="L8" s="5">
        <v>8.1999999999999993</v>
      </c>
    </row>
    <row r="9" spans="1:12">
      <c r="F9" s="6">
        <f>SUM($L$2:L8)/$D$2</f>
        <v>0.93400000000000005</v>
      </c>
      <c r="G9" s="3">
        <f>K9</f>
        <v>7000</v>
      </c>
      <c r="K9" s="4">
        <v>7000</v>
      </c>
      <c r="L9" s="5">
        <v>6.6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L12" s="5"/>
    </row>
    <row r="13" spans="1:12">
      <c r="F13" s="6"/>
      <c r="G13" s="3"/>
      <c r="K13" s="4"/>
      <c r="L13" s="5">
        <f>SUM(L2:L11)</f>
        <v>100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2" sqref="K2:K9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2002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6.8</v>
      </c>
    </row>
    <row r="3" spans="1:12">
      <c r="F3" s="6">
        <f>SUM($L$2:L2)/$D$2</f>
        <v>6.8000000000000005E-2</v>
      </c>
      <c r="G3" s="3">
        <f t="shared" ref="G3:G8" si="0">K3</f>
        <v>1000</v>
      </c>
      <c r="K3" s="4">
        <v>1000</v>
      </c>
      <c r="L3" s="5">
        <v>10.6</v>
      </c>
    </row>
    <row r="4" spans="1:12">
      <c r="F4" s="6">
        <f>SUM($L$2:L3)/$D$2</f>
        <v>0.17399999999999999</v>
      </c>
      <c r="G4" s="3">
        <f t="shared" si="0"/>
        <v>1500</v>
      </c>
      <c r="K4" s="4">
        <v>1500</v>
      </c>
      <c r="L4" s="5">
        <v>11.8</v>
      </c>
    </row>
    <row r="5" spans="1:12">
      <c r="F5" s="6">
        <f>SUM($L$2:L4)/$D$2</f>
        <v>0.29199999999999998</v>
      </c>
      <c r="G5" s="3">
        <f t="shared" si="0"/>
        <v>2000</v>
      </c>
      <c r="K5" s="4">
        <v>2000</v>
      </c>
      <c r="L5" s="5">
        <v>21</v>
      </c>
    </row>
    <row r="6" spans="1:12">
      <c r="F6" s="6">
        <f>SUM($L$2:L5)/$D$2</f>
        <v>0.502</v>
      </c>
      <c r="G6" s="3">
        <f t="shared" si="0"/>
        <v>3000</v>
      </c>
      <c r="K6" s="4">
        <v>3000</v>
      </c>
      <c r="L6" s="5">
        <v>15.2</v>
      </c>
    </row>
    <row r="7" spans="1:12">
      <c r="F7" s="6">
        <f>SUM($L$2:L6)/$D$2</f>
        <v>0.65400000000000003</v>
      </c>
      <c r="G7" s="3">
        <f t="shared" si="0"/>
        <v>4000</v>
      </c>
      <c r="K7" s="4">
        <v>4000</v>
      </c>
      <c r="L7" s="5">
        <v>10.4</v>
      </c>
    </row>
    <row r="8" spans="1:12">
      <c r="F8" s="6">
        <f>SUM($L$2:L7)/$D$2</f>
        <v>0.75800000000000012</v>
      </c>
      <c r="G8" s="3">
        <f t="shared" si="0"/>
        <v>5000</v>
      </c>
      <c r="K8" s="4">
        <v>5000</v>
      </c>
      <c r="L8" s="5">
        <v>11.9</v>
      </c>
    </row>
    <row r="9" spans="1:12">
      <c r="F9" s="6">
        <f>SUM($L$2:L8)/$D$2</f>
        <v>0.87700000000000022</v>
      </c>
      <c r="G9" s="3">
        <f>K9</f>
        <v>7000</v>
      </c>
      <c r="K9" s="4">
        <v>7000</v>
      </c>
      <c r="L9" s="5">
        <v>12.3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L12" s="5"/>
    </row>
    <row r="13" spans="1:12">
      <c r="F13" s="6"/>
      <c r="G13" s="3"/>
      <c r="K13" s="4"/>
      <c r="L13" s="5">
        <f>SUM(L2:L11)</f>
        <v>100.00000000000001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A3" sqref="A3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2003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9.9</v>
      </c>
    </row>
    <row r="3" spans="1:12">
      <c r="F3" s="6">
        <f>SUM($L$2:L2)/$D$2</f>
        <v>9.9000000000000005E-2</v>
      </c>
      <c r="G3" s="3">
        <f t="shared" ref="G3:G8" si="0">K3</f>
        <v>1500</v>
      </c>
      <c r="K3" s="4">
        <v>1500</v>
      </c>
      <c r="L3" s="5">
        <v>17.399999999999999</v>
      </c>
    </row>
    <row r="4" spans="1:12">
      <c r="F4" s="6">
        <f>SUM($L$2:L3)/$D$2</f>
        <v>0.27299999999999996</v>
      </c>
      <c r="G4" s="3">
        <f t="shared" si="0"/>
        <v>2500</v>
      </c>
      <c r="K4" s="4">
        <v>2500</v>
      </c>
      <c r="L4" s="5">
        <v>16.7</v>
      </c>
    </row>
    <row r="5" spans="1:12">
      <c r="F5" s="6">
        <f>SUM($L$2:L4)/$D$2</f>
        <v>0.44</v>
      </c>
      <c r="G5" s="3">
        <f t="shared" si="0"/>
        <v>3500</v>
      </c>
      <c r="K5" s="4">
        <v>3500</v>
      </c>
      <c r="L5" s="5">
        <v>13.4</v>
      </c>
    </row>
    <row r="6" spans="1:12">
      <c r="F6" s="6">
        <f>SUM($L$2:L5)/$D$2</f>
        <v>0.57399999999999995</v>
      </c>
      <c r="G6" s="3">
        <f t="shared" si="0"/>
        <v>4500</v>
      </c>
      <c r="K6" s="4">
        <v>4500</v>
      </c>
      <c r="L6" s="5">
        <v>14.3</v>
      </c>
    </row>
    <row r="7" spans="1:12">
      <c r="F7" s="6">
        <f>SUM($L$2:L6)/$D$2</f>
        <v>0.71700000000000008</v>
      </c>
      <c r="G7" s="3">
        <f t="shared" si="0"/>
        <v>6000</v>
      </c>
      <c r="K7" s="4">
        <v>6000</v>
      </c>
      <c r="L7" s="5">
        <v>11.5</v>
      </c>
    </row>
    <row r="8" spans="1:12">
      <c r="F8" s="6">
        <f>SUM($L$2:L7)/$D$2</f>
        <v>0.83200000000000007</v>
      </c>
      <c r="G8" s="3">
        <f t="shared" si="0"/>
        <v>8000</v>
      </c>
      <c r="K8" s="4">
        <v>8000</v>
      </c>
      <c r="L8" s="5">
        <v>10.199999999999999</v>
      </c>
    </row>
    <row r="9" spans="1:12">
      <c r="F9" s="6">
        <f>SUM($L$2:L8)/$D$2</f>
        <v>0.93400000000000005</v>
      </c>
      <c r="G9" s="3">
        <f>K9</f>
        <v>12000</v>
      </c>
      <c r="K9" s="4">
        <v>12000</v>
      </c>
      <c r="L9" s="5">
        <v>6.6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L12" s="5"/>
    </row>
    <row r="13" spans="1:12">
      <c r="F13" s="6"/>
      <c r="G13" s="3"/>
      <c r="K13" s="4"/>
      <c r="L13" s="5">
        <f>SUM(L2:L11)</f>
        <v>100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10" sqref="K10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2004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6.2</v>
      </c>
    </row>
    <row r="3" spans="1:12">
      <c r="F3" s="6">
        <f>SUM($L$2:L2)/$D$2</f>
        <v>6.2E-2</v>
      </c>
      <c r="G3" s="3">
        <f t="shared" ref="G3:G8" si="0">K3</f>
        <v>1500</v>
      </c>
      <c r="K3" s="4">
        <v>1500</v>
      </c>
      <c r="L3" s="5">
        <v>13.2</v>
      </c>
    </row>
    <row r="4" spans="1:12">
      <c r="F4" s="6">
        <f>SUM($L$2:L3)/$D$2</f>
        <v>0.19399999999999998</v>
      </c>
      <c r="G4" s="3">
        <f t="shared" si="0"/>
        <v>2500</v>
      </c>
      <c r="K4" s="4">
        <v>2500</v>
      </c>
      <c r="L4" s="5">
        <v>14.3</v>
      </c>
    </row>
    <row r="5" spans="1:12">
      <c r="F5" s="6">
        <f>SUM($L$2:L4)/$D$2</f>
        <v>0.33700000000000002</v>
      </c>
      <c r="G5" s="3">
        <f t="shared" si="0"/>
        <v>3500</v>
      </c>
      <c r="K5" s="4">
        <v>3500</v>
      </c>
      <c r="L5" s="5">
        <v>12.8</v>
      </c>
    </row>
    <row r="6" spans="1:12">
      <c r="F6" s="6">
        <f>SUM($L$2:L5)/$D$2</f>
        <v>0.46500000000000002</v>
      </c>
      <c r="G6" s="3">
        <f t="shared" si="0"/>
        <v>4500</v>
      </c>
      <c r="K6" s="4">
        <v>4500</v>
      </c>
      <c r="L6" s="5">
        <v>15</v>
      </c>
    </row>
    <row r="7" spans="1:12">
      <c r="F7" s="6">
        <f>SUM($L$2:L6)/$D$2</f>
        <v>0.61499999999999999</v>
      </c>
      <c r="G7" s="3">
        <f t="shared" si="0"/>
        <v>6000</v>
      </c>
      <c r="K7" s="4">
        <v>6000</v>
      </c>
      <c r="L7" s="5">
        <v>13.4</v>
      </c>
    </row>
    <row r="8" spans="1:12">
      <c r="F8" s="6">
        <f>SUM($L$2:L7)/$D$2</f>
        <v>0.74900000000000011</v>
      </c>
      <c r="G8" s="3">
        <f t="shared" si="0"/>
        <v>8000</v>
      </c>
      <c r="K8" s="4">
        <v>8000</v>
      </c>
      <c r="L8" s="5">
        <v>13.7</v>
      </c>
    </row>
    <row r="9" spans="1:12">
      <c r="F9" s="6">
        <f>SUM($L$2:L8)/$D$2</f>
        <v>0.88600000000000012</v>
      </c>
      <c r="G9" s="3">
        <f>K9</f>
        <v>12000</v>
      </c>
      <c r="K9" s="4">
        <v>12000</v>
      </c>
      <c r="L9" s="5">
        <v>11.4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L12" s="5"/>
    </row>
    <row r="13" spans="1:12">
      <c r="F13" s="6"/>
      <c r="G13" s="3"/>
      <c r="K13" s="4"/>
      <c r="L13" s="5">
        <f>SUM(L2:L11)</f>
        <v>100.00000000000001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L10" sqref="L10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2006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4.3</v>
      </c>
    </row>
    <row r="3" spans="1:12">
      <c r="F3" s="6">
        <f>SUM($L$2:L2)/$D$2</f>
        <v>4.2999999999999997E-2</v>
      </c>
      <c r="G3" s="3">
        <f t="shared" ref="G3:G8" si="0">K3</f>
        <v>2000</v>
      </c>
      <c r="K3" s="4">
        <v>2000</v>
      </c>
      <c r="L3" s="5">
        <v>16.2</v>
      </c>
    </row>
    <row r="4" spans="1:12">
      <c r="F4" s="6">
        <f>SUM($L$2:L3)/$D$2</f>
        <v>0.20499999999999999</v>
      </c>
      <c r="G4" s="3">
        <f t="shared" si="0"/>
        <v>4000</v>
      </c>
      <c r="K4" s="4">
        <v>4000</v>
      </c>
      <c r="L4" s="5">
        <v>17.7</v>
      </c>
    </row>
    <row r="5" spans="1:12">
      <c r="F5" s="6">
        <f>SUM($L$2:L4)/$D$2</f>
        <v>0.38200000000000001</v>
      </c>
      <c r="G5" s="3">
        <f t="shared" si="0"/>
        <v>6000</v>
      </c>
      <c r="K5" s="4">
        <v>6000</v>
      </c>
      <c r="L5" s="5">
        <v>14.7</v>
      </c>
    </row>
    <row r="6" spans="1:12">
      <c r="F6" s="6">
        <f>SUM($L$2:L5)/$D$2</f>
        <v>0.52900000000000003</v>
      </c>
      <c r="G6" s="3">
        <f t="shared" si="0"/>
        <v>8000</v>
      </c>
      <c r="K6" s="4">
        <v>8000</v>
      </c>
      <c r="L6" s="5">
        <v>11.2</v>
      </c>
    </row>
    <row r="7" spans="1:12">
      <c r="F7" s="6">
        <f>SUM($L$2:L6)/$D$2</f>
        <v>0.64100000000000013</v>
      </c>
      <c r="G7" s="3">
        <f t="shared" si="0"/>
        <v>10000</v>
      </c>
      <c r="K7" s="4">
        <v>10000</v>
      </c>
      <c r="L7" s="5">
        <v>17.100000000000001</v>
      </c>
    </row>
    <row r="8" spans="1:12">
      <c r="F8" s="6">
        <f>SUM($L$2:L7)/$D$2</f>
        <v>0.81200000000000017</v>
      </c>
      <c r="G8" s="3">
        <f t="shared" si="0"/>
        <v>15000</v>
      </c>
      <c r="K8" s="4">
        <v>15000</v>
      </c>
      <c r="L8" s="5">
        <v>12.7</v>
      </c>
    </row>
    <row r="9" spans="1:12">
      <c r="F9" s="6">
        <f>SUM($L$2:L8)/$D$2</f>
        <v>0.93900000000000017</v>
      </c>
      <c r="G9" s="3">
        <f>K9</f>
        <v>25000</v>
      </c>
      <c r="K9" s="4">
        <v>25000</v>
      </c>
      <c r="L9" s="5">
        <v>6.1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L12" s="5"/>
    </row>
    <row r="13" spans="1:12">
      <c r="F13" s="6"/>
      <c r="G13" s="3"/>
      <c r="K13" s="4"/>
      <c r="L13" s="5">
        <f>SUM(L2:L11)</f>
        <v>100.00000000000001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I21" sqref="I21:P22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2007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14.3</v>
      </c>
    </row>
    <row r="3" spans="1:12">
      <c r="F3" s="6">
        <f>SUM($L$2:L2)/$D$2</f>
        <v>0.14300000000000002</v>
      </c>
      <c r="G3" s="3">
        <f t="shared" ref="G3:G8" si="0">K3</f>
        <v>4000</v>
      </c>
      <c r="K3" s="4">
        <v>4000</v>
      </c>
      <c r="L3" s="5">
        <v>14.8</v>
      </c>
    </row>
    <row r="4" spans="1:12">
      <c r="F4" s="6">
        <f>SUM($L$2:L3)/$D$2</f>
        <v>0.29100000000000004</v>
      </c>
      <c r="G4" s="3">
        <f t="shared" si="0"/>
        <v>6000</v>
      </c>
      <c r="K4" s="4">
        <v>6000</v>
      </c>
      <c r="L4" s="5">
        <v>13.6</v>
      </c>
    </row>
    <row r="5" spans="1:12">
      <c r="F5" s="6">
        <f>SUM($L$2:L4)/$D$2</f>
        <v>0.42700000000000005</v>
      </c>
      <c r="G5" s="3">
        <f t="shared" si="0"/>
        <v>8000</v>
      </c>
      <c r="K5" s="4">
        <v>8000</v>
      </c>
      <c r="L5" s="5">
        <v>11.3</v>
      </c>
    </row>
    <row r="6" spans="1:12">
      <c r="F6" s="6">
        <f>SUM($L$2:L5)/$D$2</f>
        <v>0.54</v>
      </c>
      <c r="G6" s="3">
        <f t="shared" si="0"/>
        <v>10000</v>
      </c>
      <c r="K6" s="4">
        <v>10000</v>
      </c>
      <c r="L6" s="5">
        <v>19.100000000000001</v>
      </c>
    </row>
    <row r="7" spans="1:12">
      <c r="F7" s="6">
        <f>SUM($L$2:L6)/$D$2</f>
        <v>0.73099999999999998</v>
      </c>
      <c r="G7" s="3">
        <f t="shared" si="0"/>
        <v>15000</v>
      </c>
      <c r="K7" s="4">
        <v>15000</v>
      </c>
      <c r="L7" s="5">
        <v>10.6</v>
      </c>
    </row>
    <row r="8" spans="1:12">
      <c r="F8" s="6">
        <f>SUM($L$2:L7)/$D$2</f>
        <v>0.83699999999999986</v>
      </c>
      <c r="G8" s="3">
        <f t="shared" si="0"/>
        <v>20000</v>
      </c>
      <c r="K8" s="4">
        <v>20000</v>
      </c>
      <c r="L8" s="5">
        <v>9.6</v>
      </c>
    </row>
    <row r="9" spans="1:12">
      <c r="F9" s="6">
        <f>SUM($L$2:L8)/$D$2</f>
        <v>0.93299999999999983</v>
      </c>
      <c r="G9" s="3">
        <f>K9</f>
        <v>30000</v>
      </c>
      <c r="K9" s="4">
        <v>30000</v>
      </c>
      <c r="L9" s="5">
        <v>6.7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L12" s="5"/>
    </row>
    <row r="13" spans="1:12">
      <c r="F13" s="6"/>
      <c r="G13" s="3"/>
      <c r="K13" s="4"/>
      <c r="L13" s="5">
        <f>SUM(L2:L11)</f>
        <v>99.999999999999986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2" sqref="K2:K12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2008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12.2</v>
      </c>
    </row>
    <row r="3" spans="1:12">
      <c r="F3" s="6">
        <f>SUM($L$2:L2)/$D$2</f>
        <v>0.122</v>
      </c>
      <c r="G3" s="3">
        <f t="shared" ref="G3:G8" si="0">K3</f>
        <v>5000</v>
      </c>
      <c r="K3" s="4">
        <v>5000</v>
      </c>
      <c r="L3" s="5">
        <v>10.9</v>
      </c>
    </row>
    <row r="4" spans="1:12">
      <c r="F4" s="6">
        <f>SUM($L$2:L3)/$D$2</f>
        <v>0.23100000000000001</v>
      </c>
      <c r="G4" s="3">
        <f t="shared" si="0"/>
        <v>7000</v>
      </c>
      <c r="K4" s="4">
        <v>7000</v>
      </c>
      <c r="L4" s="5">
        <v>10.8</v>
      </c>
    </row>
    <row r="5" spans="1:12">
      <c r="F5" s="6">
        <f>SUM($L$2:L4)/$D$2</f>
        <v>0.33900000000000008</v>
      </c>
      <c r="G5" s="3">
        <f t="shared" si="0"/>
        <v>9000</v>
      </c>
      <c r="K5" s="4">
        <v>9000</v>
      </c>
      <c r="L5" s="5">
        <v>14.2</v>
      </c>
    </row>
    <row r="6" spans="1:12">
      <c r="F6" s="6">
        <f>SUM($L$2:L5)/$D$2</f>
        <v>0.48100000000000009</v>
      </c>
      <c r="G6" s="3">
        <f t="shared" si="0"/>
        <v>12000</v>
      </c>
      <c r="K6" s="4">
        <v>12000</v>
      </c>
      <c r="L6" s="5">
        <v>11.3</v>
      </c>
    </row>
    <row r="7" spans="1:12">
      <c r="F7" s="6">
        <f>SUM($L$2:L6)/$D$2</f>
        <v>0.59400000000000008</v>
      </c>
      <c r="G7" s="3">
        <f t="shared" si="0"/>
        <v>15000</v>
      </c>
      <c r="K7" s="4">
        <v>15000</v>
      </c>
      <c r="L7" s="5">
        <v>13.4</v>
      </c>
    </row>
    <row r="8" spans="1:12">
      <c r="F8" s="6">
        <f>SUM($L$2:L7)/$D$2</f>
        <v>0.72800000000000009</v>
      </c>
      <c r="G8" s="3">
        <f t="shared" si="0"/>
        <v>20000</v>
      </c>
      <c r="K8" s="4">
        <v>20000</v>
      </c>
      <c r="L8" s="5">
        <v>8.6</v>
      </c>
    </row>
    <row r="9" spans="1:12">
      <c r="F9" s="6">
        <f>SUM($L$2:L8)/$D$2</f>
        <v>0.81400000000000006</v>
      </c>
      <c r="G9" s="3">
        <f>K9</f>
        <v>25000</v>
      </c>
      <c r="K9" s="4">
        <v>25000</v>
      </c>
      <c r="L9" s="5">
        <v>5.6</v>
      </c>
    </row>
    <row r="10" spans="1:12">
      <c r="F10" s="6">
        <f>SUM($L$2:L9)/$D$2</f>
        <v>0.87</v>
      </c>
      <c r="G10" s="3">
        <f>K10</f>
        <v>30000</v>
      </c>
      <c r="K10" s="4">
        <v>30000</v>
      </c>
      <c r="L10" s="5">
        <v>3.7</v>
      </c>
    </row>
    <row r="11" spans="1:12">
      <c r="F11" s="6">
        <f>SUM($L$2:L10)/$D$2</f>
        <v>0.90700000000000003</v>
      </c>
      <c r="G11" s="3">
        <f>K11</f>
        <v>35000</v>
      </c>
      <c r="K11" s="4">
        <v>35000</v>
      </c>
      <c r="L11" s="5">
        <v>2.5</v>
      </c>
    </row>
    <row r="12" spans="1:12">
      <c r="F12" s="6">
        <f>SUM($L$2:L11)/$D$2</f>
        <v>0.93200000000000005</v>
      </c>
      <c r="G12" s="3">
        <f>K12</f>
        <v>40000</v>
      </c>
      <c r="K12" s="4">
        <v>40000</v>
      </c>
      <c r="L12" s="5">
        <v>6.8</v>
      </c>
    </row>
    <row r="13" spans="1:12">
      <c r="F13" s="6"/>
      <c r="G13" s="3"/>
      <c r="K13" s="4"/>
      <c r="L13" s="5"/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O24" sqref="O24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2009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9.4</v>
      </c>
    </row>
    <row r="3" spans="1:12">
      <c r="F3" s="6">
        <f>SUM($L$2:L2)/$D$2</f>
        <v>9.4E-2</v>
      </c>
      <c r="G3" s="3">
        <f t="shared" ref="G3:G8" si="0">K3</f>
        <v>5000</v>
      </c>
      <c r="K3" s="4">
        <v>5000</v>
      </c>
      <c r="L3" s="5">
        <v>9.4</v>
      </c>
    </row>
    <row r="4" spans="1:12">
      <c r="F4" s="6">
        <f>SUM($L$2:L3)/$D$2</f>
        <v>0.188</v>
      </c>
      <c r="G4" s="3">
        <f t="shared" si="0"/>
        <v>7000</v>
      </c>
      <c r="K4" s="4">
        <v>7000</v>
      </c>
      <c r="L4" s="5">
        <v>9.8000000000000007</v>
      </c>
    </row>
    <row r="5" spans="1:12">
      <c r="F5" s="6">
        <f>SUM($L$2:L4)/$D$2</f>
        <v>0.28600000000000003</v>
      </c>
      <c r="G5" s="3">
        <f t="shared" si="0"/>
        <v>9000</v>
      </c>
      <c r="K5" s="4">
        <v>9000</v>
      </c>
      <c r="L5" s="5">
        <v>13.6</v>
      </c>
    </row>
    <row r="6" spans="1:12">
      <c r="F6" s="6">
        <f>SUM($L$2:L5)/$D$2</f>
        <v>0.42200000000000004</v>
      </c>
      <c r="G6" s="3">
        <f t="shared" si="0"/>
        <v>12000</v>
      </c>
      <c r="K6" s="4">
        <v>12000</v>
      </c>
      <c r="L6" s="5">
        <v>11.3</v>
      </c>
    </row>
    <row r="7" spans="1:12">
      <c r="F7" s="6">
        <f>SUM($L$2:L6)/$D$2</f>
        <v>0.53500000000000003</v>
      </c>
      <c r="G7" s="3">
        <f t="shared" si="0"/>
        <v>15000</v>
      </c>
      <c r="K7" s="4">
        <v>15000</v>
      </c>
      <c r="L7" s="5">
        <v>14.1</v>
      </c>
    </row>
    <row r="8" spans="1:12">
      <c r="F8" s="6">
        <f>SUM($L$2:L7)/$D$2</f>
        <v>0.67599999999999993</v>
      </c>
      <c r="G8" s="3">
        <f t="shared" si="0"/>
        <v>20000</v>
      </c>
      <c r="K8" s="4">
        <v>20000</v>
      </c>
      <c r="L8" s="5">
        <v>9.5</v>
      </c>
    </row>
    <row r="9" spans="1:12">
      <c r="F9" s="6">
        <f>SUM($L$2:L8)/$D$2</f>
        <v>0.77099999999999991</v>
      </c>
      <c r="G9" s="3">
        <f>K9</f>
        <v>25000</v>
      </c>
      <c r="K9" s="4">
        <v>25000</v>
      </c>
      <c r="L9" s="5">
        <v>6.4</v>
      </c>
    </row>
    <row r="10" spans="1:12">
      <c r="F10" s="6">
        <f>SUM($L$2:L9)/$D$2</f>
        <v>0.83499999999999996</v>
      </c>
      <c r="G10" s="3">
        <f>K10</f>
        <v>30000</v>
      </c>
      <c r="K10" s="4">
        <v>30000</v>
      </c>
      <c r="L10" s="5">
        <v>4.4000000000000004</v>
      </c>
    </row>
    <row r="11" spans="1:12">
      <c r="F11" s="6">
        <f>SUM($L$2:L10)/$D$2</f>
        <v>0.879</v>
      </c>
      <c r="G11" s="3">
        <f>K11</f>
        <v>35000</v>
      </c>
      <c r="K11" s="4">
        <v>35000</v>
      </c>
      <c r="L11" s="5">
        <v>3.1</v>
      </c>
    </row>
    <row r="12" spans="1:12">
      <c r="F12" s="6">
        <f>SUM($L$2:L11)/$D$2</f>
        <v>0.91</v>
      </c>
      <c r="G12" s="3">
        <f>K12</f>
        <v>40000</v>
      </c>
      <c r="K12" s="4">
        <v>40000</v>
      </c>
      <c r="L12" s="5">
        <v>3.8</v>
      </c>
    </row>
    <row r="13" spans="1:12">
      <c r="F13" s="6">
        <f>SUM($L$2:L12)/$D$2</f>
        <v>0.94799999999999995</v>
      </c>
      <c r="G13" s="3">
        <f>K13</f>
        <v>50000</v>
      </c>
      <c r="K13" s="4">
        <v>50000</v>
      </c>
      <c r="L13" s="5">
        <v>5.2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/>
  </sheetViews>
  <sheetFormatPr baseColWidth="10" defaultRowHeight="15.6"/>
  <cols>
    <col min="13" max="13" width="12.1992187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18</v>
      </c>
      <c r="K1" t="s">
        <v>7</v>
      </c>
      <c r="L1" t="s">
        <v>11</v>
      </c>
      <c r="M1" t="s">
        <v>8</v>
      </c>
    </row>
    <row r="2" spans="1:13">
      <c r="A2">
        <v>1990</v>
      </c>
      <c r="B2" t="s">
        <v>9</v>
      </c>
      <c r="C2" t="s">
        <v>10</v>
      </c>
      <c r="D2">
        <v>148700000</v>
      </c>
      <c r="E2" s="1"/>
      <c r="F2" s="2">
        <v>0</v>
      </c>
      <c r="G2" s="3">
        <f>K2</f>
        <v>1</v>
      </c>
      <c r="K2" s="4">
        <v>1</v>
      </c>
      <c r="L2" s="5">
        <v>5.6</v>
      </c>
      <c r="M2" s="5">
        <f>L2*10^8/$D$2</f>
        <v>3.7659717552118357</v>
      </c>
    </row>
    <row r="3" spans="1:13">
      <c r="F3" s="6">
        <f>SUM($L$2:L2)*10^6/$D$2</f>
        <v>3.765971755211836E-2</v>
      </c>
      <c r="G3" s="3">
        <f t="shared" ref="G3:G7" si="0">K3</f>
        <v>200</v>
      </c>
      <c r="K3" s="4">
        <v>200</v>
      </c>
      <c r="L3" s="5">
        <v>14.1</v>
      </c>
      <c r="M3" s="5">
        <f t="shared" ref="M3:M12" si="1">L3*10^8/$D$2</f>
        <v>9.4821788836583725</v>
      </c>
    </row>
    <row r="4" spans="1:13">
      <c r="F4" s="6">
        <f>SUM($L$2:L3)*10^6/$D$2</f>
        <v>0.1324815063887021</v>
      </c>
      <c r="G4" s="3">
        <f t="shared" si="0"/>
        <v>250</v>
      </c>
      <c r="K4" s="4">
        <v>250</v>
      </c>
      <c r="L4" s="5">
        <v>22.4</v>
      </c>
      <c r="M4" s="5">
        <f t="shared" si="1"/>
        <v>15.063887020847343</v>
      </c>
    </row>
    <row r="5" spans="1:13">
      <c r="F5" s="6">
        <f>SUM($L$2:L4)*10^6/$D$2</f>
        <v>0.28312037659717548</v>
      </c>
      <c r="G5" s="3">
        <f t="shared" si="0"/>
        <v>300</v>
      </c>
      <c r="K5" s="4">
        <v>300</v>
      </c>
      <c r="L5" s="5">
        <v>25.4</v>
      </c>
      <c r="M5" s="5">
        <f t="shared" si="1"/>
        <v>17.081371889710827</v>
      </c>
    </row>
    <row r="6" spans="1:13">
      <c r="F6" s="6">
        <f>SUM($L$2:L5)*10^6/$D$2</f>
        <v>0.45393409549428382</v>
      </c>
      <c r="G6" s="3">
        <f t="shared" si="0"/>
        <v>350</v>
      </c>
      <c r="K6" s="4">
        <v>350</v>
      </c>
      <c r="L6" s="5">
        <v>23.3</v>
      </c>
      <c r="M6" s="5">
        <f t="shared" si="1"/>
        <v>15.669132481506388</v>
      </c>
    </row>
    <row r="7" spans="1:13">
      <c r="F7" s="6">
        <f>SUM($L$2:L6)*10^6/$D$2</f>
        <v>0.61062542030934763</v>
      </c>
      <c r="G7" s="3">
        <f t="shared" si="0"/>
        <v>400</v>
      </c>
      <c r="K7" s="4">
        <v>400</v>
      </c>
      <c r="L7" s="5">
        <v>18.7</v>
      </c>
      <c r="M7" s="5">
        <f t="shared" si="1"/>
        <v>12.575655682582381</v>
      </c>
    </row>
    <row r="8" spans="1:13">
      <c r="F8" s="6">
        <f>SUM($L$2:L7)*10^6/$D$2</f>
        <v>0.73638197713517151</v>
      </c>
      <c r="G8" s="3">
        <f>K8</f>
        <v>450</v>
      </c>
      <c r="K8" s="4">
        <v>450</v>
      </c>
      <c r="L8" s="5">
        <v>13.6</v>
      </c>
      <c r="M8" s="5">
        <f t="shared" si="1"/>
        <v>9.1459314055144585</v>
      </c>
    </row>
    <row r="9" spans="1:13">
      <c r="F9" s="6">
        <f>SUM($L$2:L8)*10^6/$D$2</f>
        <v>0.82784129119031602</v>
      </c>
      <c r="G9" s="3">
        <f>K9</f>
        <v>500</v>
      </c>
      <c r="K9" s="4">
        <v>500</v>
      </c>
      <c r="L9" s="5">
        <v>9.3000000000000007</v>
      </c>
      <c r="M9" s="5">
        <f t="shared" si="1"/>
        <v>6.2542030934768</v>
      </c>
    </row>
    <row r="10" spans="1:13">
      <c r="F10" s="6">
        <f>SUM($L$2:L9)*10^6/$D$2</f>
        <v>0.89038332212508409</v>
      </c>
      <c r="G10" s="3">
        <f>K10</f>
        <v>550</v>
      </c>
      <c r="K10" s="4">
        <v>550</v>
      </c>
      <c r="L10" s="5">
        <v>6.1</v>
      </c>
      <c r="M10" s="5">
        <f t="shared" si="1"/>
        <v>4.1022192333557497</v>
      </c>
    </row>
    <row r="11" spans="1:13">
      <c r="F11" s="6">
        <f>SUM($L$2:L10)*10^6/$D$2</f>
        <v>0.93140551445864161</v>
      </c>
      <c r="G11" s="3">
        <f>K11</f>
        <v>600</v>
      </c>
      <c r="K11" s="4">
        <v>600</v>
      </c>
      <c r="L11" s="5">
        <v>3.9</v>
      </c>
      <c r="M11" s="5">
        <f t="shared" si="1"/>
        <v>2.6227303295225286</v>
      </c>
    </row>
    <row r="12" spans="1:13">
      <c r="F12" s="6">
        <f>SUM($L$2:L11)*10^6/$D$2</f>
        <v>0.95763281775386688</v>
      </c>
      <c r="G12" s="3">
        <f>K12</f>
        <v>650</v>
      </c>
      <c r="H12">
        <v>1.4</v>
      </c>
      <c r="K12" s="4">
        <v>650</v>
      </c>
      <c r="L12" s="5">
        <v>6.3</v>
      </c>
      <c r="M12" s="5">
        <f t="shared" si="1"/>
        <v>4.2367182246133153</v>
      </c>
    </row>
    <row r="13" spans="1:13">
      <c r="F13" s="6"/>
      <c r="G13" s="3"/>
      <c r="K13" s="4"/>
      <c r="L13" s="5"/>
    </row>
    <row r="14" spans="1:13">
      <c r="F14" s="6"/>
      <c r="G14" s="3"/>
      <c r="K14" s="4"/>
      <c r="L14" s="5"/>
    </row>
    <row r="15" spans="1:13">
      <c r="F15" s="6"/>
      <c r="G15" s="3"/>
      <c r="K15" s="4"/>
      <c r="L15" s="7"/>
    </row>
    <row r="16" spans="1:13">
      <c r="F16" s="6"/>
      <c r="G16" s="3"/>
      <c r="K16" s="4"/>
      <c r="L16" s="7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A3" sqref="A3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2010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7.3</v>
      </c>
    </row>
    <row r="3" spans="1:12">
      <c r="F3" s="6">
        <f>SUM($L$2:L2)/$D$2</f>
        <v>7.2999999999999995E-2</v>
      </c>
      <c r="G3" s="3">
        <f t="shared" ref="G3:G8" si="0">K3</f>
        <v>5000</v>
      </c>
      <c r="K3" s="4">
        <v>5000</v>
      </c>
      <c r="L3" s="5">
        <v>8.1</v>
      </c>
    </row>
    <row r="4" spans="1:12">
      <c r="F4" s="6">
        <f>SUM($L$2:L3)/$D$2</f>
        <v>0.154</v>
      </c>
      <c r="G4" s="3">
        <f t="shared" si="0"/>
        <v>7000</v>
      </c>
      <c r="K4" s="4">
        <v>7000</v>
      </c>
      <c r="L4" s="5">
        <v>8.9</v>
      </c>
    </row>
    <row r="5" spans="1:12">
      <c r="F5" s="6">
        <f>SUM($L$2:L4)/$D$2</f>
        <v>0.24299999999999997</v>
      </c>
      <c r="G5" s="3">
        <f t="shared" si="0"/>
        <v>9000</v>
      </c>
      <c r="K5" s="4">
        <v>9000</v>
      </c>
      <c r="L5" s="5">
        <v>12.9</v>
      </c>
    </row>
    <row r="6" spans="1:12">
      <c r="F6" s="6">
        <f>SUM($L$2:L5)/$D$2</f>
        <v>0.37199999999999994</v>
      </c>
      <c r="G6" s="3">
        <f t="shared" si="0"/>
        <v>12000</v>
      </c>
      <c r="K6" s="4">
        <v>12000</v>
      </c>
      <c r="L6" s="5">
        <v>11.3</v>
      </c>
    </row>
    <row r="7" spans="1:12">
      <c r="F7" s="6">
        <f>SUM($L$2:L6)/$D$2</f>
        <v>0.48499999999999999</v>
      </c>
      <c r="G7" s="3">
        <f t="shared" si="0"/>
        <v>15000</v>
      </c>
      <c r="K7" s="4">
        <v>15000</v>
      </c>
      <c r="L7" s="5">
        <v>14.6</v>
      </c>
    </row>
    <row r="8" spans="1:12">
      <c r="F8" s="6">
        <f>SUM($L$2:L7)/$D$2</f>
        <v>0.63100000000000001</v>
      </c>
      <c r="G8" s="3">
        <f t="shared" si="0"/>
        <v>20000</v>
      </c>
      <c r="K8" s="4">
        <v>20000</v>
      </c>
      <c r="L8" s="5">
        <v>10.199999999999999</v>
      </c>
    </row>
    <row r="9" spans="1:12">
      <c r="F9" s="6">
        <f>SUM($L$2:L8)/$D$2</f>
        <v>0.73299999999999998</v>
      </c>
      <c r="G9" s="3">
        <f>K9</f>
        <v>25000</v>
      </c>
      <c r="K9" s="4">
        <v>25000</v>
      </c>
      <c r="L9" s="5">
        <v>7.1</v>
      </c>
    </row>
    <row r="10" spans="1:12">
      <c r="F10" s="6">
        <f>SUM($L$2:L9)/$D$2</f>
        <v>0.80399999999999994</v>
      </c>
      <c r="G10" s="3">
        <f>K10</f>
        <v>30000</v>
      </c>
      <c r="K10" s="4">
        <v>30000</v>
      </c>
      <c r="L10" s="5">
        <v>5</v>
      </c>
    </row>
    <row r="11" spans="1:12">
      <c r="F11" s="6">
        <f>SUM($L$2:L10)/$D$2</f>
        <v>0.85399999999999987</v>
      </c>
      <c r="G11" s="3">
        <f>K11</f>
        <v>35000</v>
      </c>
      <c r="K11" s="4">
        <v>35000</v>
      </c>
      <c r="L11" s="5">
        <v>3.6</v>
      </c>
    </row>
    <row r="12" spans="1:12">
      <c r="F12" s="6">
        <f>SUM($L$2:L11)/$D$2</f>
        <v>0.8899999999999999</v>
      </c>
      <c r="G12" s="3">
        <f>K12</f>
        <v>40000</v>
      </c>
      <c r="K12" s="4">
        <v>40000</v>
      </c>
      <c r="L12" s="5">
        <v>4.5</v>
      </c>
    </row>
    <row r="13" spans="1:12">
      <c r="F13" s="6">
        <f>SUM($L$2:L12)/$D$2</f>
        <v>0.93499999999999983</v>
      </c>
      <c r="G13" s="3">
        <f>K13</f>
        <v>50000</v>
      </c>
      <c r="K13" s="4">
        <v>50000</v>
      </c>
      <c r="L13" s="5">
        <v>6.5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H16" sqref="H16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2011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7.3</v>
      </c>
    </row>
    <row r="3" spans="1:12">
      <c r="F3" s="6">
        <f>SUM($L$2:L2)/$D$2</f>
        <v>7.2999999999999995E-2</v>
      </c>
      <c r="G3" s="3">
        <f t="shared" ref="G3:G8" si="0">K3</f>
        <v>5000</v>
      </c>
      <c r="K3" s="4">
        <v>5000</v>
      </c>
      <c r="L3" s="5">
        <v>8.1</v>
      </c>
    </row>
    <row r="4" spans="1:12">
      <c r="F4" s="6">
        <f>SUM($L$2:L3)/$D$2</f>
        <v>0.154</v>
      </c>
      <c r="G4" s="3">
        <f t="shared" si="0"/>
        <v>7000</v>
      </c>
      <c r="K4" s="4">
        <v>7000</v>
      </c>
      <c r="L4" s="5">
        <v>8.9</v>
      </c>
    </row>
    <row r="5" spans="1:12">
      <c r="F5" s="6">
        <f>SUM($L$2:L4)/$D$2</f>
        <v>0.24299999999999997</v>
      </c>
      <c r="G5" s="3">
        <f t="shared" si="0"/>
        <v>9000</v>
      </c>
      <c r="K5" s="4">
        <v>9000</v>
      </c>
      <c r="L5" s="5">
        <v>12.9</v>
      </c>
    </row>
    <row r="6" spans="1:12">
      <c r="F6" s="6">
        <f>SUM($L$2:L5)/$D$2</f>
        <v>0.37199999999999994</v>
      </c>
      <c r="G6" s="3">
        <f t="shared" si="0"/>
        <v>12000</v>
      </c>
      <c r="K6" s="4">
        <v>12000</v>
      </c>
      <c r="L6" s="5">
        <v>11.3</v>
      </c>
    </row>
    <row r="7" spans="1:12">
      <c r="F7" s="6">
        <f>SUM($L$2:L6)/$D$2</f>
        <v>0.48499999999999999</v>
      </c>
      <c r="G7" s="3">
        <f t="shared" si="0"/>
        <v>15000</v>
      </c>
      <c r="K7" s="4">
        <v>15000</v>
      </c>
      <c r="L7" s="5">
        <v>14.6</v>
      </c>
    </row>
    <row r="8" spans="1:12">
      <c r="F8" s="6">
        <f>SUM($L$2:L7)/$D$2</f>
        <v>0.63100000000000001</v>
      </c>
      <c r="G8" s="3">
        <f t="shared" si="0"/>
        <v>20000</v>
      </c>
      <c r="K8" s="4">
        <v>20000</v>
      </c>
      <c r="L8" s="5">
        <v>10.199999999999999</v>
      </c>
    </row>
    <row r="9" spans="1:12">
      <c r="F9" s="6">
        <f>SUM($L$2:L8)/$D$2</f>
        <v>0.73299999999999998</v>
      </c>
      <c r="G9" s="3">
        <f>K9</f>
        <v>25000</v>
      </c>
      <c r="K9" s="4">
        <v>25000</v>
      </c>
      <c r="L9" s="5">
        <v>7.1</v>
      </c>
    </row>
    <row r="10" spans="1:12">
      <c r="F10" s="6">
        <f>SUM($L$2:L9)/$D$2</f>
        <v>0.80399999999999994</v>
      </c>
      <c r="G10" s="3">
        <f>K10</f>
        <v>30000</v>
      </c>
      <c r="K10" s="4">
        <v>30000</v>
      </c>
      <c r="L10" s="5">
        <v>5</v>
      </c>
    </row>
    <row r="11" spans="1:12">
      <c r="F11" s="6">
        <f>SUM($L$2:L10)/$D$2</f>
        <v>0.85399999999999987</v>
      </c>
      <c r="G11" s="3">
        <f>K11</f>
        <v>35000</v>
      </c>
      <c r="K11" s="4">
        <v>35000</v>
      </c>
      <c r="L11" s="5">
        <v>3.6</v>
      </c>
    </row>
    <row r="12" spans="1:12">
      <c r="F12" s="6">
        <f>SUM($L$2:L11)/$D$2</f>
        <v>0.8899999999999999</v>
      </c>
      <c r="G12" s="3">
        <f>K12</f>
        <v>40000</v>
      </c>
      <c r="K12" s="4">
        <v>40000</v>
      </c>
      <c r="L12" s="5">
        <v>4.5</v>
      </c>
    </row>
    <row r="13" spans="1:12">
      <c r="F13" s="6">
        <f>SUM($L$2:L12)/$D$2</f>
        <v>0.93499999999999983</v>
      </c>
      <c r="G13" s="3">
        <f>K13</f>
        <v>50000</v>
      </c>
      <c r="K13" s="4">
        <v>50000</v>
      </c>
      <c r="L13" s="5">
        <v>6.5</v>
      </c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F25" sqref="F25:F26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2012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5.7</v>
      </c>
    </row>
    <row r="3" spans="1:12">
      <c r="F3" s="6">
        <f>SUM($L$2:L2)/$D$2</f>
        <v>5.7000000000000002E-2</v>
      </c>
      <c r="G3" s="3">
        <f t="shared" ref="G3:G8" si="0">K3</f>
        <v>5000</v>
      </c>
      <c r="K3" s="4">
        <v>5000</v>
      </c>
      <c r="L3" s="5">
        <v>6.8</v>
      </c>
    </row>
    <row r="4" spans="1:12">
      <c r="F4" s="6">
        <f>SUM($L$2:L3)/$D$2</f>
        <v>0.125</v>
      </c>
      <c r="G4" s="3">
        <f t="shared" si="0"/>
        <v>7000</v>
      </c>
      <c r="K4" s="4">
        <v>7000</v>
      </c>
      <c r="L4" s="5">
        <v>7.9</v>
      </c>
    </row>
    <row r="5" spans="1:12">
      <c r="F5" s="6">
        <f>SUM($L$2:L4)/$D$2</f>
        <v>0.20399999999999999</v>
      </c>
      <c r="G5" s="3">
        <f t="shared" si="0"/>
        <v>9000</v>
      </c>
      <c r="K5" s="4">
        <v>9000</v>
      </c>
      <c r="L5" s="5">
        <v>12</v>
      </c>
    </row>
    <row r="6" spans="1:12">
      <c r="F6" s="6">
        <f>SUM($L$2:L5)/$D$2</f>
        <v>0.32400000000000001</v>
      </c>
      <c r="G6" s="3">
        <f t="shared" si="0"/>
        <v>12000</v>
      </c>
      <c r="K6" s="4">
        <v>12000</v>
      </c>
      <c r="L6" s="5">
        <v>10.8</v>
      </c>
    </row>
    <row r="7" spans="1:12">
      <c r="F7" s="6">
        <f>SUM($L$2:L6)/$D$2</f>
        <v>0.43200000000000005</v>
      </c>
      <c r="G7" s="3">
        <f t="shared" si="0"/>
        <v>15000</v>
      </c>
      <c r="K7" s="4">
        <v>15000</v>
      </c>
      <c r="L7" s="5">
        <v>14.6</v>
      </c>
    </row>
    <row r="8" spans="1:12">
      <c r="F8" s="6">
        <f>SUM($L$2:L7)/$D$2</f>
        <v>0.57800000000000007</v>
      </c>
      <c r="G8" s="3">
        <f t="shared" si="0"/>
        <v>20000</v>
      </c>
      <c r="K8" s="4">
        <v>20000</v>
      </c>
      <c r="L8" s="5">
        <v>10.7</v>
      </c>
    </row>
    <row r="9" spans="1:12">
      <c r="F9" s="6">
        <f>SUM($L$2:L8)/$D$2</f>
        <v>0.68500000000000005</v>
      </c>
      <c r="G9" s="3">
        <f t="shared" ref="G9:G14" si="1">K9</f>
        <v>25000</v>
      </c>
      <c r="K9" s="4">
        <v>25000</v>
      </c>
      <c r="L9" s="5">
        <v>7.8</v>
      </c>
    </row>
    <row r="10" spans="1:12">
      <c r="F10" s="6">
        <f>SUM($L$2:L9)/$D$2</f>
        <v>0.76300000000000001</v>
      </c>
      <c r="G10" s="3">
        <f t="shared" si="1"/>
        <v>30000</v>
      </c>
      <c r="K10" s="4">
        <v>30000</v>
      </c>
      <c r="L10" s="5">
        <v>5.7</v>
      </c>
    </row>
    <row r="11" spans="1:12">
      <c r="F11" s="6">
        <f>SUM($L$2:L10)/$D$2</f>
        <v>0.82</v>
      </c>
      <c r="G11" s="3">
        <f t="shared" si="1"/>
        <v>35000</v>
      </c>
      <c r="K11" s="4">
        <v>35000</v>
      </c>
      <c r="L11" s="5">
        <v>4.0999999999999996</v>
      </c>
    </row>
    <row r="12" spans="1:12">
      <c r="F12" s="6">
        <f>SUM($L$2:L11)/$D$2</f>
        <v>0.86099999999999999</v>
      </c>
      <c r="G12" s="3">
        <f t="shared" si="1"/>
        <v>40000</v>
      </c>
      <c r="K12" s="4">
        <v>40000</v>
      </c>
      <c r="L12" s="5">
        <v>5.4</v>
      </c>
    </row>
    <row r="13" spans="1:12">
      <c r="F13" s="6">
        <f>SUM($L$2:L12)/$D$2</f>
        <v>0.91500000000000004</v>
      </c>
      <c r="G13" s="3">
        <f t="shared" si="1"/>
        <v>50000</v>
      </c>
      <c r="K13" s="4">
        <v>50000</v>
      </c>
      <c r="L13" s="5">
        <v>3.1</v>
      </c>
    </row>
    <row r="14" spans="1:12">
      <c r="F14" s="6">
        <f>SUM($L$2:L13)/$D$2</f>
        <v>0.94599999999999995</v>
      </c>
      <c r="G14" s="3">
        <f t="shared" si="1"/>
        <v>60000</v>
      </c>
      <c r="K14" s="4">
        <v>60000</v>
      </c>
      <c r="L14" s="5">
        <v>5.4</v>
      </c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J21" sqref="J21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2013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4.2</v>
      </c>
    </row>
    <row r="3" spans="1:12">
      <c r="F3" s="6">
        <f>SUM($L$2:L2)/$D$2</f>
        <v>4.2000000000000003E-2</v>
      </c>
      <c r="G3" s="3">
        <f t="shared" ref="G3:G8" si="0">K3</f>
        <v>5000</v>
      </c>
      <c r="K3" s="4">
        <v>5000</v>
      </c>
      <c r="L3" s="5">
        <v>5.6</v>
      </c>
    </row>
    <row r="4" spans="1:12">
      <c r="F4" s="6">
        <f>SUM($L$2:L3)/$D$2</f>
        <v>9.8000000000000004E-2</v>
      </c>
      <c r="G4" s="3">
        <f t="shared" si="0"/>
        <v>7000</v>
      </c>
      <c r="K4" s="4">
        <v>7000</v>
      </c>
      <c r="L4" s="5">
        <v>6.8</v>
      </c>
    </row>
    <row r="5" spans="1:12">
      <c r="F5" s="6">
        <f>SUM($L$2:L4)/$D$2</f>
        <v>0.16600000000000001</v>
      </c>
      <c r="G5" s="3">
        <f t="shared" si="0"/>
        <v>9000</v>
      </c>
      <c r="K5" s="4">
        <v>9000</v>
      </c>
      <c r="L5" s="5">
        <v>10.8</v>
      </c>
    </row>
    <row r="6" spans="1:12">
      <c r="F6" s="6">
        <f>SUM($L$2:L5)/$D$2</f>
        <v>0.27400000000000002</v>
      </c>
      <c r="G6" s="3">
        <f t="shared" si="0"/>
        <v>12000</v>
      </c>
      <c r="K6" s="4">
        <v>12000</v>
      </c>
      <c r="L6" s="5">
        <v>10.3</v>
      </c>
    </row>
    <row r="7" spans="1:12">
      <c r="F7" s="6">
        <f>SUM($L$2:L6)/$D$2</f>
        <v>0.377</v>
      </c>
      <c r="G7" s="3">
        <f t="shared" si="0"/>
        <v>15000</v>
      </c>
      <c r="K7" s="4">
        <v>15000</v>
      </c>
      <c r="L7" s="5">
        <v>14.5</v>
      </c>
    </row>
    <row r="8" spans="1:12">
      <c r="F8" s="6">
        <f>SUM($L$2:L7)/$D$2</f>
        <v>0.52200000000000002</v>
      </c>
      <c r="G8" s="3">
        <f t="shared" si="0"/>
        <v>20000</v>
      </c>
      <c r="K8" s="4">
        <v>20000</v>
      </c>
      <c r="L8" s="5">
        <v>11.2</v>
      </c>
    </row>
    <row r="9" spans="1:12">
      <c r="F9" s="6">
        <f>SUM($L$2:L8)/$D$2</f>
        <v>0.63400000000000001</v>
      </c>
      <c r="G9" s="3">
        <f t="shared" ref="G9:G14" si="1">K9</f>
        <v>25000</v>
      </c>
      <c r="K9" s="4">
        <v>25000</v>
      </c>
      <c r="L9" s="5">
        <v>8.4</v>
      </c>
    </row>
    <row r="10" spans="1:12">
      <c r="F10" s="6">
        <f>SUM($L$2:L9)/$D$2</f>
        <v>0.71800000000000008</v>
      </c>
      <c r="G10" s="3">
        <f t="shared" si="1"/>
        <v>30000</v>
      </c>
      <c r="K10" s="4">
        <v>30000</v>
      </c>
      <c r="L10" s="5">
        <v>6.3</v>
      </c>
    </row>
    <row r="11" spans="1:12">
      <c r="F11" s="6">
        <f>SUM($L$2:L10)/$D$2</f>
        <v>0.78100000000000014</v>
      </c>
      <c r="G11" s="3">
        <f t="shared" si="1"/>
        <v>35000</v>
      </c>
      <c r="K11" s="4">
        <v>35000</v>
      </c>
      <c r="L11" s="5">
        <v>4.7</v>
      </c>
    </row>
    <row r="12" spans="1:12">
      <c r="F12" s="6">
        <f>SUM($L$2:L11)/$D$2</f>
        <v>0.82800000000000007</v>
      </c>
      <c r="G12" s="3">
        <f t="shared" si="1"/>
        <v>40000</v>
      </c>
      <c r="K12" s="4">
        <v>40000</v>
      </c>
      <c r="L12" s="5">
        <v>6.3</v>
      </c>
    </row>
    <row r="13" spans="1:12">
      <c r="F13" s="6">
        <f>SUM($L$2:L12)/$D$2</f>
        <v>0.89100000000000013</v>
      </c>
      <c r="G13" s="3">
        <f t="shared" si="1"/>
        <v>50000</v>
      </c>
      <c r="K13" s="4">
        <v>50000</v>
      </c>
      <c r="L13" s="5">
        <v>3.8</v>
      </c>
    </row>
    <row r="14" spans="1:12">
      <c r="F14" s="6">
        <f>SUM($L$2:L13)/$D$2</f>
        <v>0.92900000000000005</v>
      </c>
      <c r="G14" s="3">
        <f t="shared" si="1"/>
        <v>60000</v>
      </c>
      <c r="K14" s="4">
        <v>60000</v>
      </c>
      <c r="L14" s="5">
        <v>7.1</v>
      </c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N12" sqref="N12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2014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3.3</v>
      </c>
    </row>
    <row r="3" spans="1:12">
      <c r="F3" s="6">
        <f>SUM($L$2:L2)/$D$2</f>
        <v>3.3000000000000002E-2</v>
      </c>
      <c r="G3" s="3">
        <f t="shared" ref="G3:G8" si="0">K3</f>
        <v>5000</v>
      </c>
      <c r="K3" s="4">
        <v>5000</v>
      </c>
      <c r="L3" s="5">
        <v>4.8</v>
      </c>
    </row>
    <row r="4" spans="1:12">
      <c r="F4" s="6">
        <f>SUM($L$2:L3)/$D$2</f>
        <v>8.1000000000000003E-2</v>
      </c>
      <c r="G4" s="3">
        <f t="shared" si="0"/>
        <v>7000</v>
      </c>
      <c r="K4" s="4">
        <v>7000</v>
      </c>
      <c r="L4" s="5">
        <v>6.1</v>
      </c>
    </row>
    <row r="5" spans="1:12">
      <c r="F5" s="6">
        <f>SUM($L$2:L4)/$D$2</f>
        <v>0.14199999999999999</v>
      </c>
      <c r="G5" s="3">
        <f t="shared" si="0"/>
        <v>9000</v>
      </c>
      <c r="K5" s="4">
        <v>9000</v>
      </c>
      <c r="L5" s="5">
        <v>10</v>
      </c>
    </row>
    <row r="6" spans="1:12">
      <c r="F6" s="6">
        <f>SUM($L$2:L5)/$D$2</f>
        <v>0.24199999999999999</v>
      </c>
      <c r="G6" s="3">
        <f t="shared" si="0"/>
        <v>12000</v>
      </c>
      <c r="K6" s="4">
        <v>12000</v>
      </c>
      <c r="L6" s="5">
        <v>9.9</v>
      </c>
    </row>
    <row r="7" spans="1:12">
      <c r="F7" s="6">
        <f>SUM($L$2:L6)/$D$2</f>
        <v>0.34100000000000003</v>
      </c>
      <c r="G7" s="3">
        <f t="shared" si="0"/>
        <v>15000</v>
      </c>
      <c r="K7" s="4">
        <v>15000</v>
      </c>
      <c r="L7" s="5">
        <v>14.4</v>
      </c>
    </row>
    <row r="8" spans="1:12">
      <c r="F8" s="6">
        <f>SUM($L$2:L7)/$D$2</f>
        <v>0.48499999999999999</v>
      </c>
      <c r="G8" s="3">
        <f t="shared" si="0"/>
        <v>20000</v>
      </c>
      <c r="K8" s="4">
        <v>20000</v>
      </c>
      <c r="L8" s="5">
        <v>11.4</v>
      </c>
    </row>
    <row r="9" spans="1:12">
      <c r="F9" s="6">
        <f>SUM($L$2:L8)/$D$2</f>
        <v>0.59899999999999998</v>
      </c>
      <c r="G9" s="3">
        <f t="shared" ref="G9:G14" si="1">K9</f>
        <v>25000</v>
      </c>
      <c r="K9" s="4">
        <v>25000</v>
      </c>
      <c r="L9" s="5">
        <v>8.8000000000000007</v>
      </c>
    </row>
    <row r="10" spans="1:12">
      <c r="F10" s="6">
        <f>SUM($L$2:L9)/$D$2</f>
        <v>0.68700000000000006</v>
      </c>
      <c r="G10" s="3">
        <f t="shared" si="1"/>
        <v>30000</v>
      </c>
      <c r="K10" s="4">
        <v>30000</v>
      </c>
      <c r="L10" s="5">
        <v>6.7</v>
      </c>
    </row>
    <row r="11" spans="1:12">
      <c r="F11" s="6">
        <f>SUM($L$2:L10)/$D$2</f>
        <v>0.754</v>
      </c>
      <c r="G11" s="3">
        <f t="shared" si="1"/>
        <v>35000</v>
      </c>
      <c r="K11" s="4">
        <v>35000</v>
      </c>
      <c r="L11" s="5">
        <v>5.0999999999999996</v>
      </c>
    </row>
    <row r="12" spans="1:12">
      <c r="F12" s="6">
        <f>SUM($L$2:L11)/$D$2</f>
        <v>0.80500000000000005</v>
      </c>
      <c r="G12" s="3">
        <f t="shared" si="1"/>
        <v>40000</v>
      </c>
      <c r="K12" s="4">
        <v>40000</v>
      </c>
      <c r="L12" s="5">
        <v>7</v>
      </c>
    </row>
    <row r="13" spans="1:12">
      <c r="F13" s="6">
        <f>SUM($L$2:L12)/$D$2</f>
        <v>0.875</v>
      </c>
      <c r="G13" s="3">
        <f t="shared" si="1"/>
        <v>50000</v>
      </c>
      <c r="K13" s="4">
        <v>50000</v>
      </c>
      <c r="L13" s="5">
        <v>4.2</v>
      </c>
    </row>
    <row r="14" spans="1:12">
      <c r="F14" s="6">
        <f>SUM($L$2:L13)/$D$2</f>
        <v>0.91700000000000004</v>
      </c>
      <c r="G14" s="3">
        <f t="shared" si="1"/>
        <v>60000</v>
      </c>
      <c r="K14" s="4">
        <v>60000</v>
      </c>
      <c r="L14" s="5">
        <v>8.3000000000000007</v>
      </c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J19" sqref="J19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2015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2.4</v>
      </c>
    </row>
    <row r="3" spans="1:12">
      <c r="F3" s="6">
        <f>SUM($L$2:L2)/$D$2</f>
        <v>2.4E-2</v>
      </c>
      <c r="G3" s="3">
        <f t="shared" ref="G3:G8" si="0">K3</f>
        <v>5000</v>
      </c>
      <c r="K3" s="4">
        <v>5000</v>
      </c>
      <c r="L3" s="5">
        <v>3.8</v>
      </c>
    </row>
    <row r="4" spans="1:12">
      <c r="F4" s="6">
        <f>SUM($L$2:L3)/$D$2</f>
        <v>6.1999999999999993E-2</v>
      </c>
      <c r="G4" s="3">
        <f t="shared" si="0"/>
        <v>7000</v>
      </c>
      <c r="K4" s="4">
        <v>7000</v>
      </c>
      <c r="L4" s="5">
        <v>5.0999999999999996</v>
      </c>
    </row>
    <row r="5" spans="1:12">
      <c r="F5" s="6">
        <f>SUM($L$2:L4)/$D$2</f>
        <v>0.11299999999999999</v>
      </c>
      <c r="G5" s="3">
        <f t="shared" si="0"/>
        <v>9000</v>
      </c>
      <c r="K5" s="4">
        <v>9000</v>
      </c>
      <c r="L5" s="5">
        <v>8.9</v>
      </c>
    </row>
    <row r="6" spans="1:12">
      <c r="F6" s="6">
        <f>SUM($L$2:L5)/$D$2</f>
        <v>0.20199999999999999</v>
      </c>
      <c r="G6" s="3">
        <f t="shared" si="0"/>
        <v>12000</v>
      </c>
      <c r="K6" s="4">
        <v>12000</v>
      </c>
      <c r="L6" s="5">
        <v>9.1999999999999993</v>
      </c>
    </row>
    <row r="7" spans="1:12">
      <c r="F7" s="6">
        <f>SUM($L$2:L6)/$D$2</f>
        <v>0.29399999999999998</v>
      </c>
      <c r="G7" s="3">
        <f t="shared" si="0"/>
        <v>15000</v>
      </c>
      <c r="K7" s="4">
        <v>15000</v>
      </c>
      <c r="L7" s="5">
        <v>14</v>
      </c>
    </row>
    <row r="8" spans="1:12">
      <c r="F8" s="6">
        <f>SUM($L$2:L7)/$D$2</f>
        <v>0.434</v>
      </c>
      <c r="G8" s="3">
        <f t="shared" si="0"/>
        <v>20000</v>
      </c>
      <c r="K8" s="4">
        <v>20000</v>
      </c>
      <c r="L8" s="5">
        <v>11.6</v>
      </c>
    </row>
    <row r="9" spans="1:12">
      <c r="F9" s="6">
        <f>SUM($L$2:L8)/$D$2</f>
        <v>0.55000000000000004</v>
      </c>
      <c r="G9" s="3">
        <f t="shared" ref="G9:G14" si="1">K9</f>
        <v>25000</v>
      </c>
      <c r="K9" s="4">
        <v>25000</v>
      </c>
      <c r="L9" s="5">
        <v>9.1999999999999993</v>
      </c>
    </row>
    <row r="10" spans="1:12">
      <c r="F10" s="6">
        <f>SUM($L$2:L9)/$D$2</f>
        <v>0.64200000000000002</v>
      </c>
      <c r="G10" s="3">
        <f t="shared" si="1"/>
        <v>30000</v>
      </c>
      <c r="K10" s="4">
        <v>30000</v>
      </c>
      <c r="L10" s="5">
        <v>7.2</v>
      </c>
    </row>
    <row r="11" spans="1:12">
      <c r="F11" s="6">
        <f>SUM($L$2:L10)/$D$2</f>
        <v>0.71400000000000008</v>
      </c>
      <c r="G11" s="3">
        <f t="shared" si="1"/>
        <v>35000</v>
      </c>
      <c r="K11" s="4">
        <v>35000</v>
      </c>
      <c r="L11" s="5">
        <v>5.6</v>
      </c>
    </row>
    <row r="12" spans="1:12">
      <c r="F12" s="6">
        <f>SUM($L$2:L11)/$D$2</f>
        <v>0.77</v>
      </c>
      <c r="G12" s="3">
        <f t="shared" si="1"/>
        <v>40000</v>
      </c>
      <c r="K12" s="4">
        <v>40000</v>
      </c>
      <c r="L12" s="5">
        <v>7.9</v>
      </c>
    </row>
    <row r="13" spans="1:12">
      <c r="F13" s="6">
        <f>SUM($L$2:L12)/$D$2</f>
        <v>0.84900000000000009</v>
      </c>
      <c r="G13" s="3">
        <f t="shared" si="1"/>
        <v>50000</v>
      </c>
      <c r="K13" s="4">
        <v>50000</v>
      </c>
      <c r="L13" s="5">
        <v>4.9000000000000004</v>
      </c>
    </row>
    <row r="14" spans="1:12">
      <c r="F14" s="6">
        <f>SUM($L$2:L13)/$D$2</f>
        <v>0.89800000000000013</v>
      </c>
      <c r="G14" s="3">
        <f t="shared" si="1"/>
        <v>60000</v>
      </c>
      <c r="K14" s="4">
        <v>60000</v>
      </c>
      <c r="L14" s="5">
        <v>10.199999999999999</v>
      </c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A17" sqref="A17"/>
    </sheetView>
  </sheetViews>
  <sheetFormatPr baseColWidth="10" defaultRowHeight="15.6"/>
  <cols>
    <col min="13" max="13" width="12.1992187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19</v>
      </c>
      <c r="G1" t="s">
        <v>20</v>
      </c>
      <c r="K1" t="s">
        <v>7</v>
      </c>
      <c r="L1" t="s">
        <v>11</v>
      </c>
      <c r="M1" t="s">
        <v>8</v>
      </c>
    </row>
    <row r="2" spans="1:13">
      <c r="A2">
        <v>1991</v>
      </c>
      <c r="B2" t="s">
        <v>9</v>
      </c>
      <c r="C2" t="s">
        <v>10</v>
      </c>
      <c r="D2">
        <v>148700000</v>
      </c>
      <c r="E2" s="1"/>
      <c r="F2" s="2">
        <v>0</v>
      </c>
      <c r="G2" s="3">
        <f>K2</f>
        <v>1</v>
      </c>
      <c r="K2" s="4">
        <v>1</v>
      </c>
      <c r="L2" s="5">
        <v>0.6</v>
      </c>
      <c r="M2" s="5">
        <f>L2*10^8/$D$2</f>
        <v>0.40349697377269672</v>
      </c>
    </row>
    <row r="3" spans="1:13">
      <c r="F3" s="6">
        <f>SUM($L$2:L2)*10^6/$D$2</f>
        <v>4.0349697377269674E-3</v>
      </c>
      <c r="G3" s="3">
        <f t="shared" ref="G3:G8" si="0">K3</f>
        <v>150</v>
      </c>
      <c r="K3" s="4">
        <v>150</v>
      </c>
      <c r="L3" s="5">
        <v>5</v>
      </c>
      <c r="M3" s="5">
        <f t="shared" ref="M3:M13" si="1">L3*10^8/$D$2</f>
        <v>3.3624747814391394</v>
      </c>
    </row>
    <row r="4" spans="1:13">
      <c r="F4" s="6">
        <f>SUM($L$2:L3)*10^6/$D$2</f>
        <v>3.765971755211836E-2</v>
      </c>
      <c r="G4" s="3">
        <f t="shared" si="0"/>
        <v>200</v>
      </c>
      <c r="K4" s="4">
        <v>200</v>
      </c>
      <c r="L4" s="5">
        <v>14.1</v>
      </c>
      <c r="M4" s="5">
        <f t="shared" si="1"/>
        <v>9.4821788836583725</v>
      </c>
    </row>
    <row r="5" spans="1:13">
      <c r="F5" s="6">
        <f>SUM($L$2:L4)*10^6/$D$2</f>
        <v>0.1324815063887021</v>
      </c>
      <c r="G5" s="3">
        <f t="shared" si="0"/>
        <v>250</v>
      </c>
      <c r="K5" s="4">
        <v>250</v>
      </c>
      <c r="L5" s="5">
        <v>22.4</v>
      </c>
      <c r="M5" s="5">
        <f t="shared" si="1"/>
        <v>15.063887020847343</v>
      </c>
    </row>
    <row r="6" spans="1:13">
      <c r="F6" s="6">
        <f>SUM($L$2:L5)*10^6/$D$2</f>
        <v>0.28312037659717548</v>
      </c>
      <c r="G6" s="3">
        <f t="shared" si="0"/>
        <v>300</v>
      </c>
      <c r="K6" s="4">
        <v>300</v>
      </c>
      <c r="L6" s="5">
        <v>25.4</v>
      </c>
      <c r="M6" s="5">
        <f t="shared" si="1"/>
        <v>17.081371889710827</v>
      </c>
    </row>
    <row r="7" spans="1:13">
      <c r="F7" s="6">
        <f>SUM($L$2:L6)*10^6/$D$2</f>
        <v>0.45393409549428382</v>
      </c>
      <c r="G7" s="3">
        <f t="shared" si="0"/>
        <v>350</v>
      </c>
      <c r="K7" s="4">
        <v>350</v>
      </c>
      <c r="L7" s="5">
        <v>23.3</v>
      </c>
      <c r="M7" s="5">
        <f t="shared" si="1"/>
        <v>15.669132481506388</v>
      </c>
    </row>
    <row r="8" spans="1:13">
      <c r="F8" s="6">
        <f>SUM($L$2:L7)*10^6/$D$2</f>
        <v>0.61062542030934763</v>
      </c>
      <c r="G8" s="3">
        <f t="shared" si="0"/>
        <v>400</v>
      </c>
      <c r="K8" s="4">
        <v>400</v>
      </c>
      <c r="L8" s="5">
        <v>18.7</v>
      </c>
      <c r="M8" s="5">
        <f t="shared" si="1"/>
        <v>12.575655682582381</v>
      </c>
    </row>
    <row r="9" spans="1:13">
      <c r="F9" s="6">
        <f>SUM($L$2:L8)*10^6/$D$2</f>
        <v>0.73638197713517151</v>
      </c>
      <c r="G9" s="3">
        <f>K9</f>
        <v>450</v>
      </c>
      <c r="K9" s="4">
        <v>450</v>
      </c>
      <c r="L9" s="5">
        <v>13.6</v>
      </c>
      <c r="M9" s="5">
        <f t="shared" si="1"/>
        <v>9.1459314055144585</v>
      </c>
    </row>
    <row r="10" spans="1:13">
      <c r="F10" s="6">
        <f>SUM($L$2:L9)*10^6/$D$2</f>
        <v>0.82784129119031602</v>
      </c>
      <c r="G10" s="3">
        <f>K10</f>
        <v>500</v>
      </c>
      <c r="K10" s="4">
        <v>500</v>
      </c>
      <c r="L10" s="5">
        <v>9.3000000000000007</v>
      </c>
      <c r="M10" s="5">
        <f t="shared" si="1"/>
        <v>6.2542030934768</v>
      </c>
    </row>
    <row r="11" spans="1:13">
      <c r="F11" s="6">
        <f>SUM($L$2:L10)*10^6/$D$2</f>
        <v>0.89038332212508409</v>
      </c>
      <c r="G11" s="3">
        <f>K11</f>
        <v>550</v>
      </c>
      <c r="K11" s="4">
        <v>550</v>
      </c>
      <c r="L11" s="5">
        <v>6.1</v>
      </c>
      <c r="M11" s="5">
        <f t="shared" si="1"/>
        <v>4.1022192333557497</v>
      </c>
    </row>
    <row r="12" spans="1:13">
      <c r="F12" s="6">
        <f>SUM($L$2:L11)*10^6/$D$2</f>
        <v>0.93140551445864161</v>
      </c>
      <c r="G12" s="3">
        <f>K12</f>
        <v>600</v>
      </c>
      <c r="K12" s="4">
        <v>600</v>
      </c>
      <c r="L12" s="5">
        <v>3.9</v>
      </c>
      <c r="M12" s="5">
        <f t="shared" si="1"/>
        <v>2.6227303295225286</v>
      </c>
    </row>
    <row r="13" spans="1:13">
      <c r="F13" s="6">
        <f>SUM($L$2:L12)*10^6/$D$2</f>
        <v>0.95763281775386688</v>
      </c>
      <c r="G13" s="3">
        <f>K13</f>
        <v>650</v>
      </c>
      <c r="K13" s="4">
        <v>650</v>
      </c>
      <c r="L13" s="5">
        <v>6.3</v>
      </c>
      <c r="M13" s="5">
        <f t="shared" si="1"/>
        <v>4.2367182246133153</v>
      </c>
    </row>
    <row r="14" spans="1:13">
      <c r="F14" s="6"/>
      <c r="G14" s="3"/>
      <c r="K14" s="4"/>
      <c r="L14" s="5"/>
    </row>
    <row r="15" spans="1:13">
      <c r="F15" s="6"/>
      <c r="G15" s="3"/>
      <c r="H15" s="9"/>
      <c r="K15" s="4"/>
      <c r="L15" s="5"/>
    </row>
    <row r="16" spans="1:13">
      <c r="A16" t="s">
        <v>21</v>
      </c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A12" sqref="A12"/>
    </sheetView>
  </sheetViews>
  <sheetFormatPr baseColWidth="10" defaultRowHeight="15.6"/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19</v>
      </c>
      <c r="G1" t="s">
        <v>20</v>
      </c>
      <c r="K1" t="s">
        <v>7</v>
      </c>
      <c r="L1" t="s">
        <v>8</v>
      </c>
    </row>
    <row r="2" spans="1:17">
      <c r="A2" t="s">
        <v>16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29.4</v>
      </c>
      <c r="O2" s="4"/>
      <c r="P2" s="5"/>
      <c r="Q2" s="5"/>
    </row>
    <row r="3" spans="1:17">
      <c r="F3" s="6">
        <f>SUM($L$2:L2)/$D$2</f>
        <v>0.29399999999999998</v>
      </c>
      <c r="G3" s="3">
        <f t="shared" ref="G3:G8" si="0">K3</f>
        <v>500000</v>
      </c>
      <c r="K3" s="4">
        <f>500000</f>
        <v>500000</v>
      </c>
      <c r="L3" s="5">
        <v>21.8</v>
      </c>
      <c r="O3" s="4"/>
      <c r="P3" s="5"/>
      <c r="Q3" s="5"/>
    </row>
    <row r="4" spans="1:17">
      <c r="F4" s="6">
        <f>SUM($L$2:L3)/$D$2</f>
        <v>0.51200000000000001</v>
      </c>
      <c r="G4" s="3">
        <f t="shared" si="0"/>
        <v>750000</v>
      </c>
      <c r="K4" s="4">
        <v>750000</v>
      </c>
      <c r="L4" s="5">
        <v>15.7</v>
      </c>
      <c r="O4" s="4"/>
      <c r="P4" s="5"/>
      <c r="Q4" s="5"/>
    </row>
    <row r="5" spans="1:17">
      <c r="F5" s="6">
        <f>SUM($L$2:L4)/$D$2</f>
        <v>0.66900000000000004</v>
      </c>
      <c r="G5" s="3">
        <f t="shared" si="0"/>
        <v>1000000</v>
      </c>
      <c r="K5" s="4">
        <v>1000000</v>
      </c>
      <c r="L5" s="5">
        <v>17.5</v>
      </c>
      <c r="O5" s="4"/>
      <c r="P5" s="5"/>
      <c r="Q5" s="5"/>
    </row>
    <row r="6" spans="1:17">
      <c r="F6" s="6">
        <f>SUM($L$2:L5)/$D$2</f>
        <v>0.84400000000000008</v>
      </c>
      <c r="G6" s="3">
        <f t="shared" si="0"/>
        <v>1500000</v>
      </c>
      <c r="K6" s="4">
        <v>1500000</v>
      </c>
      <c r="L6" s="5">
        <v>7.8</v>
      </c>
      <c r="O6" s="4"/>
      <c r="P6" s="5"/>
      <c r="Q6" s="5"/>
    </row>
    <row r="7" spans="1:17">
      <c r="F7" s="6">
        <f>SUM($L$2:L6)/$D$2</f>
        <v>0.92200000000000004</v>
      </c>
      <c r="G7" s="3">
        <f t="shared" si="0"/>
        <v>2000000</v>
      </c>
      <c r="K7" s="4">
        <v>2000000</v>
      </c>
      <c r="L7" s="5">
        <v>5.5</v>
      </c>
      <c r="O7" s="4"/>
      <c r="P7" s="5"/>
      <c r="Q7" s="5"/>
    </row>
    <row r="8" spans="1:17">
      <c r="F8" s="6">
        <f>SUM($L$2:L7)/$D$2</f>
        <v>0.97699999999999998</v>
      </c>
      <c r="G8" s="3">
        <f t="shared" si="0"/>
        <v>3000000</v>
      </c>
      <c r="K8" s="4">
        <v>3000000</v>
      </c>
      <c r="L8" s="5">
        <v>1.5</v>
      </c>
      <c r="O8" s="4"/>
      <c r="P8" s="5"/>
      <c r="Q8" s="5"/>
    </row>
    <row r="9" spans="1:17">
      <c r="F9" s="6">
        <f>SUM($L$2:L8)/$D$2</f>
        <v>0.99199999999999999</v>
      </c>
      <c r="G9" s="3">
        <f>K9</f>
        <v>4000000</v>
      </c>
      <c r="K9" s="4">
        <v>4000000</v>
      </c>
      <c r="L9" s="5">
        <v>0.8</v>
      </c>
      <c r="O9" s="4"/>
      <c r="P9" s="5"/>
      <c r="Q9" s="5"/>
    </row>
    <row r="10" spans="1:17">
      <c r="F10" s="6"/>
      <c r="G10" s="3"/>
      <c r="K10" s="4"/>
      <c r="L10" s="5"/>
      <c r="O10" s="4"/>
      <c r="P10" s="5"/>
      <c r="Q10" s="5"/>
    </row>
    <row r="11" spans="1:17">
      <c r="F11" s="6"/>
      <c r="G11" s="3"/>
      <c r="K11" s="4"/>
      <c r="L11" s="5"/>
      <c r="O11" s="4"/>
      <c r="P11" s="5"/>
      <c r="Q11" s="5"/>
    </row>
    <row r="12" spans="1:17">
      <c r="A12" t="s">
        <v>17</v>
      </c>
      <c r="F12" s="6"/>
      <c r="G12" s="3"/>
      <c r="K12" s="4"/>
      <c r="L12" s="5"/>
      <c r="O12" s="4"/>
      <c r="P12" s="5"/>
      <c r="Q12" s="5"/>
    </row>
    <row r="13" spans="1:17">
      <c r="F13" s="6"/>
      <c r="G13" s="3"/>
      <c r="K13" s="4"/>
      <c r="L13" s="5"/>
      <c r="O13" s="4"/>
      <c r="P13" s="5"/>
      <c r="Q13" s="5"/>
    </row>
    <row r="14" spans="1:17">
      <c r="F14" s="6"/>
      <c r="G14" s="3"/>
      <c r="K14" s="4"/>
      <c r="L14" s="5"/>
      <c r="O14" s="4"/>
      <c r="P14" s="5"/>
      <c r="Q14" s="5"/>
    </row>
    <row r="15" spans="1:17">
      <c r="F15" s="6"/>
      <c r="G15" s="3"/>
      <c r="K15" s="4"/>
      <c r="L15" s="5"/>
      <c r="O15" s="4"/>
      <c r="P15" s="5"/>
      <c r="Q15" s="5"/>
    </row>
    <row r="16" spans="1:17">
      <c r="F16" s="6"/>
      <c r="G16" s="3"/>
      <c r="K16" s="4"/>
      <c r="L16" s="5"/>
      <c r="O16" s="4"/>
      <c r="P16" s="5"/>
      <c r="Q16" s="5"/>
    </row>
    <row r="17" spans="6:17">
      <c r="F17" s="6"/>
      <c r="G17" s="3"/>
      <c r="K17" s="4"/>
      <c r="L17" s="5"/>
      <c r="O17" s="4"/>
      <c r="P17" s="5"/>
      <c r="Q17" s="5"/>
    </row>
    <row r="18" spans="6:17">
      <c r="F18" s="6"/>
      <c r="G18" s="3"/>
      <c r="K18" s="4"/>
      <c r="L18" s="5"/>
      <c r="O18" s="4"/>
      <c r="P18" s="5"/>
      <c r="Q18" s="5"/>
    </row>
    <row r="19" spans="6:17">
      <c r="F19" s="6"/>
      <c r="G19" s="3"/>
      <c r="K19" s="4"/>
      <c r="L19" s="5"/>
    </row>
    <row r="20" spans="6:17">
      <c r="F20" s="6"/>
      <c r="G20" s="3"/>
      <c r="K20" s="4"/>
      <c r="L20" s="7"/>
    </row>
    <row r="21" spans="6:17">
      <c r="F21" s="6"/>
      <c r="G21" s="3"/>
      <c r="K21" s="4"/>
      <c r="L21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K3" sqref="K3"/>
    </sheetView>
  </sheetViews>
  <sheetFormatPr baseColWidth="10" defaultRowHeight="15.6"/>
  <cols>
    <col min="13" max="13" width="12.1992187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18</v>
      </c>
      <c r="K1" t="s">
        <v>7</v>
      </c>
      <c r="L1" t="s">
        <v>11</v>
      </c>
      <c r="M1" t="s">
        <v>8</v>
      </c>
    </row>
    <row r="2" spans="1:13">
      <c r="A2">
        <v>1991</v>
      </c>
      <c r="B2" t="s">
        <v>9</v>
      </c>
      <c r="C2" t="s">
        <v>10</v>
      </c>
      <c r="D2">
        <v>148700000</v>
      </c>
      <c r="E2" s="1"/>
      <c r="F2" s="2">
        <v>0</v>
      </c>
      <c r="G2" s="3">
        <f>K2</f>
        <v>1</v>
      </c>
      <c r="K2" s="4">
        <v>1</v>
      </c>
      <c r="L2" s="5">
        <v>5.6</v>
      </c>
      <c r="M2" s="5">
        <f>L2*10^8/$D$2</f>
        <v>3.7659717552118357</v>
      </c>
    </row>
    <row r="3" spans="1:13">
      <c r="F3" s="6">
        <f>SUM($L$2:L2)*10^6/$D$2</f>
        <v>3.765971755211836E-2</v>
      </c>
      <c r="G3" s="3">
        <f t="shared" ref="G3:G7" si="0">K3</f>
        <v>200</v>
      </c>
      <c r="K3" s="4">
        <v>200</v>
      </c>
      <c r="L3" s="5">
        <v>14.1</v>
      </c>
      <c r="M3" s="5">
        <f t="shared" ref="M3:M12" si="1">L3*10^8/$D$2</f>
        <v>9.4821788836583725</v>
      </c>
    </row>
    <row r="4" spans="1:13">
      <c r="F4" s="6">
        <f>SUM($L$2:L3)*10^6/$D$2</f>
        <v>0.1324815063887021</v>
      </c>
      <c r="G4" s="3">
        <f t="shared" si="0"/>
        <v>250</v>
      </c>
      <c r="K4" s="4">
        <v>250</v>
      </c>
      <c r="L4" s="5">
        <v>22.4</v>
      </c>
      <c r="M4" s="5">
        <f t="shared" si="1"/>
        <v>15.063887020847343</v>
      </c>
    </row>
    <row r="5" spans="1:13">
      <c r="F5" s="6">
        <f>SUM($L$2:L4)*10^6/$D$2</f>
        <v>0.28312037659717548</v>
      </c>
      <c r="G5" s="3">
        <f t="shared" si="0"/>
        <v>300</v>
      </c>
      <c r="K5" s="4">
        <v>300</v>
      </c>
      <c r="L5" s="5">
        <v>25.4</v>
      </c>
      <c r="M5" s="5">
        <f t="shared" si="1"/>
        <v>17.081371889710827</v>
      </c>
    </row>
    <row r="6" spans="1:13">
      <c r="F6" s="6">
        <f>SUM($L$2:L5)*10^6/$D$2</f>
        <v>0.45393409549428382</v>
      </c>
      <c r="G6" s="3">
        <f t="shared" si="0"/>
        <v>350</v>
      </c>
      <c r="K6" s="4">
        <v>350</v>
      </c>
      <c r="L6" s="5">
        <v>23.3</v>
      </c>
      <c r="M6" s="5">
        <f t="shared" si="1"/>
        <v>15.669132481506388</v>
      </c>
    </row>
    <row r="7" spans="1:13">
      <c r="F7" s="6">
        <f>SUM($L$2:L6)*10^6/$D$2</f>
        <v>0.61062542030934763</v>
      </c>
      <c r="G7" s="3">
        <f t="shared" si="0"/>
        <v>400</v>
      </c>
      <c r="K7" s="4">
        <v>400</v>
      </c>
      <c r="L7" s="5">
        <v>18.7</v>
      </c>
      <c r="M7" s="5">
        <f t="shared" si="1"/>
        <v>12.575655682582381</v>
      </c>
    </row>
    <row r="8" spans="1:13">
      <c r="F8" s="6">
        <f>SUM($L$2:L7)*10^6/$D$2</f>
        <v>0.73638197713517151</v>
      </c>
      <c r="G8" s="3">
        <f>K8</f>
        <v>450</v>
      </c>
      <c r="K8" s="4">
        <v>450</v>
      </c>
      <c r="L8" s="5">
        <v>13.6</v>
      </c>
      <c r="M8" s="5">
        <f t="shared" si="1"/>
        <v>9.1459314055144585</v>
      </c>
    </row>
    <row r="9" spans="1:13">
      <c r="F9" s="6">
        <f>SUM($L$2:L8)*10^6/$D$2</f>
        <v>0.82784129119031602</v>
      </c>
      <c r="G9" s="3">
        <f>K9</f>
        <v>500</v>
      </c>
      <c r="K9" s="4">
        <v>500</v>
      </c>
      <c r="L9" s="5">
        <v>9.3000000000000007</v>
      </c>
      <c r="M9" s="5">
        <f t="shared" si="1"/>
        <v>6.2542030934768</v>
      </c>
    </row>
    <row r="10" spans="1:13">
      <c r="F10" s="6">
        <f>SUM($L$2:L9)*10^6/$D$2</f>
        <v>0.89038332212508409</v>
      </c>
      <c r="G10" s="3">
        <f>K10</f>
        <v>550</v>
      </c>
      <c r="K10" s="4">
        <v>550</v>
      </c>
      <c r="L10" s="5">
        <v>6.1</v>
      </c>
      <c r="M10" s="5">
        <f t="shared" si="1"/>
        <v>4.1022192333557497</v>
      </c>
    </row>
    <row r="11" spans="1:13">
      <c r="F11" s="6">
        <f>SUM($L$2:L10)*10^6/$D$2</f>
        <v>0.93140551445864161</v>
      </c>
      <c r="G11" s="3">
        <f>K11</f>
        <v>600</v>
      </c>
      <c r="K11" s="4">
        <v>600</v>
      </c>
      <c r="L11" s="5">
        <v>3.9</v>
      </c>
      <c r="M11" s="5">
        <f t="shared" si="1"/>
        <v>2.6227303295225286</v>
      </c>
    </row>
    <row r="12" spans="1:13">
      <c r="F12" s="6">
        <f>SUM($L$2:L11)*10^6/$D$2</f>
        <v>0.95763281775386688</v>
      </c>
      <c r="G12" s="3">
        <f>K12</f>
        <v>650</v>
      </c>
      <c r="H12">
        <v>1.4</v>
      </c>
      <c r="K12" s="4">
        <v>650</v>
      </c>
      <c r="L12" s="5">
        <v>6.3</v>
      </c>
      <c r="M12" s="5">
        <f t="shared" si="1"/>
        <v>4.2367182246133153</v>
      </c>
    </row>
    <row r="13" spans="1:13">
      <c r="F13" s="6"/>
      <c r="G13" s="3"/>
      <c r="K13" s="4"/>
      <c r="L13" s="5"/>
    </row>
    <row r="14" spans="1:13">
      <c r="F14" s="6"/>
      <c r="G14" s="3"/>
      <c r="K14" s="4"/>
      <c r="L14" s="5"/>
    </row>
    <row r="15" spans="1:13">
      <c r="F15" s="6"/>
      <c r="G15" s="3"/>
      <c r="K15" s="4"/>
      <c r="L15" s="7"/>
    </row>
    <row r="16" spans="1:13">
      <c r="F16" s="6"/>
      <c r="G16" s="3"/>
      <c r="K16" s="4"/>
      <c r="L16" s="7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B27" sqref="B27"/>
    </sheetView>
  </sheetViews>
  <sheetFormatPr baseColWidth="10" defaultRowHeight="15.6"/>
  <cols>
    <col min="13" max="13" width="12.1992187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11</v>
      </c>
      <c r="M1" t="s">
        <v>8</v>
      </c>
    </row>
    <row r="2" spans="1:13">
      <c r="A2">
        <v>1992</v>
      </c>
      <c r="B2" t="s">
        <v>9</v>
      </c>
      <c r="C2" t="s">
        <v>10</v>
      </c>
      <c r="D2">
        <v>148700000</v>
      </c>
      <c r="E2" s="1"/>
      <c r="F2" s="2">
        <v>0</v>
      </c>
      <c r="G2" s="3">
        <f>K2</f>
        <v>1</v>
      </c>
      <c r="K2" s="4">
        <v>1</v>
      </c>
      <c r="L2" s="5">
        <v>0.5</v>
      </c>
      <c r="M2" s="5">
        <f>L2*10^8/$D$2</f>
        <v>0.33624747814391392</v>
      </c>
    </row>
    <row r="3" spans="1:13">
      <c r="F3" s="6">
        <f>SUM($L$2:L2)*10^6/$D$2</f>
        <v>3.3624747814391394E-3</v>
      </c>
      <c r="G3" s="3">
        <f t="shared" ref="G3:G8" si="0">K3</f>
        <v>500</v>
      </c>
      <c r="K3" s="4">
        <v>500</v>
      </c>
      <c r="L3" s="5">
        <v>6.5</v>
      </c>
      <c r="M3" s="5">
        <f t="shared" ref="M3:M22" si="1">L3*10^8/$D$2</f>
        <v>4.3712172158708809</v>
      </c>
    </row>
    <row r="4" spans="1:13">
      <c r="F4" s="6">
        <f>SUM($L$2:L3)*10^6/$D$2</f>
        <v>4.707464694014795E-2</v>
      </c>
      <c r="G4" s="3">
        <f t="shared" si="0"/>
        <v>1000</v>
      </c>
      <c r="K4" s="4">
        <v>1000</v>
      </c>
      <c r="L4" s="5">
        <v>14.5</v>
      </c>
      <c r="M4" s="5">
        <f t="shared" si="1"/>
        <v>9.7511768661735037</v>
      </c>
    </row>
    <row r="5" spans="1:13">
      <c r="F5" s="6">
        <f>SUM($L$2:L4)*10^6/$D$2</f>
        <v>0.14458641560188298</v>
      </c>
      <c r="G5" s="3">
        <f t="shared" si="0"/>
        <v>1500</v>
      </c>
      <c r="K5" s="4">
        <v>1500</v>
      </c>
      <c r="L5" s="5">
        <v>18.100000000000001</v>
      </c>
      <c r="M5" s="5">
        <f t="shared" si="1"/>
        <v>12.172158708809686</v>
      </c>
    </row>
    <row r="6" spans="1:13">
      <c r="F6" s="6">
        <f>SUM($L$2:L5)*10^6/$D$2</f>
        <v>0.26630800268997984</v>
      </c>
      <c r="G6" s="3">
        <f t="shared" si="0"/>
        <v>2000</v>
      </c>
      <c r="K6" s="4">
        <v>2000</v>
      </c>
      <c r="L6" s="5">
        <v>18</v>
      </c>
      <c r="M6" s="5">
        <f t="shared" si="1"/>
        <v>12.104909213180902</v>
      </c>
    </row>
    <row r="7" spans="1:13">
      <c r="F7" s="6">
        <f>SUM($L$2:L6)*10^6/$D$2</f>
        <v>0.38735709482178882</v>
      </c>
      <c r="G7" s="3">
        <f t="shared" si="0"/>
        <v>2500</v>
      </c>
      <c r="K7" s="4">
        <v>2500</v>
      </c>
      <c r="L7" s="5">
        <v>16.2</v>
      </c>
      <c r="M7" s="5">
        <f t="shared" si="1"/>
        <v>10.894418291862811</v>
      </c>
    </row>
    <row r="8" spans="1:13">
      <c r="F8" s="6">
        <f>SUM($L$2:L7)*10^6/$D$2</f>
        <v>0.49630127774041694</v>
      </c>
      <c r="G8" s="3">
        <f t="shared" si="0"/>
        <v>3000</v>
      </c>
      <c r="K8" s="4">
        <v>3000</v>
      </c>
      <c r="L8" s="5">
        <v>13.8</v>
      </c>
      <c r="M8" s="5">
        <f t="shared" si="1"/>
        <v>9.2804303967720241</v>
      </c>
    </row>
    <row r="9" spans="1:13">
      <c r="F9" s="6">
        <f>SUM($L$2:L8)*10^6/$D$2</f>
        <v>0.5891055817081372</v>
      </c>
      <c r="G9" s="3">
        <f t="shared" ref="G9:G22" si="2">K9</f>
        <v>3500</v>
      </c>
      <c r="K9" s="4">
        <v>3500</v>
      </c>
      <c r="L9" s="5">
        <v>11.4</v>
      </c>
      <c r="M9" s="5">
        <f t="shared" si="1"/>
        <v>7.666442501681237</v>
      </c>
    </row>
    <row r="10" spans="1:13">
      <c r="F10" s="6">
        <f>SUM($L$2:L9)*10^6/$D$2</f>
        <v>0.66577000672494957</v>
      </c>
      <c r="G10" s="3">
        <f t="shared" si="2"/>
        <v>4000</v>
      </c>
      <c r="K10" s="4">
        <v>4000</v>
      </c>
      <c r="L10" s="5">
        <v>9.3000000000000007</v>
      </c>
      <c r="M10" s="5">
        <f t="shared" si="1"/>
        <v>6.2542030934768</v>
      </c>
    </row>
    <row r="11" spans="1:13">
      <c r="F11" s="6">
        <f>SUM($L$2:L10)*10^6/$D$2</f>
        <v>0.72831203765971753</v>
      </c>
      <c r="G11" s="3">
        <f t="shared" si="2"/>
        <v>4500</v>
      </c>
      <c r="K11" s="4">
        <v>4500</v>
      </c>
      <c r="L11" s="5">
        <v>10.7</v>
      </c>
      <c r="M11" s="5">
        <f t="shared" si="1"/>
        <v>7.1956960322797574</v>
      </c>
    </row>
    <row r="12" spans="1:13">
      <c r="F12" s="6">
        <f>SUM($L$2:L11)*10^6/$D$2</f>
        <v>0.80026899798251516</v>
      </c>
      <c r="G12" s="3">
        <f t="shared" si="2"/>
        <v>5000</v>
      </c>
      <c r="K12" s="4">
        <v>5000</v>
      </c>
      <c r="L12" s="5">
        <v>5.4</v>
      </c>
      <c r="M12" s="5">
        <f t="shared" si="1"/>
        <v>3.6314727639542705</v>
      </c>
    </row>
    <row r="13" spans="1:13">
      <c r="F13" s="6">
        <f>SUM($L$2:L12)*10^6/$D$2</f>
        <v>0.83658372562205785</v>
      </c>
      <c r="G13" s="3">
        <f t="shared" si="2"/>
        <v>5500</v>
      </c>
      <c r="K13" s="4">
        <v>5500</v>
      </c>
      <c r="L13" s="5">
        <v>4.4000000000000004</v>
      </c>
      <c r="M13" s="5">
        <f t="shared" si="1"/>
        <v>2.958977807666443</v>
      </c>
    </row>
    <row r="14" spans="1:13">
      <c r="F14" s="6">
        <f>SUM($L$2:L13)*10^6/$D$2</f>
        <v>0.86617350369872237</v>
      </c>
      <c r="G14" s="3">
        <f t="shared" si="2"/>
        <v>6000</v>
      </c>
      <c r="K14" s="4">
        <v>6000</v>
      </c>
      <c r="L14" s="5">
        <v>3.5</v>
      </c>
      <c r="M14" s="5">
        <f t="shared" si="1"/>
        <v>2.3537323470073974</v>
      </c>
    </row>
    <row r="15" spans="1:13">
      <c r="F15" s="6">
        <f>SUM($L$2:L14)*10^6/$D$2</f>
        <v>0.88971082716879635</v>
      </c>
      <c r="G15" s="3">
        <f t="shared" si="2"/>
        <v>6500</v>
      </c>
      <c r="H15" s="9"/>
      <c r="K15" s="4">
        <v>6500</v>
      </c>
      <c r="L15" s="5">
        <v>2.8</v>
      </c>
      <c r="M15" s="5">
        <f t="shared" si="1"/>
        <v>1.8829858776059178</v>
      </c>
    </row>
    <row r="16" spans="1:13">
      <c r="F16" s="6">
        <f>SUM($L$2:L15)*10^6/$D$2</f>
        <v>0.9085406859448556</v>
      </c>
      <c r="G16" s="3">
        <f t="shared" si="2"/>
        <v>7000</v>
      </c>
      <c r="K16" s="4">
        <v>7000</v>
      </c>
      <c r="L16" s="5">
        <v>2.2999999999999998</v>
      </c>
      <c r="M16" s="5">
        <f t="shared" si="1"/>
        <v>1.5467383994620039</v>
      </c>
    </row>
    <row r="17" spans="6:13">
      <c r="F17" s="6">
        <f>SUM($L$2:L16)*10^6/$D$2</f>
        <v>0.92400806993947571</v>
      </c>
      <c r="G17" s="3">
        <f t="shared" si="2"/>
        <v>7500</v>
      </c>
      <c r="K17" s="4">
        <v>7500</v>
      </c>
      <c r="L17" s="5">
        <v>1.9</v>
      </c>
      <c r="M17" s="5">
        <f t="shared" si="1"/>
        <v>1.2777404169468729</v>
      </c>
    </row>
    <row r="18" spans="6:13">
      <c r="F18" s="6">
        <f>SUM($L$2:L17)*10^6/$D$2</f>
        <v>0.93678547410894442</v>
      </c>
      <c r="G18" s="3">
        <f t="shared" si="2"/>
        <v>8000</v>
      </c>
      <c r="K18" s="4">
        <v>8000</v>
      </c>
      <c r="L18" s="5">
        <v>1.5</v>
      </c>
      <c r="M18" s="5">
        <f t="shared" si="1"/>
        <v>1.0087424344317417</v>
      </c>
    </row>
    <row r="19" spans="6:13">
      <c r="F19" s="6">
        <f>SUM($L$2:L18)*10^6/$D$2</f>
        <v>0.94687289845326184</v>
      </c>
      <c r="G19" s="3">
        <f t="shared" si="2"/>
        <v>8500</v>
      </c>
      <c r="K19" s="4">
        <v>8500</v>
      </c>
      <c r="L19" s="5">
        <v>1.3</v>
      </c>
      <c r="M19" s="5">
        <f t="shared" si="1"/>
        <v>0.87424344317417624</v>
      </c>
    </row>
    <row r="20" spans="6:13">
      <c r="F20" s="6">
        <f>SUM($L$2:L19)*10^6/$D$2</f>
        <v>0.95561533288500378</v>
      </c>
      <c r="G20" s="3">
        <f t="shared" si="2"/>
        <v>9000</v>
      </c>
      <c r="K20" s="4">
        <v>9000</v>
      </c>
      <c r="L20" s="7">
        <v>1</v>
      </c>
      <c r="M20" s="5">
        <f t="shared" si="1"/>
        <v>0.67249495628782785</v>
      </c>
    </row>
    <row r="21" spans="6:13">
      <c r="F21" s="6">
        <f>SUM($L$2:L20)*10^6/$D$2</f>
        <v>0.96234028244788206</v>
      </c>
      <c r="G21" s="3">
        <f t="shared" si="2"/>
        <v>9500</v>
      </c>
      <c r="K21" s="4">
        <v>9500</v>
      </c>
      <c r="L21" s="7">
        <v>0.9</v>
      </c>
      <c r="M21" s="5">
        <f t="shared" si="1"/>
        <v>0.60524546065904505</v>
      </c>
    </row>
    <row r="22" spans="6:13">
      <c r="F22" s="6">
        <f>SUM($L$2:L21)*10^6/$D$2</f>
        <v>0.96839273705447249</v>
      </c>
      <c r="G22" s="3">
        <f t="shared" si="2"/>
        <v>10000</v>
      </c>
      <c r="K22" s="4">
        <v>10000</v>
      </c>
      <c r="L22" s="5">
        <v>4.7</v>
      </c>
      <c r="M22" s="5">
        <f t="shared" si="1"/>
        <v>3.160726294552791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baseColWidth="10" defaultRowHeight="15.6"/>
  <cols>
    <col min="13" max="13" width="12.1992187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11</v>
      </c>
      <c r="M1" t="s">
        <v>8</v>
      </c>
    </row>
    <row r="2" spans="1:13">
      <c r="A2">
        <v>1993</v>
      </c>
      <c r="B2" t="s">
        <v>9</v>
      </c>
      <c r="C2" t="s">
        <v>10</v>
      </c>
      <c r="D2">
        <v>148700000</v>
      </c>
      <c r="E2" s="1"/>
      <c r="F2" s="2">
        <v>0</v>
      </c>
      <c r="G2" s="3">
        <f>K2</f>
        <v>1</v>
      </c>
      <c r="K2" s="4">
        <v>1</v>
      </c>
      <c r="L2" s="5">
        <v>3.3</v>
      </c>
      <c r="M2" s="5">
        <f>L2*10^8/$D$2</f>
        <v>2.2192333557498318</v>
      </c>
    </row>
    <row r="3" spans="1:13">
      <c r="F3" s="6">
        <f>SUM($L$2:L2)*10^6/$D$2</f>
        <v>2.219233355749832E-2</v>
      </c>
      <c r="G3" s="3">
        <f t="shared" ref="G3:G8" si="0">K3</f>
        <v>10000</v>
      </c>
      <c r="K3" s="4">
        <v>10000</v>
      </c>
      <c r="L3" s="5">
        <v>8.8000000000000007</v>
      </c>
      <c r="M3" s="5">
        <f t="shared" ref="M3:M17" si="1">L3*10^8/$D$2</f>
        <v>5.9179556153328861</v>
      </c>
    </row>
    <row r="4" spans="1:13">
      <c r="F4" s="6">
        <f>SUM($L$2:L3)*10^6/$D$2</f>
        <v>8.1371889710827178E-2</v>
      </c>
      <c r="G4" s="3">
        <f t="shared" si="0"/>
        <v>15000</v>
      </c>
      <c r="K4" s="4">
        <v>15000</v>
      </c>
      <c r="L4" s="5">
        <v>12.6</v>
      </c>
      <c r="M4" s="5">
        <f t="shared" si="1"/>
        <v>8.4734364492266305</v>
      </c>
    </row>
    <row r="5" spans="1:13">
      <c r="F5" s="6">
        <f>SUM($L$2:L4)*10^6/$D$2</f>
        <v>0.1661062542030935</v>
      </c>
      <c r="G5" s="3">
        <f t="shared" si="0"/>
        <v>20000</v>
      </c>
      <c r="K5" s="4">
        <v>20000</v>
      </c>
      <c r="L5" s="5">
        <v>14.1</v>
      </c>
      <c r="M5" s="5">
        <f t="shared" si="1"/>
        <v>9.4821788836583725</v>
      </c>
    </row>
    <row r="6" spans="1:13">
      <c r="F6" s="6">
        <f>SUM($L$2:L5)*10^6/$D$2</f>
        <v>0.26092804303967726</v>
      </c>
      <c r="G6" s="3">
        <f t="shared" si="0"/>
        <v>25000</v>
      </c>
      <c r="K6" s="4">
        <v>25000</v>
      </c>
      <c r="L6" s="5">
        <v>14</v>
      </c>
      <c r="M6" s="5">
        <f t="shared" si="1"/>
        <v>9.4149293880295897</v>
      </c>
    </row>
    <row r="7" spans="1:13">
      <c r="F7" s="6">
        <f>SUM($L$2:L6)*10^6/$D$2</f>
        <v>0.35507733691997317</v>
      </c>
      <c r="G7" s="3">
        <f t="shared" si="0"/>
        <v>30000</v>
      </c>
      <c r="K7" s="4">
        <v>30000</v>
      </c>
      <c r="L7" s="5">
        <v>13</v>
      </c>
      <c r="M7" s="5">
        <f t="shared" si="1"/>
        <v>8.7424344317417617</v>
      </c>
    </row>
    <row r="8" spans="1:13">
      <c r="F8" s="6">
        <f>SUM($L$2:L7)*10^6/$D$2</f>
        <v>0.44250168123739081</v>
      </c>
      <c r="G8" s="3">
        <f t="shared" si="0"/>
        <v>35000</v>
      </c>
      <c r="K8" s="4">
        <v>35000</v>
      </c>
      <c r="L8" s="5">
        <v>11.7</v>
      </c>
      <c r="M8" s="5">
        <f t="shared" si="1"/>
        <v>7.8681909885675854</v>
      </c>
    </row>
    <row r="9" spans="1:13">
      <c r="F9" s="6">
        <f>SUM($L$2:L8)*10^6/$D$2</f>
        <v>0.52118359112306667</v>
      </c>
      <c r="G9" s="3">
        <f t="shared" ref="G9:G17" si="2">K9</f>
        <v>40000</v>
      </c>
      <c r="K9" s="4">
        <v>40000</v>
      </c>
      <c r="L9" s="5">
        <v>10.199999999999999</v>
      </c>
      <c r="M9" s="5">
        <f t="shared" si="1"/>
        <v>6.8594485541358434</v>
      </c>
    </row>
    <row r="10" spans="1:13">
      <c r="F10" s="6">
        <f>SUM($L$2:L9)*10^6/$D$2</f>
        <v>0.58977807666442517</v>
      </c>
      <c r="G10" s="3">
        <f t="shared" si="2"/>
        <v>45000</v>
      </c>
      <c r="K10" s="4">
        <v>45000</v>
      </c>
      <c r="L10" s="5">
        <v>8.8000000000000007</v>
      </c>
      <c r="M10" s="5">
        <f t="shared" si="1"/>
        <v>5.9179556153328861</v>
      </c>
    </row>
    <row r="11" spans="1:13">
      <c r="F11" s="6">
        <f>SUM($L$2:L10)*10^6/$D$2</f>
        <v>0.64895763281775398</v>
      </c>
      <c r="G11" s="3">
        <f t="shared" si="2"/>
        <v>50000</v>
      </c>
      <c r="K11" s="4">
        <v>50000</v>
      </c>
      <c r="L11" s="5">
        <v>13.9</v>
      </c>
      <c r="M11" s="5">
        <f t="shared" si="1"/>
        <v>9.3476798924008069</v>
      </c>
    </row>
    <row r="12" spans="1:13">
      <c r="F12" s="6">
        <f>SUM($L$2:L11)*10^6/$D$2</f>
        <v>0.74243443174176205</v>
      </c>
      <c r="G12" s="3">
        <f t="shared" si="2"/>
        <v>60000</v>
      </c>
      <c r="K12" s="4">
        <v>60000</v>
      </c>
      <c r="L12" s="5">
        <v>10.1</v>
      </c>
      <c r="M12" s="5">
        <f t="shared" si="1"/>
        <v>6.7921990585070615</v>
      </c>
    </row>
    <row r="13" spans="1:13">
      <c r="F13" s="6">
        <f>SUM($L$2:L12)*10^6/$D$2</f>
        <v>0.81035642232683269</v>
      </c>
      <c r="G13" s="3">
        <f t="shared" si="2"/>
        <v>70000</v>
      </c>
      <c r="K13" s="4">
        <v>70000</v>
      </c>
      <c r="L13" s="5">
        <v>7.2</v>
      </c>
      <c r="M13" s="5">
        <f t="shared" si="1"/>
        <v>4.8419636852723604</v>
      </c>
    </row>
    <row r="14" spans="1:13">
      <c r="F14" s="6">
        <f>SUM($L$2:L13)*10^6/$D$2</f>
        <v>0.85877605917955624</v>
      </c>
      <c r="G14" s="3">
        <f t="shared" si="2"/>
        <v>80000</v>
      </c>
      <c r="K14" s="4">
        <v>80000</v>
      </c>
      <c r="L14" s="5">
        <v>5.3</v>
      </c>
      <c r="M14" s="5">
        <f t="shared" si="1"/>
        <v>3.5642232683254877</v>
      </c>
    </row>
    <row r="15" spans="1:13">
      <c r="F15" s="6">
        <f>SUM($L$2:L14)*10^6/$D$2</f>
        <v>0.89441829186281119</v>
      </c>
      <c r="G15" s="3">
        <f t="shared" si="2"/>
        <v>90000</v>
      </c>
      <c r="H15" s="9"/>
      <c r="K15" s="4">
        <v>90000</v>
      </c>
      <c r="L15" s="5">
        <v>3.8</v>
      </c>
      <c r="M15" s="5">
        <f t="shared" si="1"/>
        <v>2.5554808338937458</v>
      </c>
    </row>
    <row r="16" spans="1:13">
      <c r="F16" s="6">
        <f>SUM($L$2:L15)*10^6/$D$2</f>
        <v>0.91997310020174872</v>
      </c>
      <c r="G16" s="3">
        <f t="shared" si="2"/>
        <v>100000</v>
      </c>
      <c r="K16" s="4">
        <v>100000</v>
      </c>
      <c r="L16" s="5">
        <v>2.8</v>
      </c>
      <c r="M16" s="5">
        <f t="shared" si="1"/>
        <v>1.8829858776059178</v>
      </c>
    </row>
    <row r="17" spans="6:13">
      <c r="F17" s="6">
        <f>SUM($L$2:L16)*10^6/$D$2</f>
        <v>0.93880295897780808</v>
      </c>
      <c r="G17" s="3">
        <f t="shared" si="2"/>
        <v>110000</v>
      </c>
      <c r="K17" s="4">
        <v>110000</v>
      </c>
      <c r="L17" s="5">
        <v>9.1</v>
      </c>
      <c r="M17" s="5">
        <f t="shared" si="1"/>
        <v>6.1197041022192336</v>
      </c>
    </row>
    <row r="18" spans="6:13">
      <c r="F18" s="6"/>
      <c r="G18" s="3"/>
      <c r="K18" s="4"/>
      <c r="L18" s="5"/>
      <c r="M18" s="5"/>
    </row>
    <row r="19" spans="6:13">
      <c r="F19" s="6"/>
      <c r="G19" s="3"/>
      <c r="K19" s="4"/>
      <c r="L19" s="5"/>
      <c r="M19" s="5"/>
    </row>
    <row r="20" spans="6:13">
      <c r="F20" s="6"/>
      <c r="G20" s="3"/>
      <c r="K20" s="4"/>
      <c r="L20" s="7"/>
      <c r="M20" s="5"/>
    </row>
    <row r="21" spans="6:13">
      <c r="F21" s="6"/>
      <c r="G21" s="3"/>
      <c r="K21" s="4"/>
      <c r="L21" s="7"/>
      <c r="M21" s="5"/>
    </row>
    <row r="22" spans="6:13">
      <c r="F22" s="6"/>
      <c r="G22" s="3"/>
      <c r="K22" s="4"/>
      <c r="L22" s="5"/>
      <c r="M22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G23" sqref="G23"/>
    </sheetView>
  </sheetViews>
  <sheetFormatPr baseColWidth="10" defaultRowHeight="15.6"/>
  <cols>
    <col min="13" max="13" width="12.1992187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11</v>
      </c>
      <c r="M1" t="s">
        <v>8</v>
      </c>
    </row>
    <row r="2" spans="1:13">
      <c r="A2">
        <v>1994</v>
      </c>
      <c r="B2" t="s">
        <v>9</v>
      </c>
      <c r="C2" t="s">
        <v>10</v>
      </c>
      <c r="D2">
        <v>148400000</v>
      </c>
      <c r="E2" s="1"/>
      <c r="F2" s="2">
        <v>0</v>
      </c>
      <c r="G2" s="3">
        <f>K2</f>
        <v>1</v>
      </c>
      <c r="K2" s="4">
        <v>1</v>
      </c>
      <c r="L2" s="5">
        <v>0.7</v>
      </c>
      <c r="M2" s="5">
        <f>L2*10^8/$D$2</f>
        <v>0.47169811320754718</v>
      </c>
    </row>
    <row r="3" spans="1:13">
      <c r="F3" s="6">
        <f>SUM($L$2:L2)*10^6/$D$2</f>
        <v>4.7169811320754715E-3</v>
      </c>
      <c r="G3" s="3">
        <f t="shared" ref="G3:G8" si="0">K3</f>
        <v>20000</v>
      </c>
      <c r="K3" s="4">
        <v>20000</v>
      </c>
      <c r="L3" s="5">
        <v>6.1</v>
      </c>
      <c r="M3" s="5">
        <f t="shared" ref="M3:M18" si="1">L3*10^8/$D$2</f>
        <v>4.1105121293800542</v>
      </c>
    </row>
    <row r="4" spans="1:13">
      <c r="F4" s="6">
        <f>SUM($L$2:L3)*10^6/$D$2</f>
        <v>4.5822102425876012E-2</v>
      </c>
      <c r="G4" s="3">
        <f t="shared" si="0"/>
        <v>40000</v>
      </c>
      <c r="K4" s="4">
        <v>40000</v>
      </c>
      <c r="L4" s="5">
        <v>11.3</v>
      </c>
      <c r="M4" s="5">
        <f t="shared" si="1"/>
        <v>7.6145552560646896</v>
      </c>
    </row>
    <row r="5" spans="1:13">
      <c r="F5" s="6">
        <f>SUM($L$2:L4)*10^6/$D$2</f>
        <v>0.12196765498652291</v>
      </c>
      <c r="G5" s="3">
        <f t="shared" si="0"/>
        <v>60000</v>
      </c>
      <c r="K5" s="4">
        <v>60000</v>
      </c>
      <c r="L5" s="5">
        <v>40.1</v>
      </c>
      <c r="M5" s="5">
        <f t="shared" si="1"/>
        <v>27.021563342318061</v>
      </c>
    </row>
    <row r="6" spans="1:13">
      <c r="F6" s="6">
        <f>SUM($L$2:L5)*10^6/$D$2</f>
        <v>0.39218328840970351</v>
      </c>
      <c r="G6" s="3">
        <f t="shared" si="0"/>
        <v>120000</v>
      </c>
      <c r="K6" s="4">
        <v>120000</v>
      </c>
      <c r="L6" s="5">
        <v>30.6</v>
      </c>
      <c r="M6" s="5">
        <f t="shared" si="1"/>
        <v>20.619946091644206</v>
      </c>
    </row>
    <row r="7" spans="1:13">
      <c r="F7" s="6">
        <f>SUM($L$2:L6)*10^6/$D$2</f>
        <v>0.59838274932614566</v>
      </c>
      <c r="G7" s="3">
        <f t="shared" si="0"/>
        <v>180000</v>
      </c>
      <c r="K7" s="4">
        <v>180000</v>
      </c>
      <c r="L7" s="5">
        <v>20</v>
      </c>
      <c r="M7" s="5">
        <f t="shared" si="1"/>
        <v>13.477088948787062</v>
      </c>
    </row>
    <row r="8" spans="1:13">
      <c r="F8" s="6">
        <f>SUM($L$2:L7)*10^6/$D$2</f>
        <v>0.7331536388140163</v>
      </c>
      <c r="G8" s="3">
        <f t="shared" si="0"/>
        <v>240000</v>
      </c>
      <c r="K8" s="4">
        <v>240000</v>
      </c>
      <c r="L8" s="5">
        <v>12.8</v>
      </c>
      <c r="M8" s="5">
        <f t="shared" si="1"/>
        <v>8.625336927223719</v>
      </c>
    </row>
    <row r="9" spans="1:13">
      <c r="F9" s="6">
        <f>SUM($L$2:L8)*10^6/$D$2</f>
        <v>0.81940700808625344</v>
      </c>
      <c r="G9" s="3">
        <f t="shared" ref="G9:G18" si="2">K9</f>
        <v>300000</v>
      </c>
      <c r="K9" s="4">
        <v>300000</v>
      </c>
      <c r="L9" s="5">
        <v>8.3000000000000007</v>
      </c>
      <c r="M9" s="5">
        <f t="shared" si="1"/>
        <v>5.5929919137466317</v>
      </c>
    </row>
    <row r="10" spans="1:13">
      <c r="F10" s="6">
        <f>SUM($L$2:L9)*10^6/$D$2</f>
        <v>0.8753369272237197</v>
      </c>
      <c r="G10" s="3">
        <f t="shared" si="2"/>
        <v>360000</v>
      </c>
      <c r="K10" s="4">
        <v>360000</v>
      </c>
      <c r="L10" s="5">
        <v>5.5</v>
      </c>
      <c r="M10" s="5">
        <f t="shared" si="1"/>
        <v>3.7061994609164421</v>
      </c>
    </row>
    <row r="11" spans="1:13">
      <c r="F11" s="6">
        <f>SUM($L$2:L10)*10^6/$D$2</f>
        <v>0.91239892183288407</v>
      </c>
      <c r="G11" s="3">
        <f t="shared" si="2"/>
        <v>420000</v>
      </c>
      <c r="K11" s="4">
        <v>420000</v>
      </c>
      <c r="L11" s="5">
        <v>3.7</v>
      </c>
      <c r="M11" s="5">
        <f t="shared" si="1"/>
        <v>2.4932614555256065</v>
      </c>
    </row>
    <row r="12" spans="1:13">
      <c r="F12" s="6">
        <f>SUM($L$2:L11)*10^6/$D$2</f>
        <v>0.93733153638814015</v>
      </c>
      <c r="G12" s="3">
        <f t="shared" si="2"/>
        <v>480000</v>
      </c>
      <c r="K12" s="4">
        <v>480000</v>
      </c>
      <c r="L12" s="5">
        <v>2.6</v>
      </c>
      <c r="M12" s="5">
        <f t="shared" si="1"/>
        <v>1.752021563342318</v>
      </c>
    </row>
    <row r="13" spans="1:13">
      <c r="F13" s="6">
        <f>SUM($L$2:L12)*10^6/$D$2</f>
        <v>0.95485175202156336</v>
      </c>
      <c r="G13" s="3">
        <f t="shared" si="2"/>
        <v>540000</v>
      </c>
      <c r="K13" s="4">
        <v>540000</v>
      </c>
      <c r="L13" s="5">
        <v>1.9</v>
      </c>
      <c r="M13" s="5">
        <f t="shared" si="1"/>
        <v>1.2803234501347709</v>
      </c>
    </row>
    <row r="14" spans="1:13">
      <c r="F14" s="6">
        <f>SUM($L$2:L13)*10^6/$D$2</f>
        <v>0.96765498652291104</v>
      </c>
      <c r="G14" s="3">
        <f t="shared" si="2"/>
        <v>600000</v>
      </c>
      <c r="K14" s="4">
        <v>600000</v>
      </c>
      <c r="L14" s="5">
        <v>2</v>
      </c>
      <c r="M14" s="5">
        <f t="shared" si="1"/>
        <v>1.3477088948787062</v>
      </c>
    </row>
    <row r="15" spans="1:13">
      <c r="F15" s="6">
        <f>SUM($L$2:L14)*10^6/$D$2</f>
        <v>0.98113207547169812</v>
      </c>
      <c r="G15" s="3">
        <f t="shared" si="2"/>
        <v>700000</v>
      </c>
      <c r="H15" s="9"/>
      <c r="K15" s="4">
        <v>700000</v>
      </c>
      <c r="L15" s="5">
        <v>1.2</v>
      </c>
      <c r="M15" s="5">
        <f t="shared" si="1"/>
        <v>0.80862533692722371</v>
      </c>
    </row>
    <row r="16" spans="1:13">
      <c r="F16" s="6">
        <f>SUM($L$2:L15)*10^6/$D$2</f>
        <v>0.98921832884097016</v>
      </c>
      <c r="G16" s="3">
        <f t="shared" si="2"/>
        <v>800000</v>
      </c>
      <c r="K16" s="4">
        <v>800000</v>
      </c>
      <c r="L16" s="5">
        <v>0.8</v>
      </c>
      <c r="M16" s="5">
        <f t="shared" si="1"/>
        <v>0.53908355795148244</v>
      </c>
    </row>
    <row r="17" spans="6:13">
      <c r="F17" s="6">
        <f>SUM($L$2:L16)*10^6/$D$2</f>
        <v>0.99460916442048519</v>
      </c>
      <c r="G17" s="3">
        <f t="shared" si="2"/>
        <v>900000</v>
      </c>
      <c r="K17" s="4">
        <v>900000</v>
      </c>
      <c r="L17" s="5">
        <v>0.5</v>
      </c>
      <c r="M17" s="5">
        <f t="shared" si="1"/>
        <v>0.33692722371967654</v>
      </c>
    </row>
    <row r="18" spans="6:13">
      <c r="F18" s="6">
        <f>SUM($L$2:L17)*10^6/$D$2</f>
        <v>0.99797843665768193</v>
      </c>
      <c r="G18" s="3">
        <f t="shared" si="2"/>
        <v>1000000</v>
      </c>
      <c r="K18" s="4">
        <v>1000000</v>
      </c>
      <c r="L18" s="5">
        <v>0.3</v>
      </c>
      <c r="M18" s="5">
        <f t="shared" si="1"/>
        <v>0.20215633423180593</v>
      </c>
    </row>
    <row r="19" spans="6:13">
      <c r="F19" s="6"/>
      <c r="G19" s="3"/>
      <c r="K19" s="4"/>
      <c r="L19" s="5"/>
      <c r="M19" s="5"/>
    </row>
    <row r="20" spans="6:13">
      <c r="F20" s="6"/>
      <c r="G20" s="3"/>
      <c r="K20" s="4"/>
      <c r="L20" s="7"/>
      <c r="M20" s="5"/>
    </row>
    <row r="21" spans="6:13">
      <c r="F21" s="6"/>
      <c r="G21" s="3"/>
      <c r="K21" s="4"/>
      <c r="L21" s="7"/>
      <c r="M21" s="5"/>
    </row>
    <row r="22" spans="6:13">
      <c r="F22" s="6"/>
      <c r="G22" s="3"/>
      <c r="K22" s="4"/>
      <c r="L22" s="5"/>
      <c r="M22" s="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K1" sqref="K1:M18"/>
    </sheetView>
  </sheetViews>
  <sheetFormatPr baseColWidth="10" defaultRowHeight="15.6"/>
  <cols>
    <col min="13" max="13" width="12.1992187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11</v>
      </c>
      <c r="M1" t="s">
        <v>8</v>
      </c>
    </row>
    <row r="2" spans="1:13">
      <c r="A2">
        <v>1996</v>
      </c>
      <c r="B2" t="s">
        <v>9</v>
      </c>
      <c r="C2" t="s">
        <v>10</v>
      </c>
      <c r="D2">
        <v>147600000</v>
      </c>
      <c r="E2" s="1"/>
      <c r="F2" s="2">
        <v>0</v>
      </c>
      <c r="G2" s="3">
        <f>K2</f>
        <v>1</v>
      </c>
      <c r="K2" s="4">
        <v>1</v>
      </c>
      <c r="L2" s="5">
        <v>0.4</v>
      </c>
      <c r="M2" s="5">
        <f>L2*10^8/$D$2</f>
        <v>0.27100271002710025</v>
      </c>
    </row>
    <row r="3" spans="1:13">
      <c r="F3" s="6">
        <f>SUM($L$2:L2)*10^6/$D$2</f>
        <v>2.7100271002710027E-3</v>
      </c>
      <c r="G3" s="3">
        <f t="shared" ref="G3:G18" si="0">K3</f>
        <v>100000</v>
      </c>
      <c r="K3" s="4">
        <v>100000</v>
      </c>
      <c r="L3" s="5">
        <v>6.1</v>
      </c>
      <c r="M3" s="5">
        <f t="shared" ref="M3:M18" si="1">L3*10^8/$D$2</f>
        <v>4.1327913279132789</v>
      </c>
    </row>
    <row r="4" spans="1:13">
      <c r="F4" s="6">
        <f>SUM($L$2:L3)*10^6/$D$2</f>
        <v>4.4037940379403791E-2</v>
      </c>
      <c r="G4" s="3">
        <f t="shared" si="0"/>
        <v>200000</v>
      </c>
      <c r="K4" s="4">
        <v>200000</v>
      </c>
      <c r="L4" s="5">
        <v>14</v>
      </c>
      <c r="M4" s="5">
        <f t="shared" si="1"/>
        <v>9.48509485094851</v>
      </c>
    </row>
    <row r="5" spans="1:13">
      <c r="F5" s="6">
        <f>SUM($L$2:L4)*10^6/$D$2</f>
        <v>0.1388888888888889</v>
      </c>
      <c r="G5" s="3">
        <f t="shared" si="0"/>
        <v>300000</v>
      </c>
      <c r="K5" s="4">
        <v>300000</v>
      </c>
      <c r="L5" s="5">
        <v>17.600000000000001</v>
      </c>
      <c r="M5" s="5">
        <f t="shared" si="1"/>
        <v>11.924119241192413</v>
      </c>
    </row>
    <row r="6" spans="1:13">
      <c r="F6" s="6">
        <f>SUM($L$2:L5)*10^6/$D$2</f>
        <v>0.258130081300813</v>
      </c>
      <c r="G6" s="3">
        <f t="shared" si="0"/>
        <v>400000</v>
      </c>
      <c r="K6" s="4">
        <v>400000</v>
      </c>
      <c r="L6" s="5">
        <v>17.7</v>
      </c>
      <c r="M6" s="5">
        <f t="shared" si="1"/>
        <v>11.991869918699187</v>
      </c>
    </row>
    <row r="7" spans="1:13">
      <c r="F7" s="6">
        <f>SUM($L$2:L6)*10^6/$D$2</f>
        <v>0.37804878048780488</v>
      </c>
      <c r="G7" s="3">
        <f t="shared" si="0"/>
        <v>500000</v>
      </c>
      <c r="K7" s="4">
        <v>500000</v>
      </c>
      <c r="L7" s="5">
        <v>16</v>
      </c>
      <c r="M7" s="5">
        <f t="shared" si="1"/>
        <v>10.840108401084011</v>
      </c>
    </row>
    <row r="8" spans="1:13">
      <c r="F8" s="6">
        <f>SUM($L$2:L7)*10^6/$D$2</f>
        <v>0.48644986449864497</v>
      </c>
      <c r="G8" s="3">
        <f t="shared" si="0"/>
        <v>600000</v>
      </c>
      <c r="K8" s="4">
        <v>600000</v>
      </c>
      <c r="L8" s="5">
        <v>13.7</v>
      </c>
      <c r="M8" s="5">
        <f t="shared" si="1"/>
        <v>9.2818428184281849</v>
      </c>
    </row>
    <row r="9" spans="1:13">
      <c r="F9" s="6">
        <f>SUM($L$2:L8)*10^6/$D$2</f>
        <v>0.57926829268292679</v>
      </c>
      <c r="G9" s="3">
        <f t="shared" si="0"/>
        <v>700000</v>
      </c>
      <c r="K9" s="4">
        <v>700000</v>
      </c>
      <c r="L9" s="5">
        <v>11.4</v>
      </c>
      <c r="M9" s="5">
        <f t="shared" si="1"/>
        <v>7.7235772357723578</v>
      </c>
    </row>
    <row r="10" spans="1:13">
      <c r="F10" s="6">
        <f>SUM($L$2:L9)*10^6/$D$2</f>
        <v>0.6565040650406504</v>
      </c>
      <c r="G10" s="3">
        <f t="shared" si="0"/>
        <v>800000</v>
      </c>
      <c r="K10" s="4">
        <v>800000</v>
      </c>
      <c r="L10" s="5">
        <v>9.3000000000000007</v>
      </c>
      <c r="M10" s="5">
        <f t="shared" si="1"/>
        <v>6.3008130081300822</v>
      </c>
    </row>
    <row r="11" spans="1:13">
      <c r="F11" s="6">
        <f>SUM($L$2:L10)*10^6/$D$2</f>
        <v>0.71951219512195119</v>
      </c>
      <c r="G11" s="3">
        <f t="shared" si="0"/>
        <v>900000</v>
      </c>
      <c r="K11" s="4">
        <v>900000</v>
      </c>
      <c r="L11" s="5">
        <v>7.6</v>
      </c>
      <c r="M11" s="5">
        <f t="shared" si="1"/>
        <v>5.1490514905149052</v>
      </c>
    </row>
    <row r="12" spans="1:13">
      <c r="F12" s="6">
        <f>SUM($L$2:L11)*10^6/$D$2</f>
        <v>0.7710027100271003</v>
      </c>
      <c r="G12" s="3">
        <f t="shared" si="0"/>
        <v>1000000</v>
      </c>
      <c r="K12" s="4">
        <v>1000000</v>
      </c>
      <c r="L12" s="5">
        <v>11</v>
      </c>
      <c r="M12" s="5">
        <f t="shared" si="1"/>
        <v>7.4525745257452574</v>
      </c>
    </row>
    <row r="13" spans="1:13">
      <c r="F13" s="6">
        <f>SUM($L$2:L12)*10^6/$D$2</f>
        <v>0.84552845528455289</v>
      </c>
      <c r="G13" s="3">
        <f t="shared" si="0"/>
        <v>1200000</v>
      </c>
      <c r="K13" s="4">
        <v>1200000</v>
      </c>
      <c r="L13" s="5">
        <v>7.2</v>
      </c>
      <c r="M13" s="5">
        <f t="shared" si="1"/>
        <v>4.8780487804878048</v>
      </c>
    </row>
    <row r="14" spans="1:13">
      <c r="F14" s="6">
        <f>SUM($L$2:L13)*10^6/$D$2</f>
        <v>0.89430894308943087</v>
      </c>
      <c r="G14" s="3">
        <f t="shared" si="0"/>
        <v>1400000</v>
      </c>
      <c r="K14" s="4">
        <v>1400000</v>
      </c>
      <c r="L14" s="5">
        <v>4.8</v>
      </c>
      <c r="M14" s="5">
        <f t="shared" si="1"/>
        <v>3.2520325203252032</v>
      </c>
    </row>
    <row r="15" spans="1:13">
      <c r="F15" s="6">
        <f>SUM($L$2:L14)*10^6/$D$2</f>
        <v>0.92682926829268297</v>
      </c>
      <c r="G15" s="3">
        <f t="shared" si="0"/>
        <v>1600000</v>
      </c>
      <c r="H15" s="9"/>
      <c r="K15" s="4">
        <v>1600000</v>
      </c>
      <c r="L15" s="5">
        <v>5.4</v>
      </c>
      <c r="M15" s="5">
        <f t="shared" si="1"/>
        <v>3.6585365853658538</v>
      </c>
    </row>
    <row r="16" spans="1:13">
      <c r="F16" s="6">
        <f>SUM($L$2:L15)*10^6/$D$2</f>
        <v>0.96341463414634165</v>
      </c>
      <c r="G16" s="3">
        <f t="shared" si="0"/>
        <v>2000000</v>
      </c>
      <c r="K16" s="4">
        <v>2000000</v>
      </c>
      <c r="L16" s="5">
        <v>4.2</v>
      </c>
      <c r="M16" s="5">
        <f t="shared" si="1"/>
        <v>2.845528455284553</v>
      </c>
    </row>
    <row r="17" spans="6:13">
      <c r="F17" s="6">
        <f>SUM($L$2:L16)*10^6/$D$2</f>
        <v>0.99186991869918695</v>
      </c>
      <c r="G17" s="3">
        <f t="shared" si="0"/>
        <v>3000000</v>
      </c>
      <c r="K17" s="4">
        <v>3000000</v>
      </c>
      <c r="L17" s="5">
        <v>1</v>
      </c>
      <c r="M17" s="5">
        <f t="shared" si="1"/>
        <v>0.6775067750677507</v>
      </c>
    </row>
    <row r="18" spans="6:13">
      <c r="F18" s="6">
        <f>SUM($L$2:L17)*10^6/$D$2</f>
        <v>0.99864498644986455</v>
      </c>
      <c r="G18" s="3">
        <f t="shared" si="0"/>
        <v>4500000</v>
      </c>
      <c r="K18" s="4">
        <v>4500000</v>
      </c>
      <c r="L18" s="5">
        <v>0.2</v>
      </c>
      <c r="M18" s="5">
        <f t="shared" si="1"/>
        <v>0.13550135501355012</v>
      </c>
    </row>
    <row r="19" spans="6:13">
      <c r="F19" s="6"/>
      <c r="G19" s="3"/>
      <c r="K19" s="4"/>
      <c r="L19" s="5"/>
      <c r="M19" s="5"/>
    </row>
    <row r="20" spans="6:13">
      <c r="F20" s="6"/>
      <c r="G20" s="3"/>
      <c r="K20" s="4"/>
      <c r="L20" s="7"/>
      <c r="M20" s="5"/>
    </row>
    <row r="21" spans="6:13">
      <c r="F21" s="6"/>
      <c r="G21" s="3"/>
      <c r="K21" s="4"/>
      <c r="L21" s="7"/>
      <c r="M21" s="5"/>
    </row>
    <row r="22" spans="6:13">
      <c r="F22" s="6"/>
      <c r="G22" s="3"/>
      <c r="K22" s="4"/>
      <c r="L22" s="5"/>
      <c r="M22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3" sqref="A3"/>
    </sheetView>
  </sheetViews>
  <sheetFormatPr baseColWidth="10" defaultRowHeight="15.6"/>
  <cols>
    <col min="13" max="13" width="12.1992187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J1" t="s">
        <v>12</v>
      </c>
      <c r="K1" t="s">
        <v>7</v>
      </c>
      <c r="L1" t="s">
        <v>11</v>
      </c>
      <c r="M1" t="s">
        <v>8</v>
      </c>
    </row>
    <row r="2" spans="1:13">
      <c r="A2">
        <v>1997</v>
      </c>
      <c r="B2" t="s">
        <v>9</v>
      </c>
      <c r="C2" t="s">
        <v>10</v>
      </c>
      <c r="D2">
        <v>147100000</v>
      </c>
      <c r="E2" s="1"/>
      <c r="F2" s="2">
        <v>0</v>
      </c>
      <c r="G2" s="3">
        <f>K2</f>
        <v>1</v>
      </c>
      <c r="K2" s="4">
        <v>1</v>
      </c>
      <c r="L2" s="5">
        <v>0.3</v>
      </c>
      <c r="M2" s="5">
        <f>L2*10^8/$D$2</f>
        <v>0.20394289598912305</v>
      </c>
    </row>
    <row r="3" spans="1:13">
      <c r="F3" s="6">
        <f>SUM($L$2:L2)*10^6/$D$2</f>
        <v>2.0394289598912306E-3</v>
      </c>
      <c r="G3" s="3">
        <f t="shared" ref="G3:G18" si="0">K3</f>
        <v>100000</v>
      </c>
      <c r="K3" s="4">
        <v>100000</v>
      </c>
      <c r="L3" s="5">
        <v>4.4000000000000004</v>
      </c>
      <c r="M3" s="5">
        <f t="shared" ref="M3:M18" si="1">L3*10^8/$D$2</f>
        <v>2.9911624745071386</v>
      </c>
    </row>
    <row r="4" spans="1:13">
      <c r="F4" s="6">
        <f>SUM($L$2:L3)*10^6/$D$2</f>
        <v>3.1951053704962609E-2</v>
      </c>
      <c r="G4" s="3">
        <f t="shared" si="0"/>
        <v>200000</v>
      </c>
      <c r="K4" s="4">
        <v>200000</v>
      </c>
      <c r="L4" s="5">
        <v>10.4</v>
      </c>
      <c r="M4" s="5">
        <f t="shared" si="1"/>
        <v>7.0700203942895987</v>
      </c>
    </row>
    <row r="5" spans="1:13">
      <c r="F5" s="6">
        <f>SUM($L$2:L4)*10^6/$D$2</f>
        <v>0.10265125764785861</v>
      </c>
      <c r="G5" s="3">
        <f t="shared" si="0"/>
        <v>300000</v>
      </c>
      <c r="K5" s="4">
        <v>300000</v>
      </c>
      <c r="L5" s="5">
        <v>13.8</v>
      </c>
      <c r="M5" s="5">
        <f t="shared" si="1"/>
        <v>9.3813732154996607</v>
      </c>
    </row>
    <row r="6" spans="1:13">
      <c r="F6" s="6">
        <f>SUM($L$2:L5)*10^6/$D$2</f>
        <v>0.19646498980285523</v>
      </c>
      <c r="G6" s="3">
        <f t="shared" si="0"/>
        <v>400000</v>
      </c>
      <c r="K6" s="4">
        <v>400000</v>
      </c>
      <c r="L6" s="5">
        <v>14.8</v>
      </c>
      <c r="M6" s="5">
        <f t="shared" si="1"/>
        <v>10.061182868796736</v>
      </c>
    </row>
    <row r="7" spans="1:13">
      <c r="F7" s="6">
        <f>SUM($L$2:L6)*10^6/$D$2</f>
        <v>0.29707681849082257</v>
      </c>
      <c r="G7" s="3">
        <f t="shared" si="0"/>
        <v>500000</v>
      </c>
      <c r="K7" s="4">
        <v>500000</v>
      </c>
      <c r="L7" s="5">
        <v>14.2</v>
      </c>
      <c r="M7" s="5">
        <f t="shared" si="1"/>
        <v>9.6532970768184914</v>
      </c>
    </row>
    <row r="8" spans="1:13">
      <c r="F8" s="6">
        <f>SUM($L$2:L7)*10^6/$D$2</f>
        <v>0.39360978925900753</v>
      </c>
      <c r="G8" s="3">
        <f t="shared" si="0"/>
        <v>600000</v>
      </c>
      <c r="K8" s="4">
        <v>600000</v>
      </c>
      <c r="L8" s="5">
        <v>12.8</v>
      </c>
      <c r="M8" s="5">
        <f t="shared" si="1"/>
        <v>8.7015635622025833</v>
      </c>
    </row>
    <row r="9" spans="1:13">
      <c r="F9" s="6">
        <f>SUM($L$2:L8)*10^6/$D$2</f>
        <v>0.48062542488103333</v>
      </c>
      <c r="G9" s="3">
        <f t="shared" si="0"/>
        <v>700000</v>
      </c>
      <c r="K9" s="4">
        <v>700000</v>
      </c>
      <c r="L9" s="5">
        <v>11.2</v>
      </c>
      <c r="M9" s="5">
        <f t="shared" si="1"/>
        <v>7.61386811692726</v>
      </c>
    </row>
    <row r="10" spans="1:13">
      <c r="F10" s="6">
        <f>SUM($L$2:L9)*10^6/$D$2</f>
        <v>0.55676410605030591</v>
      </c>
      <c r="G10" s="3">
        <f t="shared" si="0"/>
        <v>800000</v>
      </c>
      <c r="K10" s="4">
        <v>800000</v>
      </c>
      <c r="L10" s="5">
        <v>9.6999999999999993</v>
      </c>
      <c r="M10" s="5">
        <f t="shared" si="1"/>
        <v>6.5941536369816447</v>
      </c>
    </row>
    <row r="11" spans="1:13">
      <c r="F11" s="6">
        <f>SUM($L$2:L10)*10^6/$D$2</f>
        <v>0.6227056424201225</v>
      </c>
      <c r="G11" s="3">
        <f t="shared" si="0"/>
        <v>900000</v>
      </c>
      <c r="K11" s="4">
        <v>900000</v>
      </c>
      <c r="L11" s="5">
        <v>8.1999999999999993</v>
      </c>
      <c r="M11" s="5">
        <f t="shared" si="1"/>
        <v>5.5744391570360294</v>
      </c>
    </row>
    <row r="12" spans="1:13">
      <c r="F12" s="6">
        <f>SUM($L$2:L11)*10^6/$D$2</f>
        <v>0.67845003399048276</v>
      </c>
      <c r="G12" s="3">
        <f t="shared" si="0"/>
        <v>1000000</v>
      </c>
      <c r="K12" s="4">
        <v>1000000</v>
      </c>
      <c r="L12" s="5">
        <v>12.9</v>
      </c>
      <c r="M12" s="5">
        <f t="shared" si="1"/>
        <v>8.7695445275322914</v>
      </c>
    </row>
    <row r="13" spans="1:13">
      <c r="F13" s="6">
        <f>SUM($L$2:L12)*10^6/$D$2</f>
        <v>0.76614547926580567</v>
      </c>
      <c r="G13" s="3">
        <f t="shared" si="0"/>
        <v>1200000</v>
      </c>
      <c r="K13" s="4">
        <v>1200000</v>
      </c>
      <c r="L13" s="5">
        <v>9.1999999999999993</v>
      </c>
      <c r="M13" s="5">
        <f t="shared" si="1"/>
        <v>6.254248810333106</v>
      </c>
    </row>
    <row r="14" spans="1:13">
      <c r="F14" s="6">
        <f>SUM($L$2:L13)*10^6/$D$2</f>
        <v>0.82868796736913675</v>
      </c>
      <c r="G14" s="3">
        <f t="shared" si="0"/>
        <v>1400000</v>
      </c>
      <c r="K14" s="4">
        <v>1400000</v>
      </c>
      <c r="L14" s="5">
        <v>6.5</v>
      </c>
      <c r="M14" s="5">
        <f t="shared" si="1"/>
        <v>4.4187627464309998</v>
      </c>
    </row>
    <row r="15" spans="1:13">
      <c r="F15" s="6">
        <f>SUM($L$2:L14)*10^6/$D$2</f>
        <v>0.87287559483344679</v>
      </c>
      <c r="G15" s="3">
        <f t="shared" si="0"/>
        <v>1600000</v>
      </c>
      <c r="H15" s="9"/>
      <c r="K15" s="4">
        <v>1600000</v>
      </c>
      <c r="L15" s="5">
        <v>8.1</v>
      </c>
      <c r="M15" s="5">
        <f t="shared" si="1"/>
        <v>5.5064581917063222</v>
      </c>
    </row>
    <row r="16" spans="1:13">
      <c r="F16" s="6">
        <f>SUM($L$2:L15)*10^6/$D$2</f>
        <v>0.9279401767505101</v>
      </c>
      <c r="G16" s="3">
        <f t="shared" si="0"/>
        <v>2000000</v>
      </c>
      <c r="K16" s="4">
        <v>2000000</v>
      </c>
      <c r="L16" s="5">
        <v>7.6</v>
      </c>
      <c r="M16" s="5">
        <f t="shared" si="1"/>
        <v>5.1665533650577835</v>
      </c>
    </row>
    <row r="17" spans="6:13">
      <c r="F17" s="6">
        <f>SUM($L$2:L16)*10^6/$D$2</f>
        <v>0.9796057104010879</v>
      </c>
      <c r="G17" s="3">
        <f t="shared" si="0"/>
        <v>3000000</v>
      </c>
      <c r="K17" s="4">
        <v>3000000</v>
      </c>
      <c r="L17" s="5">
        <v>2.4</v>
      </c>
      <c r="M17" s="5">
        <f t="shared" si="1"/>
        <v>1.6315431679129844</v>
      </c>
    </row>
    <row r="18" spans="6:13">
      <c r="F18" s="6">
        <f>SUM($L$2:L17)*10^6/$D$2</f>
        <v>0.99592114208021776</v>
      </c>
      <c r="G18" s="3">
        <f t="shared" si="0"/>
        <v>4500000</v>
      </c>
      <c r="K18" s="4">
        <v>4500000</v>
      </c>
      <c r="L18" s="5">
        <v>0.6</v>
      </c>
      <c r="M18" s="5">
        <f t="shared" si="1"/>
        <v>0.40788579197824609</v>
      </c>
    </row>
    <row r="19" spans="6:13">
      <c r="F19" s="6"/>
      <c r="G19" s="3"/>
      <c r="K19" s="4"/>
      <c r="L19" s="5"/>
      <c r="M19" s="5"/>
    </row>
    <row r="20" spans="6:13">
      <c r="F20" s="6"/>
      <c r="G20" s="3"/>
      <c r="K20" s="4"/>
      <c r="L20" s="7"/>
      <c r="M20" s="5"/>
    </row>
    <row r="21" spans="6:13">
      <c r="F21" s="6"/>
      <c r="G21" s="3"/>
      <c r="K21" s="4"/>
      <c r="L21" s="7"/>
      <c r="M21" s="5"/>
    </row>
    <row r="22" spans="6:13">
      <c r="F22" s="6"/>
      <c r="G22" s="3"/>
      <c r="K22" s="4"/>
      <c r="L22" s="5"/>
      <c r="M22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C1" workbookViewId="0">
      <selection activeCell="I22" sqref="I21:N22"/>
    </sheetView>
  </sheetViews>
  <sheetFormatPr baseColWidth="10" defaultRowHeight="15.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</row>
    <row r="2" spans="1:12">
      <c r="A2">
        <v>1998</v>
      </c>
      <c r="B2" t="s">
        <v>9</v>
      </c>
      <c r="C2" t="s">
        <v>10</v>
      </c>
      <c r="D2">
        <v>100</v>
      </c>
      <c r="E2" s="1"/>
      <c r="F2" s="2">
        <v>0</v>
      </c>
      <c r="G2" s="3">
        <f>K2</f>
        <v>1</v>
      </c>
      <c r="K2" s="4">
        <v>1</v>
      </c>
      <c r="L2" s="5">
        <v>23.9</v>
      </c>
    </row>
    <row r="3" spans="1:12">
      <c r="F3" s="6">
        <f>SUM($L$2:L2)/$D$2</f>
        <v>0.23899999999999999</v>
      </c>
      <c r="G3" s="3">
        <f t="shared" ref="G3:G8" si="0">K3</f>
        <v>500</v>
      </c>
      <c r="K3" s="4">
        <v>500</v>
      </c>
      <c r="L3" s="5">
        <v>21.8</v>
      </c>
    </row>
    <row r="4" spans="1:12">
      <c r="F4" s="6">
        <f>SUM($L$2:L3)/$D$2</f>
        <v>0.45700000000000002</v>
      </c>
      <c r="G4" s="3">
        <f t="shared" si="0"/>
        <v>750</v>
      </c>
      <c r="K4" s="4">
        <v>750</v>
      </c>
      <c r="L4" s="5">
        <v>16.8</v>
      </c>
    </row>
    <row r="5" spans="1:12">
      <c r="F5" s="6">
        <f>SUM($L$2:L4)/$D$2</f>
        <v>0.625</v>
      </c>
      <c r="G5" s="3">
        <f t="shared" si="0"/>
        <v>1000</v>
      </c>
      <c r="K5" s="4">
        <v>1000</v>
      </c>
      <c r="L5" s="5">
        <v>19.600000000000001</v>
      </c>
    </row>
    <row r="6" spans="1:12">
      <c r="F6" s="6">
        <f>SUM($L$2:L5)/$D$2</f>
        <v>0.82099999999999995</v>
      </c>
      <c r="G6" s="3">
        <f t="shared" si="0"/>
        <v>1500</v>
      </c>
      <c r="K6" s="4">
        <v>1500</v>
      </c>
      <c r="L6" s="5">
        <v>9</v>
      </c>
    </row>
    <row r="7" spans="1:12">
      <c r="F7" s="6">
        <f>SUM($L$2:L6)/$D$2</f>
        <v>0.91099999999999992</v>
      </c>
      <c r="G7" s="3">
        <f t="shared" si="0"/>
        <v>2000</v>
      </c>
      <c r="K7" s="4">
        <v>2000</v>
      </c>
      <c r="L7" s="5">
        <v>6.3</v>
      </c>
    </row>
    <row r="8" spans="1:12">
      <c r="F8" s="6">
        <f>SUM($L$2:L7)/$D$2</f>
        <v>0.97399999999999987</v>
      </c>
      <c r="G8" s="3">
        <f t="shared" si="0"/>
        <v>3000</v>
      </c>
      <c r="K8" s="4">
        <v>3000</v>
      </c>
      <c r="L8" s="5">
        <v>1.7</v>
      </c>
    </row>
    <row r="9" spans="1:12">
      <c r="F9" s="6">
        <f>SUM($L$2:L8)/$D$2</f>
        <v>0.99099999999999999</v>
      </c>
      <c r="G9" s="3">
        <f>K9</f>
        <v>4000</v>
      </c>
      <c r="K9" s="4">
        <v>4000</v>
      </c>
      <c r="L9" s="5">
        <v>0.9</v>
      </c>
    </row>
    <row r="10" spans="1:12">
      <c r="F10" s="6"/>
      <c r="G10" s="3"/>
      <c r="K10" s="4"/>
      <c r="L10" s="5"/>
    </row>
    <row r="11" spans="1:12">
      <c r="F11" s="6"/>
      <c r="G11" s="3"/>
      <c r="K11" s="4"/>
      <c r="L11" s="5"/>
    </row>
    <row r="12" spans="1:12">
      <c r="F12" s="6"/>
      <c r="G12" s="3"/>
      <c r="K12" s="4"/>
      <c r="L12" s="5"/>
    </row>
    <row r="13" spans="1:12">
      <c r="F13" s="6"/>
      <c r="G13" s="3"/>
      <c r="K13" s="4"/>
      <c r="L13" s="5"/>
    </row>
    <row r="14" spans="1:12">
      <c r="F14" s="6"/>
      <c r="G14" s="3"/>
      <c r="K14" s="4"/>
      <c r="L14" s="5"/>
    </row>
    <row r="15" spans="1:12">
      <c r="F15" s="6"/>
      <c r="G15" s="3"/>
      <c r="K15" s="4"/>
      <c r="L15" s="5"/>
    </row>
    <row r="16" spans="1:12">
      <c r="F16" s="6"/>
      <c r="G16" s="3"/>
      <c r="K16" s="4"/>
      <c r="L16" s="5"/>
    </row>
    <row r="17" spans="6:12">
      <c r="F17" s="6"/>
      <c r="G17" s="3"/>
      <c r="K17" s="4"/>
      <c r="L17" s="5"/>
    </row>
    <row r="18" spans="6:12">
      <c r="F18" s="6"/>
      <c r="G18" s="3"/>
      <c r="K18" s="4"/>
      <c r="L18" s="5"/>
    </row>
    <row r="19" spans="6:12">
      <c r="F19" s="6"/>
      <c r="G19" s="3"/>
      <c r="K19" s="4"/>
      <c r="L19" s="5"/>
    </row>
    <row r="20" spans="6:12">
      <c r="F20" s="6"/>
      <c r="G20" s="3"/>
      <c r="K20" s="4"/>
      <c r="L20" s="7"/>
    </row>
    <row r="21" spans="6:12">
      <c r="F21" s="6"/>
      <c r="G21" s="3"/>
      <c r="K21" s="4"/>
      <c r="L21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27</vt:i4>
      </vt:variant>
    </vt:vector>
  </HeadingPairs>
  <TitlesOfParts>
    <vt:vector size="27" baseType="lpstr">
      <vt:lpstr>ReadMe</vt:lpstr>
      <vt:lpstr>1990RU</vt:lpstr>
      <vt:lpstr>1991RU</vt:lpstr>
      <vt:lpstr>1992RU</vt:lpstr>
      <vt:lpstr>1993RU</vt:lpstr>
      <vt:lpstr>1994RU</vt:lpstr>
      <vt:lpstr>1996RU</vt:lpstr>
      <vt:lpstr>1997RU</vt:lpstr>
      <vt:lpstr>1998RU</vt:lpstr>
      <vt:lpstr>1999RU</vt:lpstr>
      <vt:lpstr>2000RU</vt:lpstr>
      <vt:lpstr>2001RU</vt:lpstr>
      <vt:lpstr>2002RU</vt:lpstr>
      <vt:lpstr>2003RU</vt:lpstr>
      <vt:lpstr>2004RU</vt:lpstr>
      <vt:lpstr>2006RU</vt:lpstr>
      <vt:lpstr>2007RU</vt:lpstr>
      <vt:lpstr>2008RU</vt:lpstr>
      <vt:lpstr>2009RU</vt:lpstr>
      <vt:lpstr>2010RU</vt:lpstr>
      <vt:lpstr>2011RU</vt:lpstr>
      <vt:lpstr>2012RU</vt:lpstr>
      <vt:lpstr>2013RU</vt:lpstr>
      <vt:lpstr>2014RU</vt:lpstr>
      <vt:lpstr>2015RU</vt:lpstr>
      <vt:lpstr>Old1991RU</vt:lpstr>
      <vt:lpstr>Old1997RU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NOVOKMET</dc:creator>
  <cp:lastModifiedBy>Thomas Piketty</cp:lastModifiedBy>
  <dcterms:created xsi:type="dcterms:W3CDTF">2017-05-26T19:44:22Z</dcterms:created>
  <dcterms:modified xsi:type="dcterms:W3CDTF">2017-06-19T09:57:25Z</dcterms:modified>
</cp:coreProperties>
</file>