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4.xml" ContentType="application/vnd.openxmlformats-officedocument.drawing+xml"/>
  <Override PartName="/xl/charts/chart2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5.xml" ContentType="application/vnd.openxmlformats-officedocument.drawing+xml"/>
  <Override PartName="/xl/charts/chart25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6.xml" ContentType="application/vnd.openxmlformats-officedocument.drawingml.chart+xml"/>
  <Override PartName="/xl/drawings/drawing4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Li\Dropbox\Asia\WIDHongKong\Paper\Submission\Appendix\"/>
    </mc:Choice>
  </mc:AlternateContent>
  <xr:revisionPtr revIDLastSave="0" documentId="13_ncr:1_{3CA15D2B-4327-45B4-8962-3AD17CB5A755}" xr6:coauthVersionLast="47" xr6:coauthVersionMax="47" xr10:uidLastSave="{00000000-0000-0000-0000-000000000000}"/>
  <bookViews>
    <workbookView xWindow="-120" yWindow="-120" windowWidth="29040" windowHeight="15840" tabRatio="739" activeTab="2" xr2:uid="{00000000-000D-0000-FFFF-FFFF00000000}"/>
  </bookViews>
  <sheets>
    <sheet name="Index" sheetId="136" r:id="rId1"/>
    <sheet name="Figures" sheetId="134" r:id="rId2"/>
    <sheet name="F1A" sheetId="91" r:id="rId3"/>
    <sheet name="F1B" sheetId="10" r:id="rId4"/>
    <sheet name="F2" sheetId="113" r:id="rId5"/>
    <sheet name="F3" sheetId="140" r:id="rId6"/>
    <sheet name="F4" sheetId="120" r:id="rId7"/>
    <sheet name="F5" sheetId="141" r:id="rId8"/>
    <sheet name="F7A" sheetId="138" r:id="rId9"/>
    <sheet name="F7B" sheetId="137" r:id="rId10"/>
    <sheet name="F8A" sheetId="125" r:id="rId11"/>
    <sheet name="F8B" sheetId="126" r:id="rId12"/>
    <sheet name="F9A" sheetId="142" r:id="rId13"/>
    <sheet name="F9B" sheetId="143" r:id="rId14"/>
    <sheet name="Tables" sheetId="128" r:id="rId15"/>
    <sheet name="T1" sheetId="135" r:id="rId16"/>
    <sheet name="T2" sheetId="132" r:id="rId17"/>
    <sheet name="T3" sheetId="133" r:id="rId18"/>
    <sheet name="T4" sheetId="107" r:id="rId19"/>
    <sheet name="Appendix" sheetId="127" r:id="rId20"/>
    <sheet name="AF1A" sheetId="129" r:id="rId21"/>
    <sheet name="AF1B" sheetId="130" r:id="rId22"/>
    <sheet name="AF2" sheetId="131" r:id="rId23"/>
    <sheet name="AF3A" sheetId="14" r:id="rId24"/>
    <sheet name="AF3B" sheetId="93" r:id="rId25"/>
    <sheet name="AF3C" sheetId="28" r:id="rId26"/>
    <sheet name="AF4A" sheetId="17" r:id="rId27"/>
    <sheet name="AF4B" sheetId="94" r:id="rId28"/>
    <sheet name="AF4C" sheetId="40" r:id="rId29"/>
    <sheet name="AF4D" sheetId="97" r:id="rId30"/>
    <sheet name="AF5A" sheetId="112" r:id="rId31"/>
    <sheet name="AF5B" sheetId="119" r:id="rId32"/>
    <sheet name="AF6" sheetId="144" r:id="rId33"/>
    <sheet name="AF7" sheetId="145" r:id="rId34"/>
    <sheet name="AT1" sheetId="111" r:id="rId35"/>
    <sheet name="AT2" sheetId="139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column_head" localSheetId="35">#REF!</definedName>
    <definedName name="column_head" localSheetId="15">#REF!</definedName>
    <definedName name="column_head">#REF!</definedName>
    <definedName name="column_headings" localSheetId="35">#REF!</definedName>
    <definedName name="column_headings" localSheetId="15">#REF!</definedName>
    <definedName name="column_headings">#REF!</definedName>
    <definedName name="column_numbers" localSheetId="35">#REF!</definedName>
    <definedName name="column_numbers" localSheetId="15">#REF!</definedName>
    <definedName name="column_numbers">#REF!</definedName>
    <definedName name="data">#REF!</definedName>
    <definedName name="data2">#REF!</definedName>
    <definedName name="Diag" localSheetId="35">#REF!,#REF!</definedName>
    <definedName name="Diag" localSheetId="0">#REF!,#REF!</definedName>
    <definedName name="Diag" localSheetId="16">#REF!,#REF!</definedName>
    <definedName name="Diag">#REF!,#REF!</definedName>
    <definedName name="ea_flux" localSheetId="35">#REF!</definedName>
    <definedName name="ea_flux" localSheetId="0">#REF!</definedName>
    <definedName name="ea_flux" localSheetId="16">#REF!</definedName>
    <definedName name="ea_flux">#REF!</definedName>
    <definedName name="Equilibre" localSheetId="16">#REF!</definedName>
    <definedName name="Equilibre">#REF!</definedName>
    <definedName name="females" localSheetId="0">'[1]rba table'!$I$10:$I$49</definedName>
    <definedName name="females" localSheetId="16">'[2]rba table'!$I$10:$I$49</definedName>
    <definedName name="females">'[2]rba table'!$I$10:$I$49</definedName>
    <definedName name="fig4b" localSheetId="35">#REF!</definedName>
    <definedName name="fig4b" localSheetId="0">#REF!</definedName>
    <definedName name="fig4b" localSheetId="16">#REF!</definedName>
    <definedName name="fig4b">#REF!</definedName>
    <definedName name="fmtr" localSheetId="16">#REF!</definedName>
    <definedName name="fmtr">#REF!</definedName>
    <definedName name="footno" localSheetId="16">#REF!</definedName>
    <definedName name="footno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localSheetId="35" hidden="1">{"'swa xoffs'!$A$4:$Q$37"}</definedName>
    <definedName name="HTML_Control" localSheetId="0" hidden="1">{"'swa xoffs'!$A$4:$Q$37"}</definedName>
    <definedName name="HTML_Control" localSheetId="15" hidden="1">{"'swa xoffs'!$A$4:$Q$37"}</definedName>
    <definedName name="HTML_Control" localSheetId="16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k" localSheetId="35">#REF!</definedName>
    <definedName name="k" localSheetId="0">#REF!</definedName>
    <definedName name="k" localSheetId="16">#REF!</definedName>
    <definedName name="k">#REF!</definedName>
    <definedName name="males" localSheetId="0">'[1]rba table'!$C$10:$C$49</definedName>
    <definedName name="males" localSheetId="16">'[2]rba table'!$C$10:$C$49</definedName>
    <definedName name="males">'[2]rba table'!$C$10:$C$49</definedName>
    <definedName name="PIB" localSheetId="35">#REF!</definedName>
    <definedName name="PIB" localSheetId="0">#REF!</definedName>
    <definedName name="PIB" localSheetId="16">#REF!</definedName>
    <definedName name="PIB">#REF!</definedName>
    <definedName name="Rentflag">IF([3]Comparison!$B$7,"","not ")</definedName>
    <definedName name="ressources" localSheetId="35">#REF!</definedName>
    <definedName name="ressources" localSheetId="0">#REF!</definedName>
    <definedName name="ressources" localSheetId="16">#REF!</definedName>
    <definedName name="ressources">#REF!</definedName>
    <definedName name="rpflux" localSheetId="16">#REF!</definedName>
    <definedName name="rpflux">#REF!</definedName>
    <definedName name="rptof" localSheetId="16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emp">#REF!</definedName>
    <definedName name="titles">#REF!</definedName>
    <definedName name="totals">#REF!</definedName>
    <definedName name="tt">#REF!</definedName>
    <definedName name="xxx">#REF!</definedName>
    <definedName name="Year">[3]Output!$C$4:$C$38</definedName>
    <definedName name="YearLabel">[3]Output!$B$15</definedName>
  </definedNames>
  <calcPr calcId="181029" concurrentCalc="0"/>
</workbook>
</file>

<file path=xl/calcChain.xml><?xml version="1.0" encoding="utf-8"?>
<calcChain xmlns="http://schemas.openxmlformats.org/spreadsheetml/2006/main">
  <c r="D33" i="139" l="1"/>
  <c r="C33" i="139"/>
  <c r="B33" i="139"/>
  <c r="D32" i="139"/>
  <c r="C32" i="139"/>
  <c r="B32" i="139"/>
  <c r="D30" i="139"/>
  <c r="C30" i="139"/>
  <c r="B30" i="139"/>
  <c r="D29" i="139"/>
  <c r="C29" i="139"/>
  <c r="B29" i="139"/>
  <c r="D27" i="139"/>
  <c r="C27" i="139"/>
  <c r="B27" i="139"/>
  <c r="D26" i="139"/>
  <c r="C26" i="139"/>
  <c r="B26" i="139"/>
  <c r="D25" i="139"/>
  <c r="C25" i="139"/>
  <c r="B25" i="139"/>
  <c r="D24" i="139"/>
  <c r="C24" i="139"/>
  <c r="B24" i="139"/>
  <c r="D22" i="139"/>
  <c r="C22" i="139"/>
  <c r="B22" i="139"/>
  <c r="D21" i="139"/>
  <c r="C21" i="139"/>
  <c r="B21" i="139"/>
  <c r="D20" i="139"/>
  <c r="C20" i="139"/>
  <c r="B20" i="139"/>
  <c r="D19" i="139"/>
  <c r="C19" i="139"/>
  <c r="B19" i="139"/>
  <c r="D18" i="139"/>
  <c r="C18" i="139"/>
  <c r="B18" i="139"/>
  <c r="D17" i="139"/>
  <c r="C17" i="139"/>
  <c r="B17" i="139"/>
  <c r="D16" i="139"/>
  <c r="C16" i="139"/>
  <c r="B16" i="139"/>
  <c r="D15" i="139"/>
  <c r="C15" i="139"/>
  <c r="B15" i="139"/>
  <c r="D14" i="139"/>
  <c r="C14" i="139"/>
  <c r="B14" i="139"/>
  <c r="D13" i="139"/>
  <c r="C13" i="139"/>
  <c r="B13" i="139"/>
  <c r="D12" i="139"/>
  <c r="C12" i="139"/>
  <c r="B12" i="139"/>
  <c r="D11" i="139"/>
  <c r="C11" i="139"/>
  <c r="B11" i="139"/>
  <c r="D10" i="139"/>
  <c r="C10" i="139"/>
  <c r="B10" i="139"/>
  <c r="D9" i="139"/>
  <c r="C9" i="139"/>
  <c r="B9" i="139"/>
  <c r="D7" i="139"/>
  <c r="C7" i="139"/>
  <c r="B7" i="139"/>
  <c r="D6" i="139"/>
  <c r="C6" i="139"/>
  <c r="B6" i="139"/>
  <c r="G9" i="111"/>
  <c r="F9" i="111"/>
  <c r="G8" i="111"/>
  <c r="F8" i="111"/>
  <c r="G7" i="111"/>
  <c r="F7" i="111"/>
  <c r="G6" i="111"/>
  <c r="F6" i="111"/>
  <c r="G5" i="111"/>
  <c r="F5" i="111"/>
  <c r="D9" i="111"/>
  <c r="D8" i="111"/>
  <c r="D7" i="111"/>
  <c r="D6" i="111"/>
  <c r="D5" i="111"/>
  <c r="C9" i="111"/>
  <c r="C8" i="111"/>
  <c r="C7" i="111"/>
  <c r="C6" i="111"/>
  <c r="C5" i="111"/>
  <c r="D42" i="135"/>
  <c r="C42" i="135"/>
  <c r="B42" i="135"/>
  <c r="D33" i="135"/>
  <c r="C33" i="135"/>
  <c r="B33" i="135"/>
  <c r="D32" i="135"/>
  <c r="C32" i="135"/>
  <c r="B32" i="135"/>
  <c r="D31" i="135"/>
  <c r="C31" i="135"/>
  <c r="B31" i="135"/>
  <c r="D28" i="135"/>
  <c r="C28" i="135"/>
  <c r="B28" i="135"/>
  <c r="D27" i="135"/>
  <c r="C27" i="135"/>
  <c r="B27" i="135"/>
  <c r="D26" i="135"/>
  <c r="C26" i="135"/>
  <c r="B26" i="135"/>
  <c r="D25" i="135"/>
  <c r="C25" i="135"/>
  <c r="B25" i="135"/>
  <c r="D24" i="135"/>
  <c r="C24" i="135"/>
  <c r="B24" i="135"/>
  <c r="D23" i="135"/>
  <c r="C23" i="135"/>
  <c r="B23" i="135"/>
  <c r="D22" i="135"/>
  <c r="C22" i="135"/>
  <c r="B22" i="135"/>
  <c r="D19" i="135"/>
  <c r="C19" i="135"/>
  <c r="B19" i="135"/>
  <c r="D18" i="135"/>
  <c r="C18" i="135"/>
  <c r="B18" i="135"/>
  <c r="D15" i="135"/>
  <c r="C15" i="135"/>
  <c r="B15" i="135"/>
  <c r="D12" i="135"/>
  <c r="C12" i="135"/>
  <c r="B12" i="135"/>
  <c r="J7" i="133"/>
  <c r="F8" i="133"/>
  <c r="E24" i="132"/>
  <c r="C24" i="132"/>
  <c r="E23" i="132"/>
  <c r="C23" i="132"/>
  <c r="E22" i="132"/>
  <c r="C22" i="132"/>
  <c r="C37" i="107"/>
  <c r="D37" i="107"/>
  <c r="E37" i="107"/>
  <c r="B37" i="107"/>
  <c r="B17" i="107"/>
  <c r="C17" i="107"/>
  <c r="D17" i="107"/>
  <c r="E17" i="107"/>
  <c r="B11" i="107"/>
  <c r="K8" i="133"/>
  <c r="K7" i="133"/>
  <c r="O9" i="133"/>
  <c r="H13" i="107"/>
  <c r="H14" i="107"/>
  <c r="H19" i="107"/>
  <c r="H20" i="107"/>
  <c r="H21" i="107"/>
  <c r="H22" i="107"/>
  <c r="H23" i="107"/>
  <c r="H24" i="107"/>
  <c r="H25" i="107"/>
  <c r="H26" i="107"/>
  <c r="H27" i="107"/>
  <c r="H28" i="107"/>
  <c r="H29" i="107"/>
  <c r="H30" i="107"/>
  <c r="H31" i="107"/>
  <c r="H32" i="107"/>
  <c r="H33" i="107"/>
  <c r="H34" i="107"/>
  <c r="H39" i="107"/>
  <c r="H40" i="107"/>
  <c r="H41" i="107"/>
  <c r="H42" i="107"/>
  <c r="H43" i="107"/>
  <c r="H44" i="107"/>
  <c r="H45" i="107"/>
  <c r="H46" i="107"/>
  <c r="H48" i="107"/>
  <c r="H49" i="107"/>
  <c r="H50" i="107"/>
  <c r="H51" i="107"/>
  <c r="I13" i="107"/>
  <c r="I51" i="107"/>
  <c r="I50" i="107"/>
  <c r="I49" i="107"/>
  <c r="I48" i="107"/>
  <c r="I46" i="107"/>
  <c r="I45" i="107"/>
  <c r="I44" i="107"/>
  <c r="I43" i="107"/>
  <c r="I42" i="107"/>
  <c r="I41" i="107"/>
  <c r="I40" i="107"/>
  <c r="I39" i="107"/>
  <c r="I34" i="107"/>
  <c r="I33" i="107"/>
  <c r="I32" i="107"/>
  <c r="I31" i="107"/>
  <c r="I30" i="107"/>
  <c r="I29" i="107"/>
  <c r="I28" i="107"/>
  <c r="I27" i="107"/>
  <c r="I26" i="107"/>
  <c r="I25" i="107"/>
  <c r="I24" i="107"/>
  <c r="I23" i="107"/>
  <c r="I22" i="107"/>
  <c r="I21" i="107"/>
  <c r="I20" i="107"/>
  <c r="I19" i="107"/>
  <c r="I14" i="107"/>
  <c r="N9" i="133"/>
  <c r="P9" i="133"/>
  <c r="L8" i="133"/>
  <c r="N8" i="133"/>
  <c r="O8" i="133"/>
  <c r="G13" i="107"/>
  <c r="G14" i="107"/>
  <c r="G19" i="107"/>
  <c r="G20" i="107"/>
  <c r="G21" i="107"/>
  <c r="G22" i="107"/>
  <c r="G23" i="107"/>
  <c r="G24" i="107"/>
  <c r="G25" i="107"/>
  <c r="G26" i="107"/>
  <c r="G27" i="107"/>
  <c r="G28" i="107"/>
  <c r="G29" i="107"/>
  <c r="G30" i="107"/>
  <c r="G31" i="107"/>
  <c r="G32" i="107"/>
  <c r="G33" i="107"/>
  <c r="G34" i="107"/>
  <c r="G39" i="107"/>
  <c r="G40" i="107"/>
  <c r="G41" i="107"/>
  <c r="G42" i="107"/>
  <c r="G43" i="107"/>
  <c r="G44" i="107"/>
  <c r="G45" i="107"/>
  <c r="G46" i="107"/>
  <c r="G48" i="107"/>
  <c r="G49" i="107"/>
  <c r="G50" i="107"/>
  <c r="G51" i="107"/>
  <c r="P8" i="133"/>
  <c r="E6" i="111"/>
  <c r="B5" i="111"/>
  <c r="E7" i="111"/>
  <c r="B6" i="111"/>
  <c r="E5" i="111"/>
  <c r="E9" i="111"/>
  <c r="B7" i="111"/>
  <c r="B9" i="111"/>
  <c r="B8" i="111"/>
  <c r="E8" i="111"/>
</calcChain>
</file>

<file path=xl/sharedStrings.xml><?xml version="1.0" encoding="utf-8"?>
<sst xmlns="http://schemas.openxmlformats.org/spreadsheetml/2006/main" count="311" uniqueCount="207">
  <si>
    <t>Clericals</t>
    <phoneticPr fontId="3" type="noConversion"/>
  </si>
  <si>
    <t>Professionals</t>
    <phoneticPr fontId="3" type="noConversion"/>
  </si>
  <si>
    <t>Others</t>
    <phoneticPr fontId="3" type="noConversion"/>
  </si>
  <si>
    <t>Service</t>
    <phoneticPr fontId="3" type="noConversion"/>
  </si>
  <si>
    <t>Finance</t>
    <phoneticPr fontId="3" type="noConversion"/>
  </si>
  <si>
    <t>TSC</t>
    <phoneticPr fontId="3" type="noConversion"/>
  </si>
  <si>
    <t>Restaurant and Hotel</t>
    <phoneticPr fontId="3" type="noConversion"/>
  </si>
  <si>
    <t>Wholesale and Retails</t>
    <phoneticPr fontId="3" type="noConversion"/>
  </si>
  <si>
    <t>Construction</t>
    <phoneticPr fontId="3" type="noConversion"/>
  </si>
  <si>
    <t>Higher education</t>
    <phoneticPr fontId="3" type="noConversion"/>
  </si>
  <si>
    <t>Secondary education</t>
    <phoneticPr fontId="3" type="noConversion"/>
  </si>
  <si>
    <t>Primary education</t>
    <phoneticPr fontId="3" type="noConversion"/>
  </si>
  <si>
    <t>Born in Hong Kong</t>
    <phoneticPr fontId="3" type="noConversion"/>
  </si>
  <si>
    <t>Female</t>
    <phoneticPr fontId="3" type="noConversion"/>
  </si>
  <si>
    <t>[4]</t>
  </si>
  <si>
    <t>[3]</t>
  </si>
  <si>
    <t>Administrion and Management</t>
    <phoneticPr fontId="3" type="noConversion"/>
  </si>
  <si>
    <t>Occupation (base: Worker)</t>
    <phoneticPr fontId="3" type="noConversion"/>
  </si>
  <si>
    <t>Industry (base: Manufactory)</t>
    <phoneticPr fontId="3" type="noConversion"/>
  </si>
  <si>
    <t>Education (base: Secondary education)</t>
    <phoneticPr fontId="3" type="noConversion"/>
  </si>
  <si>
    <t>Gender (base: Male)</t>
    <phoneticPr fontId="3" type="noConversion"/>
  </si>
  <si>
    <t>Constants</t>
    <phoneticPr fontId="3" type="noConversion"/>
  </si>
  <si>
    <t>Districts (total effect)</t>
    <phoneticPr fontId="3" type="noConversion"/>
  </si>
  <si>
    <t>Age (total effect)</t>
    <phoneticPr fontId="3" type="noConversion"/>
  </si>
  <si>
    <t>Marriage (total effect)</t>
    <phoneticPr fontId="3" type="noConversion"/>
  </si>
  <si>
    <t>Wage structure effect</t>
    <phoneticPr fontId="3" type="noConversion"/>
  </si>
  <si>
    <t>Composition effect</t>
    <phoneticPr fontId="3" type="noConversion"/>
  </si>
  <si>
    <t>Y</t>
    <phoneticPr fontId="3" type="noConversion"/>
  </si>
  <si>
    <t>Cluster at District Level</t>
    <phoneticPr fontId="3" type="noConversion"/>
  </si>
  <si>
    <t xml:space="preserve">Log pseudolikelihood </t>
    <phoneticPr fontId="3" type="noConversion"/>
  </si>
  <si>
    <t>Observations</t>
    <phoneticPr fontId="3" type="noConversion"/>
  </si>
  <si>
    <t>Above Bachalor</t>
    <phoneticPr fontId="3" type="noConversion"/>
  </si>
  <si>
    <t>Bachelor</t>
    <phoneticPr fontId="3" type="noConversion"/>
  </si>
  <si>
    <t>Junior Colloge</t>
    <phoneticPr fontId="3" type="noConversion"/>
  </si>
  <si>
    <t>Education (basedline: Secondary educaiton)</t>
    <phoneticPr fontId="3" type="noConversion"/>
  </si>
  <si>
    <t>Age</t>
    <phoneticPr fontId="3" type="noConversion"/>
  </si>
  <si>
    <t>Others (retirees ect.)</t>
    <phoneticPr fontId="3" type="noConversion"/>
  </si>
  <si>
    <t>Housewives</t>
    <phoneticPr fontId="3" type="noConversion"/>
  </si>
  <si>
    <t>Students</t>
    <phoneticPr fontId="3" type="noConversion"/>
  </si>
  <si>
    <t>Production workers</t>
    <phoneticPr fontId="3" type="noConversion"/>
  </si>
  <si>
    <t>Clerical and service workers</t>
    <phoneticPr fontId="3" type="noConversion"/>
  </si>
  <si>
    <t xml:space="preserve">Occupation 1 (baseline: Executives and Managers) </t>
    <phoneticPr fontId="3" type="noConversion"/>
  </si>
  <si>
    <t xml:space="preserve">     (monthly income higher than 5160 US$)</t>
    <phoneticPr fontId="3" type="noConversion"/>
  </si>
  <si>
    <t xml:space="preserve">Top income dummy </t>
    <phoneticPr fontId="3" type="noConversion"/>
  </si>
  <si>
    <t>Pro-democracy Camp</t>
    <phoneticPr fontId="3" type="noConversion"/>
  </si>
  <si>
    <t>Political inclination</t>
    <phoneticPr fontId="3" type="noConversion"/>
  </si>
  <si>
    <t>***</t>
    <phoneticPr fontId="3" type="noConversion"/>
  </si>
  <si>
    <t>**</t>
    <phoneticPr fontId="3" type="noConversion"/>
  </si>
  <si>
    <t>*</t>
    <phoneticPr fontId="3" type="noConversion"/>
  </si>
  <si>
    <t>Centrist</t>
    <phoneticPr fontId="3" type="noConversion"/>
  </si>
  <si>
    <r>
      <t>8.6%</t>
    </r>
    <r>
      <rPr>
        <sz val="8"/>
        <color theme="1"/>
        <rFont val="Times New Roman"/>
        <family val="1"/>
      </rPr>
      <t>***</t>
    </r>
    <phoneticPr fontId="3" type="noConversion"/>
  </si>
  <si>
    <r>
      <t>1.5%</t>
    </r>
    <r>
      <rPr>
        <sz val="8"/>
        <color theme="1"/>
        <rFont val="Times New Roman"/>
        <family val="1"/>
      </rPr>
      <t>***</t>
    </r>
    <phoneticPr fontId="3" type="noConversion"/>
  </si>
  <si>
    <t>1981 vs. 1996</t>
    <phoneticPr fontId="3" type="noConversion"/>
  </si>
  <si>
    <t>1996 vs. 2016</t>
    <phoneticPr fontId="3" type="noConversion"/>
  </si>
  <si>
    <t>1981-1996</t>
    <phoneticPr fontId="3" type="noConversion"/>
  </si>
  <si>
    <t>1996-2016</t>
    <phoneticPr fontId="3" type="noConversion"/>
  </si>
  <si>
    <t>Total effect by factor</t>
    <phoneticPr fontId="3" type="noConversion"/>
  </si>
  <si>
    <t>Gini change</t>
    <phoneticPr fontId="3" type="noConversion"/>
  </si>
  <si>
    <t xml:space="preserve">Born in HK </t>
    <phoneticPr fontId="3" type="noConversion"/>
  </si>
  <si>
    <t>Occupation (base: worker)</t>
    <phoneticPr fontId="3" type="noConversion"/>
  </si>
  <si>
    <t>Industry (base: manufacturing)</t>
    <phoneticPr fontId="3" type="noConversion"/>
  </si>
  <si>
    <t>Education (base: secondary education)</t>
    <phoneticPr fontId="3" type="noConversion"/>
  </si>
  <si>
    <t>District Fixed Effect</t>
    <phoneticPr fontId="3" type="noConversion"/>
  </si>
  <si>
    <t>Full Sample</t>
    <phoneticPr fontId="3" type="noConversion"/>
  </si>
  <si>
    <t>Centrist</t>
  </si>
  <si>
    <t>Pro-democracy</t>
    <phoneticPr fontId="3" type="noConversion"/>
  </si>
  <si>
    <t>Composition</t>
    <phoneticPr fontId="3" type="noConversion"/>
  </si>
  <si>
    <t>Wage Structure</t>
    <phoneticPr fontId="3" type="noConversion"/>
  </si>
  <si>
    <t>Total</t>
    <phoneticPr fontId="3" type="noConversion"/>
  </si>
  <si>
    <t>[1]</t>
    <phoneticPr fontId="3" type="noConversion"/>
  </si>
  <si>
    <t>[2]</t>
    <phoneticPr fontId="3" type="noConversion"/>
  </si>
  <si>
    <t>[7]</t>
    <phoneticPr fontId="3" type="noConversion"/>
  </si>
  <si>
    <t>Summary Statistics</t>
    <phoneticPr fontId="3" type="noConversion"/>
  </si>
  <si>
    <t>Logit Regression on Political inclination</t>
    <phoneticPr fontId="3" type="noConversion"/>
  </si>
  <si>
    <t>Pro-Beijing</t>
    <phoneticPr fontId="3" type="noConversion"/>
  </si>
  <si>
    <t>Centrist</t>
    <phoneticPr fontId="3" type="noConversion"/>
  </si>
  <si>
    <t>Pro-democracy</t>
    <phoneticPr fontId="3" type="noConversion"/>
  </si>
  <si>
    <t>Others</t>
    <phoneticPr fontId="3" type="noConversion"/>
  </si>
  <si>
    <t>[5]</t>
    <phoneticPr fontId="3" type="noConversion"/>
  </si>
  <si>
    <t>[6]</t>
    <phoneticPr fontId="3" type="noConversion"/>
  </si>
  <si>
    <t>Excutives and Managers</t>
    <phoneticPr fontId="3" type="noConversion"/>
  </si>
  <si>
    <t>pro-establishment</t>
    <phoneticPr fontId="3" type="noConversion"/>
  </si>
  <si>
    <t>Pro-establishment Camp</t>
    <phoneticPr fontId="3" type="noConversion"/>
  </si>
  <si>
    <t>Country</t>
    <phoneticPr fontId="3" type="noConversion"/>
  </si>
  <si>
    <t>Year</t>
    <phoneticPr fontId="3" type="noConversion"/>
  </si>
  <si>
    <r>
      <t>Share</t>
    </r>
    <r>
      <rPr>
        <vertAlign val="superscript"/>
        <sz val="14"/>
        <color theme="1"/>
        <rFont val="Times New Roman"/>
        <family val="1"/>
      </rPr>
      <t>top 0.001%</t>
    </r>
    <phoneticPr fontId="3" type="noConversion"/>
  </si>
  <si>
    <t>Normalized Top 0.001% Wealth</t>
    <phoneticPr fontId="3" type="noConversion"/>
  </si>
  <si>
    <r>
      <t>β</t>
    </r>
    <r>
      <rPr>
        <vertAlign val="subscript"/>
        <sz val="14"/>
        <color theme="1"/>
        <rFont val="Times New Roman"/>
        <family val="1"/>
      </rPr>
      <t>t</t>
    </r>
    <r>
      <rPr>
        <vertAlign val="superscript"/>
        <sz val="14"/>
        <color theme="1"/>
        <rFont val="Times New Roman"/>
        <family val="1"/>
      </rPr>
      <t>private</t>
    </r>
    <phoneticPr fontId="3" type="noConversion"/>
  </si>
  <si>
    <r>
      <t>β</t>
    </r>
    <r>
      <rPr>
        <vertAlign val="subscript"/>
        <sz val="14"/>
        <color theme="1"/>
        <rFont val="Times New Roman"/>
        <family val="1"/>
      </rPr>
      <t>t</t>
    </r>
    <r>
      <rPr>
        <vertAlign val="superscript"/>
        <sz val="14"/>
        <color theme="1"/>
        <rFont val="Times New Roman"/>
        <family val="1"/>
      </rPr>
      <t>housing</t>
    </r>
    <phoneticPr fontId="3" type="noConversion"/>
  </si>
  <si>
    <r>
      <t>A</t>
    </r>
    <r>
      <rPr>
        <vertAlign val="subscript"/>
        <sz val="14"/>
        <color theme="1"/>
        <rFont val="Times New Roman"/>
        <family val="1"/>
      </rPr>
      <t>t</t>
    </r>
    <r>
      <rPr>
        <vertAlign val="superscript"/>
        <sz val="14"/>
        <color theme="1"/>
        <rFont val="Times New Roman"/>
        <family val="1"/>
      </rPr>
      <t>housing</t>
    </r>
    <phoneticPr fontId="3" type="noConversion"/>
  </si>
  <si>
    <t>South Africa</t>
    <phoneticPr fontId="3" type="noConversion"/>
  </si>
  <si>
    <t>Norway</t>
    <phoneticPr fontId="3" type="noConversion"/>
  </si>
  <si>
    <t>Russia</t>
    <phoneticPr fontId="3" type="noConversion"/>
  </si>
  <si>
    <t>Germany</t>
    <phoneticPr fontId="3" type="noConversion"/>
  </si>
  <si>
    <t>Danmark</t>
    <phoneticPr fontId="3" type="noConversion"/>
  </si>
  <si>
    <t>China</t>
    <phoneticPr fontId="3" type="noConversion"/>
  </si>
  <si>
    <t>Greece</t>
    <phoneticPr fontId="3" type="noConversion"/>
  </si>
  <si>
    <t>USA</t>
    <phoneticPr fontId="3" type="noConversion"/>
  </si>
  <si>
    <t>Canada</t>
    <phoneticPr fontId="3" type="noConversion"/>
  </si>
  <si>
    <t>France</t>
    <phoneticPr fontId="3" type="noConversion"/>
  </si>
  <si>
    <t>Korea</t>
    <phoneticPr fontId="3" type="noConversion"/>
  </si>
  <si>
    <t>Japan</t>
    <phoneticPr fontId="3" type="noConversion"/>
  </si>
  <si>
    <t>UK</t>
    <phoneticPr fontId="3" type="noConversion"/>
  </si>
  <si>
    <t>Spain</t>
    <phoneticPr fontId="3" type="noConversion"/>
  </si>
  <si>
    <t>Austrilia</t>
    <phoneticPr fontId="3" type="noConversion"/>
  </si>
  <si>
    <t>Italy</t>
    <phoneticPr fontId="3" type="noConversion"/>
  </si>
  <si>
    <t>Taiwan</t>
    <phoneticPr fontId="3" type="noConversion"/>
  </si>
  <si>
    <t>Lower Bound</t>
    <phoneticPr fontId="3" type="noConversion"/>
  </si>
  <si>
    <t>Upper bound</t>
    <phoneticPr fontId="3" type="noConversion"/>
  </si>
  <si>
    <t>Hong Kong</t>
    <phoneticPr fontId="3" type="noConversion"/>
  </si>
  <si>
    <t>Simulation Parameters</t>
    <phoneticPr fontId="3" type="noConversion"/>
  </si>
  <si>
    <t>Simulation Results</t>
    <phoneticPr fontId="3" type="noConversion"/>
  </si>
  <si>
    <t>Rate of return</t>
    <phoneticPr fontId="3" type="noConversion"/>
  </si>
  <si>
    <t xml:space="preserve">Capital share </t>
    <phoneticPr fontId="3" type="noConversion"/>
  </si>
  <si>
    <t>Private saving rate</t>
    <phoneticPr fontId="3" type="noConversion"/>
  </si>
  <si>
    <t>Capital gain on different assets</t>
    <phoneticPr fontId="3" type="noConversion"/>
  </si>
  <si>
    <t>Asset portfolio</t>
    <phoneticPr fontId="3" type="noConversion"/>
  </si>
  <si>
    <t>Capital gain on all assets</t>
    <phoneticPr fontId="3" type="noConversion"/>
  </si>
  <si>
    <t>Relative capital gain premium</t>
    <phoneticPr fontId="3" type="noConversion"/>
  </si>
  <si>
    <t>Relative rate of return premium</t>
    <phoneticPr fontId="3" type="noConversion"/>
  </si>
  <si>
    <t>Price effect</t>
    <phoneticPr fontId="3" type="noConversion"/>
  </si>
  <si>
    <t>Saving effect</t>
    <phoneticPr fontId="3" type="noConversion"/>
  </si>
  <si>
    <t>Total effect</t>
    <phoneticPr fontId="3" type="noConversion"/>
  </si>
  <si>
    <t>Capital gain on housing</t>
    <phoneticPr fontId="3" type="noConversion"/>
  </si>
  <si>
    <t>Capital gain on equities</t>
    <phoneticPr fontId="3" type="noConversion"/>
  </si>
  <si>
    <t>Capital gain on savings</t>
    <phoneticPr fontId="3" type="noConversion"/>
  </si>
  <si>
    <t>Share of housing</t>
    <phoneticPr fontId="3" type="noConversion"/>
  </si>
  <si>
    <t>Share of equities</t>
    <phoneticPr fontId="3" type="noConversion"/>
  </si>
  <si>
    <t>Share of savings</t>
    <phoneticPr fontId="3" type="noConversion"/>
  </si>
  <si>
    <r>
      <t>r</t>
    </r>
    <r>
      <rPr>
        <vertAlign val="subscript"/>
        <sz val="14"/>
        <rFont val="Times New Roman"/>
        <family val="1"/>
      </rPr>
      <t>t</t>
    </r>
    <phoneticPr fontId="3" type="noConversion"/>
  </si>
  <si>
    <r>
      <t>α</t>
    </r>
    <r>
      <rPr>
        <vertAlign val="subscript"/>
        <sz val="14"/>
        <rFont val="Times New Roman"/>
        <family val="1"/>
      </rPr>
      <t>t</t>
    </r>
    <phoneticPr fontId="3" type="noConversion"/>
  </si>
  <si>
    <r>
      <t>s</t>
    </r>
    <r>
      <rPr>
        <vertAlign val="subscript"/>
        <sz val="14"/>
        <rFont val="Times New Roman"/>
        <family val="1"/>
      </rPr>
      <t>t</t>
    </r>
    <phoneticPr fontId="3" type="noConversion"/>
  </si>
  <si>
    <r>
      <t>q</t>
    </r>
    <r>
      <rPr>
        <i/>
        <vertAlign val="subscript"/>
        <sz val="12"/>
        <rFont val="Times New Roman"/>
        <family val="1"/>
      </rPr>
      <t>t</t>
    </r>
    <r>
      <rPr>
        <i/>
        <vertAlign val="superscript"/>
        <sz val="12"/>
        <rFont val="Times New Roman"/>
        <family val="1"/>
      </rPr>
      <t>housing</t>
    </r>
  </si>
  <si>
    <r>
      <t>q</t>
    </r>
    <r>
      <rPr>
        <i/>
        <vertAlign val="subscript"/>
        <sz val="12"/>
        <rFont val="Times New Roman"/>
        <family val="1"/>
      </rPr>
      <t>t</t>
    </r>
    <r>
      <rPr>
        <i/>
        <vertAlign val="superscript"/>
        <sz val="12"/>
        <rFont val="Times New Roman"/>
        <family val="1"/>
      </rPr>
      <t>equity</t>
    </r>
    <phoneticPr fontId="3" type="noConversion"/>
  </si>
  <si>
    <r>
      <t>q</t>
    </r>
    <r>
      <rPr>
        <i/>
        <vertAlign val="subscript"/>
        <sz val="12"/>
        <rFont val="Times New Roman"/>
        <family val="1"/>
      </rPr>
      <t>t</t>
    </r>
    <r>
      <rPr>
        <i/>
        <vertAlign val="superscript"/>
        <sz val="12"/>
        <rFont val="Times New Roman"/>
        <family val="1"/>
      </rPr>
      <t>savings</t>
    </r>
    <phoneticPr fontId="3" type="noConversion"/>
  </si>
  <si>
    <r>
      <t>A</t>
    </r>
    <r>
      <rPr>
        <i/>
        <vertAlign val="subscript"/>
        <sz val="12"/>
        <rFont val="Times New Roman"/>
        <family val="1"/>
      </rPr>
      <t>t</t>
    </r>
    <r>
      <rPr>
        <i/>
        <vertAlign val="superscript"/>
        <sz val="12"/>
        <rFont val="Times New Roman"/>
        <family val="1"/>
      </rPr>
      <t>housing</t>
    </r>
  </si>
  <si>
    <r>
      <t>A</t>
    </r>
    <r>
      <rPr>
        <i/>
        <vertAlign val="subscript"/>
        <sz val="12"/>
        <rFont val="Times New Roman"/>
        <family val="1"/>
      </rPr>
      <t>t</t>
    </r>
    <r>
      <rPr>
        <i/>
        <vertAlign val="superscript"/>
        <sz val="12"/>
        <rFont val="Times New Roman"/>
        <family val="1"/>
      </rPr>
      <t>equity</t>
    </r>
    <phoneticPr fontId="3" type="noConversion"/>
  </si>
  <si>
    <r>
      <t>A</t>
    </r>
    <r>
      <rPr>
        <i/>
        <vertAlign val="subscript"/>
        <sz val="12"/>
        <rFont val="Times New Roman"/>
        <family val="1"/>
      </rPr>
      <t>t</t>
    </r>
    <r>
      <rPr>
        <i/>
        <vertAlign val="superscript"/>
        <sz val="12"/>
        <rFont val="Times New Roman"/>
        <family val="1"/>
      </rPr>
      <t>savings</t>
    </r>
    <phoneticPr fontId="3" type="noConversion"/>
  </si>
  <si>
    <r>
      <t>q</t>
    </r>
    <r>
      <rPr>
        <vertAlign val="subscript"/>
        <sz val="14"/>
        <rFont val="Times New Roman"/>
        <family val="1"/>
      </rPr>
      <t>t</t>
    </r>
  </si>
  <si>
    <r>
      <t>ϕ</t>
    </r>
    <r>
      <rPr>
        <vertAlign val="subscript"/>
        <sz val="14"/>
        <rFont val="Times New Roman"/>
        <family val="1"/>
      </rPr>
      <t>t</t>
    </r>
    <r>
      <rPr>
        <vertAlign val="superscript"/>
        <sz val="14"/>
        <rFont val="Times New Roman"/>
        <family val="1"/>
      </rPr>
      <t>q, i</t>
    </r>
    <phoneticPr fontId="3" type="noConversion"/>
  </si>
  <si>
    <r>
      <t>ϕ</t>
    </r>
    <r>
      <rPr>
        <vertAlign val="subscript"/>
        <sz val="14"/>
        <rFont val="Times New Roman"/>
        <family val="1"/>
      </rPr>
      <t>t</t>
    </r>
    <r>
      <rPr>
        <vertAlign val="superscript"/>
        <sz val="14"/>
        <rFont val="Times New Roman"/>
        <family val="1"/>
      </rPr>
      <t>r, i</t>
    </r>
    <phoneticPr fontId="3" type="noConversion"/>
  </si>
  <si>
    <t>National</t>
    <phoneticPr fontId="3" type="noConversion"/>
  </si>
  <si>
    <t>Top</t>
    <phoneticPr fontId="3" type="noConversion"/>
  </si>
  <si>
    <t>Bottom</t>
    <phoneticPr fontId="3" type="noConversion"/>
  </si>
  <si>
    <t>[4]</t>
    <phoneticPr fontId="3" type="noConversion"/>
  </si>
  <si>
    <t>[5]</t>
  </si>
  <si>
    <t>[6]</t>
  </si>
  <si>
    <t>[8]</t>
    <phoneticPr fontId="3" type="noConversion"/>
  </si>
  <si>
    <t>[9]</t>
    <phoneticPr fontId="3" type="noConversion"/>
  </si>
  <si>
    <t>[10]</t>
    <phoneticPr fontId="3" type="noConversion"/>
  </si>
  <si>
    <t>Employee Share</t>
    <phoneticPr fontId="3" type="noConversion"/>
  </si>
  <si>
    <t>Wage Gini Coefficient</t>
    <phoneticPr fontId="3" type="noConversion"/>
  </si>
  <si>
    <t>OB decomposition of Wage Gini Coefficient</t>
    <phoneticPr fontId="3" type="noConversion"/>
  </si>
  <si>
    <t>0.072***</t>
  </si>
  <si>
    <t>Born place (base: Not born in HK)</t>
    <phoneticPr fontId="3" type="noConversion"/>
  </si>
  <si>
    <t>0.034***</t>
  </si>
  <si>
    <t>-0.035***</t>
  </si>
  <si>
    <t>0.024***</t>
  </si>
  <si>
    <t>0.011***</t>
  </si>
  <si>
    <t>0.324***</t>
  </si>
  <si>
    <t>0.208***</t>
  </si>
  <si>
    <t>0.112***</t>
  </si>
  <si>
    <t>-0.031***</t>
  </si>
  <si>
    <t>-0.066***</t>
  </si>
  <si>
    <t>-0.034***</t>
  </si>
  <si>
    <t>-0.090***</t>
  </si>
  <si>
    <t>0.038***</t>
  </si>
  <si>
    <t>-0.056***</t>
  </si>
  <si>
    <t>-0.030***</t>
  </si>
  <si>
    <t>0.036***</t>
  </si>
  <si>
    <t>0.095***</t>
  </si>
  <si>
    <t>-0.033**</t>
  </si>
  <si>
    <t>0.017**</t>
  </si>
  <si>
    <t>0.084***</t>
  </si>
  <si>
    <t>0.101***</t>
  </si>
  <si>
    <t>0.209***</t>
  </si>
  <si>
    <t>-0.053***</t>
  </si>
  <si>
    <t>0.628***</t>
  </si>
  <si>
    <t>0.277***</t>
  </si>
  <si>
    <t>0.312***</t>
  </si>
  <si>
    <t>-0.046***</t>
  </si>
  <si>
    <t>-0.072***</t>
  </si>
  <si>
    <t>Constants</t>
  </si>
  <si>
    <t>0.364***</t>
  </si>
  <si>
    <t>0.477***</t>
  </si>
  <si>
    <t>0.718***</t>
  </si>
  <si>
    <t>R-squared</t>
    <phoneticPr fontId="3" type="noConversion"/>
  </si>
  <si>
    <t>No. of Obs</t>
    <phoneticPr fontId="3" type="noConversion"/>
  </si>
  <si>
    <t>Share of employees in total population</t>
  </si>
  <si>
    <t>Piketty and Yang</t>
    <phoneticPr fontId="3" type="noConversion"/>
  </si>
  <si>
    <t>Hong Kong, 1981-2020</t>
    <phoneticPr fontId="3" type="noConversion"/>
  </si>
  <si>
    <t>Last update: June 25, 2021</t>
    <phoneticPr fontId="29" type="noConversion"/>
  </si>
  <si>
    <t>Appendix E: Main Figures and Tables</t>
    <phoneticPr fontId="3" type="noConversion"/>
  </si>
  <si>
    <t>[3]</t>
    <phoneticPr fontId="3" type="noConversion"/>
  </si>
  <si>
    <t>Pro-BJ Camp</t>
    <phoneticPr fontId="3" type="noConversion"/>
  </si>
  <si>
    <t>Pro-Bj Camp vs. Central vs. Pro-democracy Camp</t>
    <phoneticPr fontId="3" type="noConversion"/>
  </si>
  <si>
    <t>Model</t>
    <phoneticPr fontId="3" type="noConversion"/>
  </si>
  <si>
    <t>logit</t>
    <phoneticPr fontId="3" type="noConversion"/>
  </si>
  <si>
    <t>logit</t>
  </si>
  <si>
    <t>ordered logit</t>
    <phoneticPr fontId="3" type="noConversion"/>
  </si>
  <si>
    <t xml:space="preserve">Occupation 1 (baseline: Executives and Professionals) </t>
    <phoneticPr fontId="3" type="noConversion"/>
  </si>
  <si>
    <t>\</t>
    <phoneticPr fontId="3" type="noConversion"/>
  </si>
  <si>
    <t>Table 1: Summary Statistics, RIF Regression on Gini, and Oaxaca–Blinder Decomposition for the Change of Gini</t>
    <phoneticPr fontId="3" type="noConversion"/>
  </si>
  <si>
    <t>Table 2: Top Wealth Share, Wealth Income Ratio, and Normalized Top Wealth 
(Hong Kong vs.Other economies)</t>
    <phoneticPr fontId="3" type="noConversion"/>
  </si>
  <si>
    <t>Table 3: Simulation for Evolution of Wealth Inequality in Hong Kong (1996-2016)</t>
    <phoneticPr fontId="3" type="noConversion"/>
  </si>
  <si>
    <t>Table 4: Summary Statistics and Logit Regression on Political Inclination</t>
    <phoneticPr fontId="3" type="noConversion"/>
  </si>
  <si>
    <t>Table 2: Logit Regression on Political Inclination
Rolling Survey for 2016 Legislative Council Election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</si>
</sst>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_ "/>
    <numFmt numFmtId="178" formatCode="0_);[Red]\(0\)"/>
    <numFmt numFmtId="179" formatCode="0.000"/>
  </numFmts>
  <fonts count="33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vertAlign val="subscript"/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等线"/>
      <family val="3"/>
      <charset val="134"/>
      <scheme val="minor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vertAlign val="subscript"/>
      <sz val="14"/>
      <name val="Times New Roman"/>
      <family val="1"/>
    </font>
    <font>
      <i/>
      <vertAlign val="subscript"/>
      <sz val="12"/>
      <name val="Times New Roman"/>
      <family val="1"/>
    </font>
    <font>
      <i/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i/>
      <sz val="12"/>
      <color rgb="FF92D050"/>
      <name val="Times New Roman"/>
      <family val="1"/>
    </font>
    <font>
      <sz val="14"/>
      <color rgb="FF92D05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/>
      <sz val="12"/>
      <color theme="10"/>
      <name val="Arial"/>
      <family val="2"/>
    </font>
    <font>
      <u/>
      <sz val="12"/>
      <color theme="10"/>
      <name val="等线"/>
      <family val="2"/>
      <scheme val="minor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9FC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dashed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dashed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ashed">
        <color auto="1"/>
      </left>
      <right/>
      <top style="thin">
        <color auto="1"/>
      </top>
      <bottom style="thin">
        <color indexed="64"/>
      </bottom>
      <diagonal/>
    </border>
    <border>
      <left/>
      <right style="dashed">
        <color auto="1"/>
      </right>
      <top style="thin">
        <color auto="1"/>
      </top>
      <bottom style="thin">
        <color indexed="64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indexed="64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dashed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21">
    <xf numFmtId="0" fontId="0" fillId="0" borderId="0" xfId="0"/>
    <xf numFmtId="0" fontId="2" fillId="2" borderId="0" xfId="2" applyFont="1" applyFill="1"/>
    <xf numFmtId="0" fontId="2" fillId="2" borderId="0" xfId="2" applyFont="1" applyFill="1" applyAlignment="1">
      <alignment horizontal="left"/>
    </xf>
    <xf numFmtId="0" fontId="2" fillId="2" borderId="0" xfId="2" applyFont="1" applyFill="1" applyAlignment="1">
      <alignment vertical="center" wrapText="1"/>
    </xf>
    <xf numFmtId="0" fontId="2" fillId="2" borderId="1" xfId="2" applyFont="1" applyFill="1" applyBorder="1" applyAlignment="1">
      <alignment horizontal="left" indent="1"/>
    </xf>
    <xf numFmtId="0" fontId="2" fillId="2" borderId="0" xfId="2" applyFont="1" applyFill="1" applyAlignment="1">
      <alignment horizontal="left" indent="1"/>
    </xf>
    <xf numFmtId="0" fontId="7" fillId="2" borderId="0" xfId="2" applyFont="1" applyFill="1" applyAlignment="1">
      <alignment horizontal="left"/>
    </xf>
    <xf numFmtId="0" fontId="7" fillId="2" borderId="0" xfId="2" applyFont="1" applyFill="1"/>
    <xf numFmtId="0" fontId="2" fillId="2" borderId="1" xfId="2" applyFont="1" applyFill="1" applyBorder="1"/>
    <xf numFmtId="0" fontId="2" fillId="2" borderId="0" xfId="2" applyFont="1" applyFill="1" applyAlignment="1">
      <alignment wrapText="1"/>
    </xf>
    <xf numFmtId="0" fontId="2" fillId="2" borderId="2" xfId="2" applyFont="1" applyFill="1" applyBorder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2" fillId="2" borderId="4" xfId="2" applyFont="1" applyFill="1" applyBorder="1" applyAlignment="1">
      <alignment horizontal="center" vertical="center" wrapText="1"/>
    </xf>
    <xf numFmtId="176" fontId="2" fillId="2" borderId="0" xfId="4" applyNumberFormat="1" applyFont="1" applyFill="1" applyBorder="1" applyAlignment="1"/>
    <xf numFmtId="176" fontId="7" fillId="2" borderId="0" xfId="4" applyNumberFormat="1" applyFont="1" applyFill="1" applyBorder="1" applyAlignment="1"/>
    <xf numFmtId="176" fontId="2" fillId="2" borderId="0" xfId="4" applyNumberFormat="1" applyFont="1" applyFill="1" applyBorder="1" applyAlignment="1">
      <alignment horizontal="right"/>
    </xf>
    <xf numFmtId="176" fontId="7" fillId="2" borderId="0" xfId="4" applyNumberFormat="1" applyFont="1" applyFill="1" applyBorder="1" applyAlignment="1">
      <alignment horizontal="right"/>
    </xf>
    <xf numFmtId="176" fontId="9" fillId="2" borderId="0" xfId="4" applyNumberFormat="1" applyFont="1" applyFill="1" applyBorder="1" applyAlignment="1"/>
    <xf numFmtId="176" fontId="9" fillId="2" borderId="0" xfId="4" applyNumberFormat="1" applyFont="1" applyFill="1" applyBorder="1" applyAlignment="1">
      <alignment horizontal="left"/>
    </xf>
    <xf numFmtId="176" fontId="2" fillId="2" borderId="6" xfId="4" applyNumberFormat="1" applyFont="1" applyFill="1" applyBorder="1" applyAlignment="1">
      <alignment horizontal="right"/>
    </xf>
    <xf numFmtId="176" fontId="2" fillId="2" borderId="6" xfId="4" applyNumberFormat="1" applyFont="1" applyFill="1" applyBorder="1" applyAlignment="1">
      <alignment horizontal="center"/>
    </xf>
    <xf numFmtId="176" fontId="9" fillId="2" borderId="6" xfId="4" applyNumberFormat="1" applyFont="1" applyFill="1" applyBorder="1" applyAlignment="1"/>
    <xf numFmtId="176" fontId="9" fillId="2" borderId="6" xfId="4" applyNumberFormat="1" applyFont="1" applyFill="1" applyBorder="1" applyAlignment="1">
      <alignment horizontal="left"/>
    </xf>
    <xf numFmtId="0" fontId="2" fillId="2" borderId="0" xfId="2" applyFont="1" applyFill="1" applyBorder="1" applyAlignment="1">
      <alignment horizontal="center" wrapText="1"/>
    </xf>
    <xf numFmtId="0" fontId="8" fillId="2" borderId="0" xfId="2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2" fillId="0" borderId="3" xfId="2" applyFont="1" applyFill="1" applyBorder="1"/>
    <xf numFmtId="0" fontId="2" fillId="0" borderId="3" xfId="2" applyFont="1" applyFill="1" applyBorder="1" applyAlignment="1">
      <alignment horizontal="left"/>
    </xf>
    <xf numFmtId="176" fontId="0" fillId="0" borderId="0" xfId="1" applyNumberFormat="1" applyFont="1" applyFill="1" applyAlignment="1">
      <alignment horizontal="center"/>
    </xf>
    <xf numFmtId="10" fontId="0" fillId="0" borderId="0" xfId="1" applyNumberFormat="1" applyFont="1" applyFill="1" applyAlignment="1">
      <alignment horizontal="center"/>
    </xf>
    <xf numFmtId="176" fontId="2" fillId="2" borderId="0" xfId="2" applyNumberFormat="1" applyFont="1" applyFill="1" applyBorder="1" applyAlignment="1">
      <alignment horizontal="center" wrapText="1"/>
    </xf>
    <xf numFmtId="176" fontId="2" fillId="2" borderId="0" xfId="2" applyNumberFormat="1" applyFont="1" applyFill="1" applyAlignment="1">
      <alignment horizontal="center"/>
    </xf>
    <xf numFmtId="177" fontId="2" fillId="2" borderId="0" xfId="2" applyNumberFormat="1" applyFont="1" applyFill="1" applyAlignment="1">
      <alignment horizontal="center"/>
    </xf>
    <xf numFmtId="0" fontId="2" fillId="2" borderId="0" xfId="2" applyFont="1" applyFill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1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2" borderId="0" xfId="2" applyFont="1" applyFill="1" applyBorder="1" applyAlignment="1"/>
    <xf numFmtId="0" fontId="7" fillId="2" borderId="0" xfId="2" applyFont="1" applyFill="1" applyBorder="1" applyAlignment="1"/>
    <xf numFmtId="9" fontId="7" fillId="2" borderId="0" xfId="2" applyNumberFormat="1" applyFont="1" applyFill="1" applyAlignment="1">
      <alignment horizontal="center"/>
    </xf>
    <xf numFmtId="176" fontId="7" fillId="2" borderId="0" xfId="2" applyNumberFormat="1" applyFont="1" applyFill="1" applyAlignment="1">
      <alignment horizontal="center"/>
    </xf>
    <xf numFmtId="9" fontId="7" fillId="2" borderId="0" xfId="2" applyNumberFormat="1" applyFont="1" applyFill="1" applyBorder="1" applyAlignment="1">
      <alignment horizontal="center" wrapText="1"/>
    </xf>
    <xf numFmtId="0" fontId="11" fillId="2" borderId="8" xfId="5" applyFont="1" applyFill="1" applyBorder="1" applyAlignment="1">
      <alignment horizontal="center" vertical="center" wrapText="1"/>
    </xf>
    <xf numFmtId="0" fontId="11" fillId="2" borderId="9" xfId="5" applyFont="1" applyFill="1" applyBorder="1" applyAlignment="1">
      <alignment horizontal="center" vertical="center" wrapText="1"/>
    </xf>
    <xf numFmtId="0" fontId="11" fillId="2" borderId="10" xfId="5" applyFont="1" applyFill="1" applyBorder="1" applyAlignment="1">
      <alignment horizontal="center" vertical="center" wrapText="1"/>
    </xf>
    <xf numFmtId="0" fontId="11" fillId="2" borderId="11" xfId="5" applyFont="1" applyFill="1" applyBorder="1" applyAlignment="1">
      <alignment horizontal="center" vertical="center" wrapText="1"/>
    </xf>
    <xf numFmtId="0" fontId="2" fillId="2" borderId="0" xfId="5" applyFont="1" applyFill="1" applyAlignment="1">
      <alignment horizontal="center" vertical="center" wrapText="1"/>
    </xf>
    <xf numFmtId="0" fontId="2" fillId="2" borderId="0" xfId="5" applyFont="1" applyFill="1" applyAlignment="1">
      <alignment horizontal="center" wrapText="1"/>
    </xf>
    <xf numFmtId="0" fontId="11" fillId="2" borderId="3" xfId="5" applyFont="1" applyFill="1" applyBorder="1" applyAlignment="1">
      <alignment horizontal="center" vertical="center" wrapText="1"/>
    </xf>
    <xf numFmtId="0" fontId="11" fillId="2" borderId="12" xfId="5" applyFont="1" applyFill="1" applyBorder="1" applyAlignment="1">
      <alignment horizontal="center" vertical="center" wrapText="1"/>
    </xf>
    <xf numFmtId="0" fontId="11" fillId="2" borderId="0" xfId="5" applyFont="1" applyFill="1" applyAlignment="1">
      <alignment horizontal="center" vertical="center" wrapText="1"/>
    </xf>
    <xf numFmtId="9" fontId="11" fillId="2" borderId="0" xfId="5" applyNumberFormat="1" applyFont="1" applyFill="1" applyAlignment="1">
      <alignment horizontal="center" vertical="center" wrapText="1"/>
    </xf>
    <xf numFmtId="9" fontId="11" fillId="2" borderId="13" xfId="5" applyNumberFormat="1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center" vertical="center"/>
    </xf>
    <xf numFmtId="0" fontId="11" fillId="2" borderId="12" xfId="5" applyFont="1" applyFill="1" applyBorder="1" applyAlignment="1">
      <alignment horizontal="center" vertical="center"/>
    </xf>
    <xf numFmtId="176" fontId="11" fillId="2" borderId="0" xfId="5" applyNumberFormat="1" applyFont="1" applyFill="1" applyAlignment="1">
      <alignment horizontal="center" vertical="center"/>
    </xf>
    <xf numFmtId="9" fontId="11" fillId="2" borderId="0" xfId="5" applyNumberFormat="1" applyFont="1" applyFill="1" applyAlignment="1">
      <alignment horizontal="center" vertical="center"/>
    </xf>
    <xf numFmtId="9" fontId="11" fillId="2" borderId="13" xfId="5" applyNumberFormat="1" applyFont="1" applyFill="1" applyBorder="1" applyAlignment="1">
      <alignment horizontal="center" vertical="center"/>
    </xf>
    <xf numFmtId="0" fontId="2" fillId="2" borderId="0" xfId="5" applyFont="1" applyFill="1" applyAlignment="1">
      <alignment horizontal="center" vertical="center"/>
    </xf>
    <xf numFmtId="0" fontId="2" fillId="2" borderId="0" xfId="5" applyFont="1" applyFill="1"/>
    <xf numFmtId="9" fontId="2" fillId="2" borderId="0" xfId="3" applyFont="1" applyFill="1" applyAlignment="1">
      <alignment horizontal="center" vertical="center"/>
    </xf>
    <xf numFmtId="0" fontId="11" fillId="2" borderId="0" xfId="5" applyFont="1" applyFill="1" applyAlignment="1">
      <alignment horizontal="center" vertical="center"/>
    </xf>
    <xf numFmtId="0" fontId="11" fillId="2" borderId="14" xfId="5" applyFont="1" applyFill="1" applyBorder="1" applyAlignment="1">
      <alignment horizontal="center" vertical="center"/>
    </xf>
    <xf numFmtId="0" fontId="11" fillId="2" borderId="15" xfId="5" applyFont="1" applyFill="1" applyBorder="1" applyAlignment="1">
      <alignment horizontal="center" vertical="center"/>
    </xf>
    <xf numFmtId="176" fontId="11" fillId="2" borderId="16" xfId="5" applyNumberFormat="1" applyFont="1" applyFill="1" applyBorder="1" applyAlignment="1">
      <alignment horizontal="center" vertical="center"/>
    </xf>
    <xf numFmtId="0" fontId="11" fillId="2" borderId="16" xfId="5" applyFont="1" applyFill="1" applyBorder="1" applyAlignment="1">
      <alignment horizontal="center" vertical="center"/>
    </xf>
    <xf numFmtId="9" fontId="11" fillId="2" borderId="16" xfId="5" applyNumberFormat="1" applyFont="1" applyFill="1" applyBorder="1" applyAlignment="1">
      <alignment horizontal="center" vertical="center"/>
    </xf>
    <xf numFmtId="9" fontId="11" fillId="2" borderId="17" xfId="5" applyNumberFormat="1" applyFont="1" applyFill="1" applyBorder="1" applyAlignment="1">
      <alignment horizontal="center" vertical="center"/>
    </xf>
    <xf numFmtId="0" fontId="11" fillId="2" borderId="18" xfId="5" applyFont="1" applyFill="1" applyBorder="1" applyAlignment="1">
      <alignment horizontal="center" vertical="center"/>
    </xf>
    <xf numFmtId="176" fontId="14" fillId="2" borderId="0" xfId="5" applyNumberFormat="1" applyFont="1" applyFill="1" applyAlignment="1">
      <alignment horizontal="center" vertical="center"/>
    </xf>
    <xf numFmtId="9" fontId="14" fillId="2" borderId="13" xfId="5" applyNumberFormat="1" applyFont="1" applyFill="1" applyBorder="1" applyAlignment="1">
      <alignment horizontal="center" vertical="center"/>
    </xf>
    <xf numFmtId="176" fontId="14" fillId="2" borderId="16" xfId="5" applyNumberFormat="1" applyFont="1" applyFill="1" applyBorder="1" applyAlignment="1">
      <alignment horizontal="center" vertical="center"/>
    </xf>
    <xf numFmtId="9" fontId="14" fillId="2" borderId="16" xfId="5" applyNumberFormat="1" applyFont="1" applyFill="1" applyBorder="1" applyAlignment="1">
      <alignment horizontal="center" vertical="center"/>
    </xf>
    <xf numFmtId="9" fontId="14" fillId="2" borderId="17" xfId="5" applyNumberFormat="1" applyFont="1" applyFill="1" applyBorder="1" applyAlignment="1">
      <alignment horizontal="center" vertical="center"/>
    </xf>
    <xf numFmtId="0" fontId="2" fillId="2" borderId="0" xfId="5" applyFont="1" applyFill="1" applyAlignment="1">
      <alignment horizontal="center"/>
    </xf>
    <xf numFmtId="0" fontId="1" fillId="0" borderId="0" xfId="5"/>
    <xf numFmtId="0" fontId="10" fillId="2" borderId="0" xfId="6" applyFont="1" applyFill="1"/>
    <xf numFmtId="9" fontId="10" fillId="2" borderId="0" xfId="3" applyFont="1" applyFill="1" applyBorder="1" applyAlignment="1"/>
    <xf numFmtId="0" fontId="5" fillId="2" borderId="0" xfId="6" applyFill="1"/>
    <xf numFmtId="177" fontId="10" fillId="2" borderId="18" xfId="7" applyNumberFormat="1" applyFont="1" applyFill="1" applyBorder="1" applyAlignment="1">
      <alignment vertical="center"/>
    </xf>
    <xf numFmtId="0" fontId="15" fillId="2" borderId="0" xfId="6" applyFont="1" applyFill="1"/>
    <xf numFmtId="177" fontId="11" fillId="2" borderId="3" xfId="7" applyNumberFormat="1" applyFont="1" applyFill="1" applyBorder="1" applyAlignment="1">
      <alignment horizontal="center" vertical="center"/>
    </xf>
    <xf numFmtId="177" fontId="11" fillId="2" borderId="0" xfId="7" applyNumberFormat="1" applyFont="1" applyFill="1" applyAlignment="1">
      <alignment vertical="center"/>
    </xf>
    <xf numFmtId="177" fontId="11" fillId="2" borderId="0" xfId="7" applyNumberFormat="1" applyFont="1" applyFill="1" applyAlignment="1">
      <alignment horizontal="center" vertical="center"/>
    </xf>
    <xf numFmtId="177" fontId="11" fillId="2" borderId="29" xfId="7" applyNumberFormat="1" applyFont="1" applyFill="1" applyBorder="1" applyAlignment="1">
      <alignment horizontal="center" vertical="center"/>
    </xf>
    <xf numFmtId="177" fontId="16" fillId="2" borderId="31" xfId="7" applyNumberFormat="1" applyFont="1" applyFill="1" applyBorder="1" applyAlignment="1">
      <alignment horizontal="center" vertical="center" wrapText="1"/>
    </xf>
    <xf numFmtId="177" fontId="16" fillId="2" borderId="1" xfId="7" applyNumberFormat="1" applyFont="1" applyFill="1" applyBorder="1" applyAlignment="1">
      <alignment horizontal="center" vertical="center" wrapText="1"/>
    </xf>
    <xf numFmtId="9" fontId="17" fillId="2" borderId="32" xfId="3" applyFont="1" applyFill="1" applyBorder="1" applyAlignment="1">
      <alignment horizontal="center" vertical="center" wrapText="1"/>
    </xf>
    <xf numFmtId="9" fontId="17" fillId="2" borderId="1" xfId="3" applyFont="1" applyFill="1" applyBorder="1" applyAlignment="1">
      <alignment horizontal="center" vertical="center" wrapText="1"/>
    </xf>
    <xf numFmtId="9" fontId="17" fillId="2" borderId="33" xfId="3" applyFont="1" applyFill="1" applyBorder="1" applyAlignment="1">
      <alignment horizontal="center" vertical="center" wrapText="1"/>
    </xf>
    <xf numFmtId="177" fontId="11" fillId="2" borderId="37" xfId="7" applyNumberFormat="1" applyFont="1" applyFill="1" applyBorder="1" applyAlignment="1">
      <alignment horizontal="center" vertical="center" wrapText="1"/>
    </xf>
    <xf numFmtId="178" fontId="14" fillId="2" borderId="30" xfId="7" applyNumberFormat="1" applyFont="1" applyFill="1" applyBorder="1" applyAlignment="1">
      <alignment horizontal="center" vertical="center" wrapText="1"/>
    </xf>
    <xf numFmtId="9" fontId="14" fillId="2" borderId="1" xfId="3" applyFont="1" applyFill="1" applyBorder="1" applyAlignment="1">
      <alignment horizontal="center" vertical="center" wrapText="1"/>
    </xf>
    <xf numFmtId="9" fontId="17" fillId="2" borderId="31" xfId="3" applyFont="1" applyFill="1" applyBorder="1" applyAlignment="1">
      <alignment horizontal="center" vertical="center" wrapText="1"/>
    </xf>
    <xf numFmtId="9" fontId="14" fillId="2" borderId="32" xfId="3" applyFont="1" applyFill="1" applyBorder="1" applyAlignment="1">
      <alignment horizontal="center" vertical="center" wrapText="1"/>
    </xf>
    <xf numFmtId="178" fontId="14" fillId="2" borderId="34" xfId="7" applyNumberFormat="1" applyFont="1" applyFill="1" applyBorder="1" applyAlignment="1">
      <alignment horizontal="center" vertical="center" wrapText="1"/>
    </xf>
    <xf numFmtId="178" fontId="14" fillId="2" borderId="35" xfId="7" applyNumberFormat="1" applyFont="1" applyFill="1" applyBorder="1" applyAlignment="1">
      <alignment horizontal="center" vertical="center" wrapText="1"/>
    </xf>
    <xf numFmtId="9" fontId="11" fillId="2" borderId="36" xfId="3" applyFont="1" applyFill="1" applyBorder="1" applyAlignment="1">
      <alignment vertical="center" wrapText="1"/>
    </xf>
    <xf numFmtId="9" fontId="11" fillId="2" borderId="22" xfId="3" applyFont="1" applyFill="1" applyBorder="1" applyAlignment="1">
      <alignment horizontal="center" vertical="center" wrapText="1"/>
    </xf>
    <xf numFmtId="9" fontId="11" fillId="2" borderId="38" xfId="3" applyFont="1" applyFill="1" applyBorder="1" applyAlignment="1">
      <alignment horizontal="center" vertical="center" wrapText="1"/>
    </xf>
    <xf numFmtId="177" fontId="11" fillId="2" borderId="39" xfId="7" applyNumberFormat="1" applyFont="1" applyFill="1" applyBorder="1" applyAlignment="1">
      <alignment horizontal="center" vertical="center" wrapText="1"/>
    </xf>
    <xf numFmtId="9" fontId="11" fillId="2" borderId="40" xfId="3" applyFont="1" applyFill="1" applyBorder="1" applyAlignment="1">
      <alignment horizontal="center" vertical="center" wrapText="1"/>
    </xf>
    <xf numFmtId="9" fontId="11" fillId="2" borderId="41" xfId="3" applyFont="1" applyFill="1" applyBorder="1" applyAlignment="1">
      <alignment horizontal="center" vertical="center" wrapText="1"/>
    </xf>
    <xf numFmtId="9" fontId="16" fillId="2" borderId="42" xfId="3" applyFont="1" applyFill="1" applyBorder="1" applyAlignment="1">
      <alignment horizontal="center" vertical="center" wrapText="1"/>
    </xf>
    <xf numFmtId="9" fontId="16" fillId="2" borderId="41" xfId="3" applyFont="1" applyFill="1" applyBorder="1" applyAlignment="1">
      <alignment horizontal="center" vertical="center" wrapText="1"/>
    </xf>
    <xf numFmtId="9" fontId="22" fillId="2" borderId="43" xfId="3" applyFont="1" applyFill="1" applyBorder="1" applyAlignment="1">
      <alignment horizontal="center" vertical="center" wrapText="1"/>
    </xf>
    <xf numFmtId="9" fontId="22" fillId="2" borderId="41" xfId="3" applyFont="1" applyFill="1" applyBorder="1" applyAlignment="1">
      <alignment horizontal="center" vertical="center" wrapText="1"/>
    </xf>
    <xf numFmtId="9" fontId="22" fillId="2" borderId="44" xfId="3" applyFont="1" applyFill="1" applyBorder="1" applyAlignment="1">
      <alignment horizontal="center" vertical="center" wrapText="1"/>
    </xf>
    <xf numFmtId="9" fontId="23" fillId="2" borderId="43" xfId="3" applyFont="1" applyFill="1" applyBorder="1" applyAlignment="1">
      <alignment horizontal="center"/>
    </xf>
    <xf numFmtId="9" fontId="11" fillId="2" borderId="45" xfId="3" applyFont="1" applyFill="1" applyBorder="1" applyAlignment="1"/>
    <xf numFmtId="0" fontId="15" fillId="2" borderId="46" xfId="6" applyFont="1" applyFill="1" applyBorder="1"/>
    <xf numFmtId="9" fontId="11" fillId="2" borderId="39" xfId="3" applyFont="1" applyFill="1" applyBorder="1" applyAlignment="1">
      <alignment vertical="center" wrapText="1"/>
    </xf>
    <xf numFmtId="0" fontId="15" fillId="2" borderId="41" xfId="6" applyFont="1" applyFill="1" applyBorder="1"/>
    <xf numFmtId="177" fontId="11" fillId="2" borderId="40" xfId="7" applyNumberFormat="1" applyFont="1" applyFill="1" applyBorder="1" applyAlignment="1">
      <alignment horizontal="center" vertical="center" wrapText="1"/>
    </xf>
    <xf numFmtId="9" fontId="23" fillId="2" borderId="41" xfId="6" applyNumberFormat="1" applyFont="1" applyFill="1" applyBorder="1" applyAlignment="1">
      <alignment horizontal="center"/>
    </xf>
    <xf numFmtId="9" fontId="23" fillId="2" borderId="41" xfId="3" applyFont="1" applyFill="1" applyBorder="1" applyAlignment="1">
      <alignment horizontal="center"/>
    </xf>
    <xf numFmtId="9" fontId="22" fillId="2" borderId="42" xfId="3" applyFont="1" applyFill="1" applyBorder="1" applyAlignment="1">
      <alignment horizontal="center" vertical="center" wrapText="1"/>
    </xf>
    <xf numFmtId="9" fontId="23" fillId="2" borderId="45" xfId="3" applyFont="1" applyFill="1" applyBorder="1" applyAlignment="1">
      <alignment horizontal="center"/>
    </xf>
    <xf numFmtId="9" fontId="23" fillId="2" borderId="46" xfId="3" applyFont="1" applyFill="1" applyBorder="1" applyAlignment="1">
      <alignment horizontal="center"/>
    </xf>
    <xf numFmtId="9" fontId="14" fillId="2" borderId="47" xfId="3" applyFont="1" applyFill="1" applyBorder="1" applyAlignment="1">
      <alignment horizontal="center" vertical="center" wrapText="1"/>
    </xf>
    <xf numFmtId="9" fontId="11" fillId="2" borderId="47" xfId="3" applyFont="1" applyFill="1" applyBorder="1" applyAlignment="1">
      <alignment horizontal="center"/>
    </xf>
    <xf numFmtId="9" fontId="11" fillId="2" borderId="48" xfId="3" applyFont="1" applyFill="1" applyBorder="1" applyAlignment="1">
      <alignment horizontal="center" vertical="center" wrapText="1"/>
    </xf>
    <xf numFmtId="177" fontId="11" fillId="2" borderId="14" xfId="7" applyNumberFormat="1" applyFont="1" applyFill="1" applyBorder="1" applyAlignment="1">
      <alignment horizontal="center" vertical="center" wrapText="1"/>
    </xf>
    <xf numFmtId="177" fontId="11" fillId="2" borderId="49" xfId="7" applyNumberFormat="1" applyFont="1" applyFill="1" applyBorder="1" applyAlignment="1">
      <alignment horizontal="center" vertical="center" wrapText="1"/>
    </xf>
    <xf numFmtId="9" fontId="23" fillId="2" borderId="16" xfId="3" applyFont="1" applyFill="1" applyBorder="1" applyAlignment="1">
      <alignment horizontal="center" vertical="center" wrapText="1"/>
    </xf>
    <xf numFmtId="9" fontId="22" fillId="2" borderId="50" xfId="3" applyFont="1" applyFill="1" applyBorder="1" applyAlignment="1">
      <alignment horizontal="center" vertical="center" wrapText="1"/>
    </xf>
    <xf numFmtId="9" fontId="22" fillId="2" borderId="16" xfId="3" applyFont="1" applyFill="1" applyBorder="1" applyAlignment="1">
      <alignment horizontal="center" vertical="center" wrapText="1"/>
    </xf>
    <xf numFmtId="9" fontId="22" fillId="2" borderId="51" xfId="3" applyFont="1" applyFill="1" applyBorder="1" applyAlignment="1">
      <alignment horizontal="center" vertical="center" wrapText="1"/>
    </xf>
    <xf numFmtId="9" fontId="22" fillId="2" borderId="15" xfId="3" applyFont="1" applyFill="1" applyBorder="1" applyAlignment="1">
      <alignment horizontal="center" vertical="center" wrapText="1"/>
    </xf>
    <xf numFmtId="9" fontId="23" fillId="2" borderId="51" xfId="3" applyFont="1" applyFill="1" applyBorder="1" applyAlignment="1">
      <alignment horizontal="center" vertical="center" wrapText="1"/>
    </xf>
    <xf numFmtId="9" fontId="23" fillId="2" borderId="52" xfId="3" applyFont="1" applyFill="1" applyBorder="1" applyAlignment="1">
      <alignment horizontal="center" vertical="center" wrapText="1"/>
    </xf>
    <xf numFmtId="9" fontId="23" fillId="2" borderId="17" xfId="3" applyFont="1" applyFill="1" applyBorder="1" applyAlignment="1">
      <alignment horizontal="center" vertical="center" wrapText="1"/>
    </xf>
    <xf numFmtId="9" fontId="14" fillId="2" borderId="16" xfId="3" applyFont="1" applyFill="1" applyBorder="1" applyAlignment="1">
      <alignment horizontal="center"/>
    </xf>
    <xf numFmtId="9" fontId="11" fillId="2" borderId="16" xfId="3" applyFont="1" applyFill="1" applyBorder="1" applyAlignment="1">
      <alignment horizontal="center"/>
    </xf>
    <xf numFmtId="9" fontId="11" fillId="2" borderId="17" xfId="3" applyFont="1" applyFill="1" applyBorder="1" applyAlignment="1">
      <alignment horizontal="center" vertical="center" wrapText="1"/>
    </xf>
    <xf numFmtId="177" fontId="10" fillId="2" borderId="0" xfId="7" applyNumberFormat="1" applyFont="1" applyFill="1" applyAlignment="1">
      <alignment horizontal="center" vertical="center" wrapText="1"/>
    </xf>
    <xf numFmtId="9" fontId="10" fillId="2" borderId="0" xfId="3" applyFont="1" applyFill="1" applyBorder="1" applyAlignment="1">
      <alignment horizontal="center" vertical="center" wrapText="1"/>
    </xf>
    <xf numFmtId="177" fontId="10" fillId="2" borderId="0" xfId="7" applyNumberFormat="1" applyFont="1" applyFill="1" applyAlignment="1">
      <alignment horizontal="left" vertical="center"/>
    </xf>
    <xf numFmtId="9" fontId="24" fillId="2" borderId="0" xfId="3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/>
    </xf>
    <xf numFmtId="0" fontId="7" fillId="2" borderId="4" xfId="2" applyFont="1" applyFill="1" applyBorder="1" applyAlignment="1">
      <alignment horizontal="left" vertical="center" wrapText="1"/>
    </xf>
    <xf numFmtId="176" fontId="2" fillId="2" borderId="0" xfId="1" applyNumberFormat="1" applyFont="1" applyFill="1" applyAlignment="1">
      <alignment horizontal="left" vertical="center" wrapText="1"/>
    </xf>
    <xf numFmtId="0" fontId="7" fillId="2" borderId="0" xfId="2" applyFont="1" applyFill="1" applyAlignment="1">
      <alignment horizontal="left" vertical="center" wrapText="1"/>
    </xf>
    <xf numFmtId="179" fontId="2" fillId="2" borderId="0" xfId="2" applyNumberFormat="1" applyFont="1" applyFill="1" applyAlignment="1">
      <alignment horizontal="left" vertical="center" wrapText="1"/>
    </xf>
    <xf numFmtId="0" fontId="2" fillId="2" borderId="1" xfId="2" applyFont="1" applyFill="1" applyBorder="1" applyAlignment="1">
      <alignment horizontal="left"/>
    </xf>
    <xf numFmtId="176" fontId="2" fillId="2" borderId="1" xfId="4" applyNumberFormat="1" applyFont="1" applyFill="1" applyBorder="1" applyAlignment="1"/>
    <xf numFmtId="176" fontId="9" fillId="2" borderId="1" xfId="4" applyNumberFormat="1" applyFont="1" applyFill="1" applyBorder="1" applyAlignment="1"/>
    <xf numFmtId="176" fontId="2" fillId="2" borderId="1" xfId="4" applyNumberFormat="1" applyFont="1" applyFill="1" applyBorder="1" applyAlignment="1">
      <alignment horizontal="right"/>
    </xf>
    <xf numFmtId="9" fontId="4" fillId="2" borderId="0" xfId="3" applyFont="1" applyFill="1" applyBorder="1" applyAlignment="1">
      <alignment horizontal="center"/>
    </xf>
    <xf numFmtId="0" fontId="7" fillId="2" borderId="1" xfId="2" applyFont="1" applyFill="1" applyBorder="1"/>
    <xf numFmtId="176" fontId="2" fillId="2" borderId="7" xfId="4" applyNumberFormat="1" applyFont="1" applyFill="1" applyBorder="1" applyAlignment="1">
      <alignment horizontal="center"/>
    </xf>
    <xf numFmtId="176" fontId="9" fillId="2" borderId="7" xfId="4" applyNumberFormat="1" applyFont="1" applyFill="1" applyBorder="1" applyAlignment="1"/>
    <xf numFmtId="176" fontId="2" fillId="2" borderId="7" xfId="4" applyNumberFormat="1" applyFont="1" applyFill="1" applyBorder="1" applyAlignment="1">
      <alignment horizontal="right"/>
    </xf>
    <xf numFmtId="176" fontId="9" fillId="2" borderId="7" xfId="4" applyNumberFormat="1" applyFont="1" applyFill="1" applyBorder="1" applyAlignment="1">
      <alignment horizontal="left"/>
    </xf>
    <xf numFmtId="0" fontId="7" fillId="2" borderId="6" xfId="2" applyFont="1" applyFill="1" applyBorder="1"/>
    <xf numFmtId="9" fontId="4" fillId="2" borderId="6" xfId="3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left"/>
    </xf>
    <xf numFmtId="0" fontId="25" fillId="3" borderId="0" xfId="8" applyFont="1" applyFill="1"/>
    <xf numFmtId="0" fontId="1" fillId="0" borderId="0" xfId="8"/>
    <xf numFmtId="0" fontId="26" fillId="3" borderId="0" xfId="8" applyFont="1" applyFill="1" applyAlignment="1">
      <alignment horizontal="center" wrapText="1"/>
    </xf>
    <xf numFmtId="0" fontId="27" fillId="3" borderId="0" xfId="8" applyFont="1" applyFill="1" applyAlignment="1">
      <alignment horizontal="center"/>
    </xf>
    <xf numFmtId="0" fontId="28" fillId="3" borderId="0" xfId="8" applyFont="1" applyFill="1" applyAlignment="1">
      <alignment horizontal="center"/>
    </xf>
    <xf numFmtId="0" fontId="25" fillId="3" borderId="54" xfId="8" applyFont="1" applyFill="1" applyBorder="1" applyAlignment="1">
      <alignment horizontal="center" vertical="center"/>
    </xf>
    <xf numFmtId="0" fontId="25" fillId="3" borderId="0" xfId="8" applyFont="1" applyFill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/>
    </xf>
    <xf numFmtId="0" fontId="32" fillId="2" borderId="0" xfId="2" applyFont="1" applyFill="1"/>
    <xf numFmtId="0" fontId="32" fillId="2" borderId="0" xfId="2" applyFont="1" applyFill="1" applyAlignment="1">
      <alignment horizontal="center"/>
    </xf>
    <xf numFmtId="0" fontId="2" fillId="2" borderId="7" xfId="2" applyFont="1" applyFill="1" applyBorder="1" applyAlignment="1">
      <alignment horizontal="center" vertical="center" wrapText="1"/>
    </xf>
    <xf numFmtId="0" fontId="2" fillId="2" borderId="53" xfId="2" applyFont="1" applyFill="1" applyBorder="1" applyAlignment="1">
      <alignment horizontal="center"/>
    </xf>
    <xf numFmtId="0" fontId="2" fillId="2" borderId="53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176" fontId="2" fillId="2" borderId="1" xfId="3" applyNumberFormat="1" applyFont="1" applyFill="1" applyBorder="1" applyAlignment="1">
      <alignment horizontal="center"/>
    </xf>
    <xf numFmtId="0" fontId="11" fillId="2" borderId="3" xfId="5" applyFont="1" applyFill="1" applyBorder="1" applyAlignment="1">
      <alignment horizontal="center" vertical="center"/>
    </xf>
    <xf numFmtId="0" fontId="11" fillId="2" borderId="14" xfId="5" applyFont="1" applyFill="1" applyBorder="1" applyAlignment="1">
      <alignment horizontal="center" vertical="center"/>
    </xf>
    <xf numFmtId="0" fontId="32" fillId="2" borderId="0" xfId="5" applyFont="1" applyFill="1" applyAlignment="1">
      <alignment horizontal="center" vertical="center" wrapText="1"/>
    </xf>
    <xf numFmtId="0" fontId="32" fillId="2" borderId="0" xfId="5" applyFont="1" applyFill="1" applyAlignment="1">
      <alignment horizontal="center" vertical="center"/>
    </xf>
    <xf numFmtId="0" fontId="32" fillId="2" borderId="0" xfId="6" applyFont="1" applyFill="1" applyAlignment="1">
      <alignment horizontal="center"/>
    </xf>
    <xf numFmtId="177" fontId="10" fillId="2" borderId="0" xfId="7" applyNumberFormat="1" applyFont="1" applyFill="1" applyAlignment="1">
      <alignment horizontal="center" vertical="center" wrapText="1"/>
    </xf>
    <xf numFmtId="177" fontId="8" fillId="2" borderId="19" xfId="7" applyNumberFormat="1" applyFont="1" applyFill="1" applyBorder="1" applyAlignment="1">
      <alignment horizontal="center" vertical="center"/>
    </xf>
    <xf numFmtId="177" fontId="8" fillId="2" borderId="10" xfId="7" applyNumberFormat="1" applyFont="1" applyFill="1" applyBorder="1" applyAlignment="1">
      <alignment horizontal="center" vertical="center"/>
    </xf>
    <xf numFmtId="177" fontId="8" fillId="2" borderId="11" xfId="7" applyNumberFormat="1" applyFont="1" applyFill="1" applyBorder="1" applyAlignment="1">
      <alignment horizontal="center" vertical="center"/>
    </xf>
    <xf numFmtId="177" fontId="11" fillId="2" borderId="20" xfId="7" applyNumberFormat="1" applyFont="1" applyFill="1" applyBorder="1" applyAlignment="1">
      <alignment horizontal="center" vertical="center" wrapText="1"/>
    </xf>
    <xf numFmtId="177" fontId="11" fillId="2" borderId="30" xfId="7" applyNumberFormat="1" applyFont="1" applyFill="1" applyBorder="1" applyAlignment="1">
      <alignment horizontal="center" vertical="center" wrapText="1"/>
    </xf>
    <xf numFmtId="177" fontId="11" fillId="2" borderId="7" xfId="7" applyNumberFormat="1" applyFont="1" applyFill="1" applyBorder="1" applyAlignment="1">
      <alignment horizontal="center" vertical="center" wrapText="1"/>
    </xf>
    <xf numFmtId="177" fontId="11" fillId="2" borderId="1" xfId="7" applyNumberFormat="1" applyFont="1" applyFill="1" applyBorder="1" applyAlignment="1">
      <alignment horizontal="center" vertical="center" wrapText="1"/>
    </xf>
    <xf numFmtId="177" fontId="11" fillId="2" borderId="21" xfId="7" applyNumberFormat="1" applyFont="1" applyFill="1" applyBorder="1" applyAlignment="1">
      <alignment horizontal="center" vertical="center"/>
    </xf>
    <xf numFmtId="177" fontId="11" fillId="2" borderId="22" xfId="7" applyNumberFormat="1" applyFont="1" applyFill="1" applyBorder="1" applyAlignment="1">
      <alignment horizontal="center" vertical="center"/>
    </xf>
    <xf numFmtId="177" fontId="11" fillId="2" borderId="23" xfId="7" applyNumberFormat="1" applyFont="1" applyFill="1" applyBorder="1" applyAlignment="1">
      <alignment horizontal="center" vertical="center"/>
    </xf>
    <xf numFmtId="177" fontId="11" fillId="2" borderId="24" xfId="7" applyNumberFormat="1" applyFont="1" applyFill="1" applyBorder="1" applyAlignment="1">
      <alignment horizontal="center" vertical="center"/>
    </xf>
    <xf numFmtId="9" fontId="14" fillId="2" borderId="25" xfId="3" applyFont="1" applyFill="1" applyBorder="1" applyAlignment="1">
      <alignment horizontal="center" vertical="center" wrapText="1"/>
    </xf>
    <xf numFmtId="9" fontId="14" fillId="2" borderId="32" xfId="3" applyFont="1" applyFill="1" applyBorder="1" applyAlignment="1">
      <alignment horizontal="center" vertical="center" wrapText="1"/>
    </xf>
    <xf numFmtId="9" fontId="14" fillId="2" borderId="26" xfId="3" applyFont="1" applyFill="1" applyBorder="1" applyAlignment="1">
      <alignment horizontal="center" vertical="center" wrapText="1"/>
    </xf>
    <xf numFmtId="9" fontId="14" fillId="2" borderId="34" xfId="3" applyFont="1" applyFill="1" applyBorder="1" applyAlignment="1">
      <alignment horizontal="center" vertical="center" wrapText="1"/>
    </xf>
    <xf numFmtId="9" fontId="14" fillId="2" borderId="27" xfId="3" applyFont="1" applyFill="1" applyBorder="1" applyAlignment="1">
      <alignment horizontal="center" vertical="center" wrapText="1"/>
    </xf>
    <xf numFmtId="9" fontId="14" fillId="2" borderId="35" xfId="3" applyFont="1" applyFill="1" applyBorder="1" applyAlignment="1">
      <alignment horizontal="center" vertical="center" wrapText="1"/>
    </xf>
    <xf numFmtId="9" fontId="11" fillId="2" borderId="28" xfId="3" applyFont="1" applyFill="1" applyBorder="1" applyAlignment="1">
      <alignment horizontal="center" vertical="center" wrapText="1"/>
    </xf>
    <xf numFmtId="9" fontId="11" fillId="2" borderId="36" xfId="3" applyFont="1" applyFill="1" applyBorder="1" applyAlignment="1">
      <alignment horizontal="center" vertical="center" wrapText="1"/>
    </xf>
    <xf numFmtId="9" fontId="11" fillId="2" borderId="7" xfId="3" applyFont="1" applyFill="1" applyBorder="1" applyAlignment="1">
      <alignment horizontal="center" vertical="center" wrapText="1"/>
    </xf>
    <xf numFmtId="9" fontId="11" fillId="2" borderId="1" xfId="3" applyFont="1" applyFill="1" applyBorder="1" applyAlignment="1">
      <alignment horizontal="center" vertical="center" wrapText="1"/>
    </xf>
    <xf numFmtId="9" fontId="11" fillId="2" borderId="27" xfId="3" applyFont="1" applyFill="1" applyBorder="1" applyAlignment="1">
      <alignment horizontal="center" vertical="center" wrapText="1"/>
    </xf>
    <xf numFmtId="9" fontId="11" fillId="2" borderId="35" xfId="3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/>
    </xf>
    <xf numFmtId="0" fontId="32" fillId="2" borderId="0" xfId="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2" borderId="5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/>
    </xf>
  </cellXfs>
  <cellStyles count="11">
    <cellStyle name="Hyperlink 2" xfId="10" xr:uid="{6EA9A71E-FF31-4C43-B69B-BEEE65E23FEC}"/>
    <cellStyle name="Hyperlink 3" xfId="9" xr:uid="{2074B5DD-2462-480A-A5B5-F8DD30A6CD89}"/>
    <cellStyle name="Normal" xfId="0" builtinId="0"/>
    <cellStyle name="Normal 10" xfId="8" xr:uid="{B1D547F3-817C-4F64-8ABC-766F33721741}"/>
    <cellStyle name="Normal 2" xfId="6" xr:uid="{0AA23910-B2B7-4091-9FFA-F3C538899AB0}"/>
    <cellStyle name="Normal 5" xfId="7" xr:uid="{56A28F42-20EF-4616-851C-DCC1C6B2887A}"/>
    <cellStyle name="Normal 6" xfId="2" xr:uid="{481CDDE6-D93B-4A54-A3EF-9B90000B8137}"/>
    <cellStyle name="Normal 6 3" xfId="5" xr:uid="{99C3A13F-7562-4730-AA6B-6034FAC30558}"/>
    <cellStyle name="Percent" xfId="1" builtinId="5"/>
    <cellStyle name="Percent 2" xfId="3" xr:uid="{45DADAF2-9262-4399-86AF-D6CEEF4F39F2}"/>
    <cellStyle name="Percent 3" xfId="4" xr:uid="{EDA7A382-2B48-4A33-BDDA-349DD3603F67}"/>
  </cellStyles>
  <dxfs count="0"/>
  <tableStyles count="0" defaultTableStyle="TableStyleMedium2" defaultPivotStyle="PivotStyleLight16"/>
  <colors>
    <mruColors>
      <color rgb="FF000000"/>
      <color rgb="FF003300"/>
      <color rgb="FF0A3A08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18" Type="http://schemas.openxmlformats.org/officeDocument/2006/relationships/worksheet" Target="worksheets/sheet6.xml"/><Relationship Id="rId26" Type="http://schemas.openxmlformats.org/officeDocument/2006/relationships/chartsheet" Target="chartsheets/sheet18.xml"/><Relationship Id="rId39" Type="http://schemas.openxmlformats.org/officeDocument/2006/relationships/externalLink" Target="externalLinks/externalLink3.xml"/><Relationship Id="rId3" Type="http://schemas.openxmlformats.org/officeDocument/2006/relationships/chartsheet" Target="chartsheets/sheet1.xml"/><Relationship Id="rId21" Type="http://schemas.openxmlformats.org/officeDocument/2006/relationships/chartsheet" Target="chartsheets/sheet13.xml"/><Relationship Id="rId34" Type="http://schemas.openxmlformats.org/officeDocument/2006/relationships/chartsheet" Target="chartsheets/sheet26.xml"/><Relationship Id="rId42" Type="http://schemas.openxmlformats.org/officeDocument/2006/relationships/externalLink" Target="externalLinks/externalLink6.xml"/><Relationship Id="rId47" Type="http://schemas.openxmlformats.org/officeDocument/2006/relationships/sharedStrings" Target="sharedStrings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worksheet" Target="worksheets/sheet5.xml"/><Relationship Id="rId25" Type="http://schemas.openxmlformats.org/officeDocument/2006/relationships/chartsheet" Target="chartsheets/sheet17.xml"/><Relationship Id="rId33" Type="http://schemas.openxmlformats.org/officeDocument/2006/relationships/chartsheet" Target="chartsheets/sheet25.xml"/><Relationship Id="rId38" Type="http://schemas.openxmlformats.org/officeDocument/2006/relationships/externalLink" Target="externalLinks/externalLink2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4.xml"/><Relationship Id="rId20" Type="http://schemas.openxmlformats.org/officeDocument/2006/relationships/worksheet" Target="worksheets/sheet8.xml"/><Relationship Id="rId29" Type="http://schemas.openxmlformats.org/officeDocument/2006/relationships/chartsheet" Target="chartsheets/sheet21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24" Type="http://schemas.openxmlformats.org/officeDocument/2006/relationships/chartsheet" Target="chartsheets/sheet16.xml"/><Relationship Id="rId32" Type="http://schemas.openxmlformats.org/officeDocument/2006/relationships/chartsheet" Target="chartsheets/sheet24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theme" Target="theme/theme1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3.xml"/><Relationship Id="rId23" Type="http://schemas.openxmlformats.org/officeDocument/2006/relationships/chartsheet" Target="chartsheets/sheet15.xml"/><Relationship Id="rId28" Type="http://schemas.openxmlformats.org/officeDocument/2006/relationships/chartsheet" Target="chartsheets/sheet20.xml"/><Relationship Id="rId36" Type="http://schemas.openxmlformats.org/officeDocument/2006/relationships/worksheet" Target="worksheets/sheet10.xml"/><Relationship Id="rId10" Type="http://schemas.openxmlformats.org/officeDocument/2006/relationships/chartsheet" Target="chartsheets/sheet8.xml"/><Relationship Id="rId19" Type="http://schemas.openxmlformats.org/officeDocument/2006/relationships/worksheet" Target="worksheets/sheet7.xml"/><Relationship Id="rId31" Type="http://schemas.openxmlformats.org/officeDocument/2006/relationships/chartsheet" Target="chartsheets/sheet23.xml"/><Relationship Id="rId44" Type="http://schemas.openxmlformats.org/officeDocument/2006/relationships/externalLink" Target="externalLinks/externalLink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chartsheet" Target="chartsheets/sheet14.xml"/><Relationship Id="rId27" Type="http://schemas.openxmlformats.org/officeDocument/2006/relationships/chartsheet" Target="chartsheets/sheet19.xml"/><Relationship Id="rId30" Type="http://schemas.openxmlformats.org/officeDocument/2006/relationships/chartsheet" Target="chartsheets/sheet22.xml"/><Relationship Id="rId35" Type="http://schemas.openxmlformats.org/officeDocument/2006/relationships/worksheet" Target="worksheets/sheet9.xml"/><Relationship Id="rId43" Type="http://schemas.openxmlformats.org/officeDocument/2006/relationships/externalLink" Target="externalLinks/externalLink7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altLang="zh-CN" sz="2000" b="0" i="0" u="none" strike="noStrike" baseline="0"/>
              <a:t>Figure 1. Panel A: Wage Inequality in Hong Kong,1981–2018 </a:t>
            </a:r>
          </a:p>
          <a:p>
            <a:pPr algn="ctr">
              <a:defRPr/>
            </a:pPr>
            <a:r>
              <a:rPr lang="en-US" altLang="zh-CN" sz="1600" b="0" i="0" u="none" strike="noStrike" baseline="0"/>
              <a:t>(Corrected estimates)</a:t>
            </a:r>
            <a:endParaRPr lang="en-US" altLang="zh-CN" sz="1600"/>
          </a:p>
        </c:rich>
      </c:tx>
      <c:layout>
        <c:manualLayout>
          <c:xMode val="edge"/>
          <c:yMode val="edge"/>
          <c:x val="0.1194358397508004"/>
          <c:y val="2.62228946041351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31954659513715"/>
          <c:y val="0.18539840613720562"/>
          <c:w val="0.77772547662311442"/>
          <c:h val="0.66085696927823512"/>
        </c:manualLayout>
      </c:layout>
      <c:lineChart>
        <c:grouping val="standard"/>
        <c:varyColors val="0"/>
        <c:ser>
          <c:idx val="3"/>
          <c:order val="0"/>
          <c:tx>
            <c:v>Top 10%</c:v>
          </c:tx>
          <c:spPr>
            <a:ln w="34925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'[4]A2.1'!$U$8:$U$16</c:f>
              <c:numCache>
                <c:formatCode>General</c:formatCode>
                <c:ptCount val="9"/>
                <c:pt idx="0">
                  <c:v>0.40700343251228333</c:v>
                </c:pt>
                <c:pt idx="1">
                  <c:v>0.39209991693496704</c:v>
                </c:pt>
                <c:pt idx="2">
                  <c:v>0.42553547024726868</c:v>
                </c:pt>
                <c:pt idx="3">
                  <c:v>0.41151031851768494</c:v>
                </c:pt>
                <c:pt idx="4">
                  <c:v>0.43689244985580444</c:v>
                </c:pt>
                <c:pt idx="5">
                  <c:v>0.47412654757499695</c:v>
                </c:pt>
                <c:pt idx="6">
                  <c:v>0.48259079456329346</c:v>
                </c:pt>
                <c:pt idx="7">
                  <c:v>0.48302823305130005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BE-454E-A6D6-B8BA7BDB5641}"/>
            </c:ext>
          </c:extLst>
        </c:ser>
        <c:ser>
          <c:idx val="0"/>
          <c:order val="1"/>
          <c:tx>
            <c:v>Middle 40%</c:v>
          </c:tx>
          <c:spPr>
            <a:ln w="34925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'[4]A2.1'!$W$8:$W$16</c:f>
              <c:numCache>
                <c:formatCode>General</c:formatCode>
                <c:ptCount val="9"/>
                <c:pt idx="0">
                  <c:v>0.40641376376152039</c:v>
                </c:pt>
                <c:pt idx="1">
                  <c:v>0.42666900157928467</c:v>
                </c:pt>
                <c:pt idx="2">
                  <c:v>0.43539789319038391</c:v>
                </c:pt>
                <c:pt idx="3">
                  <c:v>0.43590137362480164</c:v>
                </c:pt>
                <c:pt idx="4">
                  <c:v>0.43412607908248901</c:v>
                </c:pt>
                <c:pt idx="5">
                  <c:v>0.41343507170677185</c:v>
                </c:pt>
                <c:pt idx="6">
                  <c:v>0.40736812353134155</c:v>
                </c:pt>
                <c:pt idx="7">
                  <c:v>0.4021790623664856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2-4E93-B87A-6403EB8A6A76}"/>
            </c:ext>
          </c:extLst>
        </c:ser>
        <c:ser>
          <c:idx val="1"/>
          <c:order val="2"/>
          <c:tx>
            <c:v>Bottom 50%</c:v>
          </c:tx>
          <c:spPr>
            <a:ln w="34925">
              <a:solidFill>
                <a:schemeClr val="accent5"/>
              </a:solidFill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'[4]A2.1'!$Y$8:$Y$16</c:f>
              <c:numCache>
                <c:formatCode>General</c:formatCode>
                <c:ptCount val="9"/>
                <c:pt idx="0">
                  <c:v>0.18658280372619629</c:v>
                </c:pt>
                <c:pt idx="1">
                  <c:v>0.18123108148574829</c:v>
                </c:pt>
                <c:pt idx="2">
                  <c:v>0.13906663656234741</c:v>
                </c:pt>
                <c:pt idx="3">
                  <c:v>0.15258830785751343</c:v>
                </c:pt>
                <c:pt idx="4">
                  <c:v>0.12898147106170654</c:v>
                </c:pt>
                <c:pt idx="5">
                  <c:v>0.1124383807182312</c:v>
                </c:pt>
                <c:pt idx="6">
                  <c:v>0.11004108190536499</c:v>
                </c:pt>
                <c:pt idx="7">
                  <c:v>0.11479270458221436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BE-454E-A6D6-B8BA7BDB5641}"/>
            </c:ext>
          </c:extLst>
        </c:ser>
        <c:ser>
          <c:idx val="2"/>
          <c:order val="3"/>
          <c:tx>
            <c:v>Top 10%_2018</c:v>
          </c:tx>
          <c:spPr>
            <a:ln w="34925">
              <a:solidFill>
                <a:srgbClr val="C00000"/>
              </a:solidFill>
              <a:prstDash val="solid"/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8"/>
            <c:marker>
              <c:symbol val="squar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2-9899-4C84-85B3-CBDAD4A9EBAE}"/>
              </c:ext>
            </c:extLst>
          </c:dPt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'[4]A2.1'!$V$8:$V$16</c:f>
              <c:numCache>
                <c:formatCode>General</c:formatCode>
                <c:ptCount val="9"/>
                <c:pt idx="7">
                  <c:v>0.48302823305130005</c:v>
                </c:pt>
                <c:pt idx="8">
                  <c:v>0.47284740209579468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9-4C84-85B3-CBDAD4A9EBAE}"/>
            </c:ext>
          </c:extLst>
        </c:ser>
        <c:ser>
          <c:idx val="4"/>
          <c:order val="4"/>
          <c:tx>
            <c:v>Middle 40%_2018</c:v>
          </c:tx>
          <c:spPr>
            <a:ln w="3492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'[4]A2.1'!$X$8:$X$16</c:f>
              <c:numCache>
                <c:formatCode>General</c:formatCode>
                <c:ptCount val="9"/>
                <c:pt idx="7">
                  <c:v>0.4021790623664856</c:v>
                </c:pt>
                <c:pt idx="8">
                  <c:v>0.41148591041564941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99-4C84-85B3-CBDAD4A9EBAE}"/>
            </c:ext>
          </c:extLst>
        </c:ser>
        <c:ser>
          <c:idx val="5"/>
          <c:order val="5"/>
          <c:tx>
            <c:v>Bottom 50%_2018</c:v>
          </c:tx>
          <c:spPr>
            <a:ln w="34925">
              <a:solidFill>
                <a:schemeClr val="accent5"/>
              </a:solidFill>
              <a:prstDash val="solid"/>
            </a:ln>
          </c:spPr>
          <c:marker>
            <c:symbol val="square"/>
            <c:size val="8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'[4]A2.1'!$Z$8:$Z$16</c:f>
              <c:numCache>
                <c:formatCode>General</c:formatCode>
                <c:ptCount val="9"/>
                <c:pt idx="7">
                  <c:v>0.11479270458221436</c:v>
                </c:pt>
                <c:pt idx="8">
                  <c:v>0.11566668748855591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99-4C84-85B3-CBDAD4A9E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0666360"/>
        <c:axId val="-2090671368"/>
      </c:lineChart>
      <c:dateAx>
        <c:axId val="-2090666360"/>
        <c:scaling>
          <c:orientation val="minMax"/>
          <c:max val="2018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5"/>
        <c:majorTimeUnit val="days"/>
        <c:minorUnit val="1"/>
      </c:dateAx>
      <c:valAx>
        <c:axId val="-2090671368"/>
        <c:scaling>
          <c:orientation val="minMax"/>
          <c:max val="0.5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At val="1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301998788612962"/>
          <c:y val="0.39178195766376406"/>
          <c:w val="0.15569253843269593"/>
          <c:h val="0.13000678999845139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2000" b="0" i="0" u="none" strike="noStrike" baseline="0">
                <a:effectLst/>
              </a:rPr>
              <a:t>Figure 8. Panel B: Evolution of Private Housing Wealth in Hong Kong and Other Major Economies, 1985-2019</a:t>
            </a:r>
          </a:p>
          <a:p>
            <a:pPr>
              <a:defRPr/>
            </a:pPr>
            <a:r>
              <a:rPr lang="en-US" altLang="zh-CN" sz="1600" b="0" i="0" u="none" strike="noStrike" baseline="0">
                <a:effectLst/>
              </a:rPr>
              <a:t>(% of Total Private Wealth)</a:t>
            </a:r>
            <a:endParaRPr lang="en-US" altLang="zh-CN" sz="16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3858844567506"/>
          <c:y val="0.16931413074122165"/>
          <c:w val="0.81818188111101497"/>
          <c:h val="0.70513935379862691"/>
        </c:manualLayout>
      </c:layout>
      <c:lineChart>
        <c:grouping val="standard"/>
        <c:varyColors val="0"/>
        <c:ser>
          <c:idx val="0"/>
          <c:order val="0"/>
          <c:tx>
            <c:v>Hong Kong (lower bound)</c:v>
          </c:tx>
          <c:spPr>
            <a:ln w="28575">
              <a:solidFill>
                <a:srgbClr val="C00000"/>
              </a:solidFill>
            </a:ln>
          </c:spPr>
          <c:marker>
            <c:symbol val="diamond"/>
            <c:size val="8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[4]AX10!$B$10:$B$49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[4]AX10!$BE$11:$BE$49</c:f>
              <c:numCache>
                <c:formatCode>General</c:formatCode>
                <c:ptCount val="39"/>
                <c:pt idx="30">
                  <c:v>0.68</c:v>
                </c:pt>
                <c:pt idx="36">
                  <c:v>0.75</c:v>
                </c:pt>
                <c:pt idx="37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6-40C1-991C-DF3CB3A41436}"/>
            </c:ext>
          </c:extLst>
        </c:ser>
        <c:ser>
          <c:idx val="1"/>
          <c:order val="1"/>
          <c:tx>
            <c:v>USA</c:v>
          </c:tx>
          <c:spPr>
            <a:ln w="28575"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[4]AX10!$B$10:$B$49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[4]AX10!$BG$11:$BG$49</c:f>
              <c:numCache>
                <c:formatCode>General</c:formatCode>
                <c:ptCount val="39"/>
                <c:pt idx="0">
                  <c:v>0.36</c:v>
                </c:pt>
                <c:pt idx="1">
                  <c:v>0.35</c:v>
                </c:pt>
                <c:pt idx="2">
                  <c:v>0.35</c:v>
                </c:pt>
                <c:pt idx="3">
                  <c:v>0.36</c:v>
                </c:pt>
                <c:pt idx="4">
                  <c:v>0.36</c:v>
                </c:pt>
                <c:pt idx="5">
                  <c:v>0.35</c:v>
                </c:pt>
                <c:pt idx="6">
                  <c:v>0.35</c:v>
                </c:pt>
                <c:pt idx="7">
                  <c:v>0.34</c:v>
                </c:pt>
                <c:pt idx="8">
                  <c:v>0.33</c:v>
                </c:pt>
                <c:pt idx="9">
                  <c:v>0.31</c:v>
                </c:pt>
                <c:pt idx="10">
                  <c:v>0.3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0.28000000000000003</c:v>
                </c:pt>
                <c:pt idx="14">
                  <c:v>0.26</c:v>
                </c:pt>
                <c:pt idx="15">
                  <c:v>0.25</c:v>
                </c:pt>
                <c:pt idx="16">
                  <c:v>0.24</c:v>
                </c:pt>
                <c:pt idx="17">
                  <c:v>0.23</c:v>
                </c:pt>
                <c:pt idx="18">
                  <c:v>0.25</c:v>
                </c:pt>
                <c:pt idx="19">
                  <c:v>0.28000000000000003</c:v>
                </c:pt>
                <c:pt idx="20">
                  <c:v>0.3</c:v>
                </c:pt>
                <c:pt idx="21">
                  <c:v>0.31</c:v>
                </c:pt>
                <c:pt idx="22">
                  <c:v>0.31</c:v>
                </c:pt>
                <c:pt idx="23">
                  <c:v>0.32</c:v>
                </c:pt>
                <c:pt idx="24">
                  <c:v>0.32</c:v>
                </c:pt>
                <c:pt idx="25">
                  <c:v>0.28000000000000003</c:v>
                </c:pt>
                <c:pt idx="26">
                  <c:v>0.25</c:v>
                </c:pt>
                <c:pt idx="27">
                  <c:v>0.21</c:v>
                </c:pt>
                <c:pt idx="28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E-418C-8ACD-C050C5915A84}"/>
            </c:ext>
          </c:extLst>
        </c:ser>
        <c:ser>
          <c:idx val="2"/>
          <c:order val="2"/>
          <c:tx>
            <c:v>CN</c:v>
          </c:tx>
          <c:spPr>
            <a:ln w="28575">
              <a:solidFill>
                <a:schemeClr val="accent5"/>
              </a:solidFill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[4]AX10!$B$10:$B$49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[4]AX10!$BI$11:$BI$49</c:f>
              <c:numCache>
                <c:formatCode>General</c:formatCode>
                <c:ptCount val="39"/>
                <c:pt idx="0">
                  <c:v>0.26</c:v>
                </c:pt>
                <c:pt idx="1">
                  <c:v>0.26</c:v>
                </c:pt>
                <c:pt idx="2">
                  <c:v>0.28000000000000003</c:v>
                </c:pt>
                <c:pt idx="3">
                  <c:v>0.28999999999999998</c:v>
                </c:pt>
                <c:pt idx="4">
                  <c:v>0.31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0.32</c:v>
                </c:pt>
                <c:pt idx="10">
                  <c:v>0.32</c:v>
                </c:pt>
                <c:pt idx="11">
                  <c:v>0.33</c:v>
                </c:pt>
                <c:pt idx="12">
                  <c:v>0.35</c:v>
                </c:pt>
                <c:pt idx="13">
                  <c:v>0.36</c:v>
                </c:pt>
                <c:pt idx="14">
                  <c:v>0.38</c:v>
                </c:pt>
                <c:pt idx="15">
                  <c:v>0.41</c:v>
                </c:pt>
                <c:pt idx="16">
                  <c:v>0.43</c:v>
                </c:pt>
                <c:pt idx="17">
                  <c:v>0.44</c:v>
                </c:pt>
                <c:pt idx="18">
                  <c:v>0.45</c:v>
                </c:pt>
                <c:pt idx="19">
                  <c:v>0.47</c:v>
                </c:pt>
                <c:pt idx="20">
                  <c:v>0.48</c:v>
                </c:pt>
                <c:pt idx="21">
                  <c:v>0.48</c:v>
                </c:pt>
                <c:pt idx="22">
                  <c:v>0.49</c:v>
                </c:pt>
                <c:pt idx="23">
                  <c:v>0.51</c:v>
                </c:pt>
                <c:pt idx="24">
                  <c:v>0.51</c:v>
                </c:pt>
                <c:pt idx="25">
                  <c:v>0.51</c:v>
                </c:pt>
                <c:pt idx="26">
                  <c:v>0.5</c:v>
                </c:pt>
                <c:pt idx="27">
                  <c:v>0.5</c:v>
                </c:pt>
                <c:pt idx="28">
                  <c:v>0.49</c:v>
                </c:pt>
                <c:pt idx="29">
                  <c:v>0.49</c:v>
                </c:pt>
                <c:pt idx="30">
                  <c:v>0.49</c:v>
                </c:pt>
                <c:pt idx="31">
                  <c:v>0.47</c:v>
                </c:pt>
                <c:pt idx="32">
                  <c:v>0.46</c:v>
                </c:pt>
                <c:pt idx="33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5E-418C-8ACD-C050C5915A84}"/>
            </c:ext>
          </c:extLst>
        </c:ser>
        <c:ser>
          <c:idx val="3"/>
          <c:order val="3"/>
          <c:tx>
            <c:v>France</c:v>
          </c:tx>
          <c:spPr>
            <a:ln w="28575"/>
          </c:spPr>
          <c:marker>
            <c:symbol val="triangle"/>
            <c:size val="7"/>
          </c:marker>
          <c:cat>
            <c:numRef>
              <c:f>[4]AX10!$B$10:$B$49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[4]AX10!$BM$11:$BM$49</c:f>
              <c:numCache>
                <c:formatCode>General</c:formatCode>
                <c:ptCount val="39"/>
                <c:pt idx="0">
                  <c:v>0.41</c:v>
                </c:pt>
                <c:pt idx="1">
                  <c:v>0.41</c:v>
                </c:pt>
                <c:pt idx="2">
                  <c:v>0.41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0.39</c:v>
                </c:pt>
                <c:pt idx="8">
                  <c:v>0.4</c:v>
                </c:pt>
                <c:pt idx="9">
                  <c:v>0.41</c:v>
                </c:pt>
                <c:pt idx="10">
                  <c:v>0.4</c:v>
                </c:pt>
                <c:pt idx="11">
                  <c:v>0.39</c:v>
                </c:pt>
                <c:pt idx="12">
                  <c:v>0.39</c:v>
                </c:pt>
                <c:pt idx="13">
                  <c:v>0.4</c:v>
                </c:pt>
                <c:pt idx="14">
                  <c:v>0.39</c:v>
                </c:pt>
                <c:pt idx="15">
                  <c:v>0.38</c:v>
                </c:pt>
                <c:pt idx="16">
                  <c:v>0.37</c:v>
                </c:pt>
                <c:pt idx="17">
                  <c:v>0.37</c:v>
                </c:pt>
                <c:pt idx="18">
                  <c:v>0.38</c:v>
                </c:pt>
                <c:pt idx="19">
                  <c:v>0.41</c:v>
                </c:pt>
                <c:pt idx="20">
                  <c:v>0.43</c:v>
                </c:pt>
                <c:pt idx="21">
                  <c:v>0.46</c:v>
                </c:pt>
                <c:pt idx="22">
                  <c:v>0.48</c:v>
                </c:pt>
                <c:pt idx="23">
                  <c:v>0.51</c:v>
                </c:pt>
                <c:pt idx="24">
                  <c:v>0.52</c:v>
                </c:pt>
                <c:pt idx="25">
                  <c:v>0.53</c:v>
                </c:pt>
                <c:pt idx="26">
                  <c:v>0.54</c:v>
                </c:pt>
                <c:pt idx="27">
                  <c:v>0.53</c:v>
                </c:pt>
                <c:pt idx="28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5E-418C-8ACD-C050C5915A84}"/>
            </c:ext>
          </c:extLst>
        </c:ser>
        <c:ser>
          <c:idx val="4"/>
          <c:order val="4"/>
          <c:tx>
            <c:v>Japan</c:v>
          </c:tx>
          <c:spPr>
            <a:ln w="28575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[4]AX10!$B$10:$B$49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[4]AX10!$BK$11:$BK$49</c:f>
              <c:numCache>
                <c:formatCode>General</c:formatCode>
                <c:ptCount val="39"/>
                <c:pt idx="0">
                  <c:v>0.35</c:v>
                </c:pt>
                <c:pt idx="1">
                  <c:v>0.34</c:v>
                </c:pt>
                <c:pt idx="2">
                  <c:v>0.32</c:v>
                </c:pt>
                <c:pt idx="3">
                  <c:v>0.32</c:v>
                </c:pt>
                <c:pt idx="4">
                  <c:v>0.32</c:v>
                </c:pt>
                <c:pt idx="5">
                  <c:v>0.35</c:v>
                </c:pt>
                <c:pt idx="6">
                  <c:v>0.36</c:v>
                </c:pt>
                <c:pt idx="7">
                  <c:v>0.35</c:v>
                </c:pt>
                <c:pt idx="8">
                  <c:v>0.36</c:v>
                </c:pt>
                <c:pt idx="9">
                  <c:v>0.36</c:v>
                </c:pt>
                <c:pt idx="10">
                  <c:v>0.34</c:v>
                </c:pt>
                <c:pt idx="11">
                  <c:v>0.32</c:v>
                </c:pt>
                <c:pt idx="12">
                  <c:v>0.31</c:v>
                </c:pt>
                <c:pt idx="13">
                  <c:v>0.28999999999999998</c:v>
                </c:pt>
                <c:pt idx="14">
                  <c:v>0.28000000000000003</c:v>
                </c:pt>
                <c:pt idx="15">
                  <c:v>0.27</c:v>
                </c:pt>
                <c:pt idx="16">
                  <c:v>0.27</c:v>
                </c:pt>
                <c:pt idx="17">
                  <c:v>0.26</c:v>
                </c:pt>
                <c:pt idx="18">
                  <c:v>0.25</c:v>
                </c:pt>
                <c:pt idx="19">
                  <c:v>0.24</c:v>
                </c:pt>
                <c:pt idx="20">
                  <c:v>0.23</c:v>
                </c:pt>
                <c:pt idx="21">
                  <c:v>0.22</c:v>
                </c:pt>
                <c:pt idx="22">
                  <c:v>0.21</c:v>
                </c:pt>
                <c:pt idx="23">
                  <c:v>0.2</c:v>
                </c:pt>
                <c:pt idx="24">
                  <c:v>0.19</c:v>
                </c:pt>
                <c:pt idx="25">
                  <c:v>0.2</c:v>
                </c:pt>
                <c:pt idx="26">
                  <c:v>0.22</c:v>
                </c:pt>
                <c:pt idx="27">
                  <c:v>0.21</c:v>
                </c:pt>
                <c:pt idx="28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5E-418C-8ACD-C050C5915A84}"/>
            </c:ext>
          </c:extLst>
        </c:ser>
        <c:ser>
          <c:idx val="5"/>
          <c:order val="5"/>
          <c:tx>
            <c:v>UK</c:v>
          </c:tx>
          <c:cat>
            <c:numRef>
              <c:f>[4]AX10!$B$10:$B$49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[4]AX10!$BO$11:$BO$49</c:f>
              <c:numCache>
                <c:formatCode>General</c:formatCode>
                <c:ptCount val="39"/>
                <c:pt idx="0">
                  <c:v>0.38</c:v>
                </c:pt>
                <c:pt idx="1">
                  <c:v>0.37</c:v>
                </c:pt>
                <c:pt idx="2">
                  <c:v>0.37</c:v>
                </c:pt>
                <c:pt idx="3">
                  <c:v>0.38</c:v>
                </c:pt>
                <c:pt idx="4">
                  <c:v>0.38</c:v>
                </c:pt>
                <c:pt idx="5">
                  <c:v>0.4</c:v>
                </c:pt>
                <c:pt idx="6">
                  <c:v>0.44</c:v>
                </c:pt>
                <c:pt idx="7">
                  <c:v>0.45</c:v>
                </c:pt>
                <c:pt idx="8">
                  <c:v>0.42</c:v>
                </c:pt>
                <c:pt idx="9">
                  <c:v>0.39</c:v>
                </c:pt>
                <c:pt idx="10">
                  <c:v>0.36</c:v>
                </c:pt>
                <c:pt idx="11">
                  <c:v>0.31</c:v>
                </c:pt>
                <c:pt idx="12">
                  <c:v>0.28999999999999998</c:v>
                </c:pt>
                <c:pt idx="13">
                  <c:v>0.27</c:v>
                </c:pt>
                <c:pt idx="14">
                  <c:v>0.27</c:v>
                </c:pt>
                <c:pt idx="15">
                  <c:v>0.26</c:v>
                </c:pt>
                <c:pt idx="16">
                  <c:v>0.27</c:v>
                </c:pt>
                <c:pt idx="17">
                  <c:v>0.28000000000000003</c:v>
                </c:pt>
                <c:pt idx="18">
                  <c:v>0.3</c:v>
                </c:pt>
                <c:pt idx="19">
                  <c:v>0.33</c:v>
                </c:pt>
                <c:pt idx="20">
                  <c:v>0.38</c:v>
                </c:pt>
                <c:pt idx="21">
                  <c:v>0.42</c:v>
                </c:pt>
                <c:pt idx="22">
                  <c:v>0.42</c:v>
                </c:pt>
                <c:pt idx="23">
                  <c:v>0.42</c:v>
                </c:pt>
                <c:pt idx="24">
                  <c:v>0.41</c:v>
                </c:pt>
                <c:pt idx="25">
                  <c:v>0.42</c:v>
                </c:pt>
                <c:pt idx="26">
                  <c:v>0.42</c:v>
                </c:pt>
                <c:pt idx="27">
                  <c:v>0.41</c:v>
                </c:pt>
                <c:pt idx="28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5E-418C-8ACD-C050C5915A84}"/>
            </c:ext>
          </c:extLst>
        </c:ser>
        <c:ser>
          <c:idx val="6"/>
          <c:order val="6"/>
          <c:tx>
            <c:v>Russia</c:v>
          </c:tx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[4]AX10!$B$10:$B$49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[4]AX10!$BQ$11:$BQ$49</c:f>
              <c:numCache>
                <c:formatCode>General</c:formatCode>
                <c:ptCount val="39"/>
                <c:pt idx="13">
                  <c:v>0.64</c:v>
                </c:pt>
                <c:pt idx="14">
                  <c:v>0.62</c:v>
                </c:pt>
                <c:pt idx="15">
                  <c:v>0.57999999999999996</c:v>
                </c:pt>
                <c:pt idx="16">
                  <c:v>0.6</c:v>
                </c:pt>
                <c:pt idx="17">
                  <c:v>0.6</c:v>
                </c:pt>
                <c:pt idx="18">
                  <c:v>0.54</c:v>
                </c:pt>
                <c:pt idx="19">
                  <c:v>0.53</c:v>
                </c:pt>
                <c:pt idx="20">
                  <c:v>0.53</c:v>
                </c:pt>
                <c:pt idx="21">
                  <c:v>0.53</c:v>
                </c:pt>
                <c:pt idx="22">
                  <c:v>0.53</c:v>
                </c:pt>
                <c:pt idx="23">
                  <c:v>0.5</c:v>
                </c:pt>
                <c:pt idx="24">
                  <c:v>0.51</c:v>
                </c:pt>
                <c:pt idx="25">
                  <c:v>0.55000000000000004</c:v>
                </c:pt>
                <c:pt idx="26">
                  <c:v>0.6</c:v>
                </c:pt>
                <c:pt idx="27">
                  <c:v>0.6</c:v>
                </c:pt>
                <c:pt idx="28">
                  <c:v>0.56999999999999995</c:v>
                </c:pt>
                <c:pt idx="29">
                  <c:v>0.53</c:v>
                </c:pt>
                <c:pt idx="30">
                  <c:v>0.53</c:v>
                </c:pt>
                <c:pt idx="31">
                  <c:v>0.52</c:v>
                </c:pt>
                <c:pt idx="32">
                  <c:v>0.5</c:v>
                </c:pt>
                <c:pt idx="33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5E-418C-8ACD-C050C5915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0666360"/>
        <c:axId val="-2090671368"/>
      </c:lineChart>
      <c:dateAx>
        <c:axId val="-2090666360"/>
        <c:scaling>
          <c:orientation val="minMax"/>
          <c:max val="2020"/>
          <c:min val="198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5"/>
        <c:majorTimeUnit val="days"/>
        <c:minorUnit val="1"/>
      </c:dateAx>
      <c:valAx>
        <c:axId val="-20906713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 val="autoZero"/>
        <c:crossBetween val="midCat"/>
        <c:majorUnit val="0.1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93186813186813"/>
          <c:y val="0.18425292148617581"/>
          <c:w val="0.27622785613336792"/>
          <c:h val="0.28317771927525703"/>
        </c:manualLayout>
      </c:layout>
      <c:overlay val="0"/>
      <c:spPr>
        <a:solidFill>
          <a:srgbClr val="FFFFFF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2000" b="0" i="0" baseline="0">
                <a:effectLst/>
              </a:rPr>
              <a:t>Figure 9, Panel A: Evolution of Housing Price Index and House Ownership, 1981-2016</a:t>
            </a:r>
            <a:endParaRPr lang="zh-CN" altLang="zh-CN" sz="20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77084595194829"/>
          <c:y val="0.13687064457336173"/>
          <c:w val="0.71451507023160565"/>
          <c:h val="0.65885808903236565"/>
        </c:manualLayout>
      </c:layout>
      <c:barChart>
        <c:barDir val="col"/>
        <c:grouping val="clustered"/>
        <c:varyColors val="0"/>
        <c:ser>
          <c:idx val="1"/>
          <c:order val="0"/>
          <c:tx>
            <c:v>Household own the premisses</c:v>
          </c:tx>
          <c:spPr>
            <a:solidFill>
              <a:schemeClr val="accent5"/>
            </a:solidFill>
            <a:ln w="12700" cap="sq">
              <a:solidFill>
                <a:schemeClr val="accent5"/>
              </a:solidFill>
              <a:miter lim="800000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12700" cap="sq">
                <a:solidFill>
                  <a:schemeClr val="accent5"/>
                </a:solidFill>
                <a:miter lim="800000"/>
              </a:ln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9C8-4D03-9425-CD16353BC8DA}"/>
              </c:ext>
            </c:extLst>
          </c:dPt>
          <c:cat>
            <c:numRef>
              <c:f>[5]tnr!$A$2:$A$9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[5]tnr!$B$2:$B$9</c:f>
              <c:numCache>
                <c:formatCode>General</c:formatCode>
                <c:ptCount val="8"/>
                <c:pt idx="0">
                  <c:v>0.26926854252815247</c:v>
                </c:pt>
                <c:pt idx="1">
                  <c:v>0.27684417366981506</c:v>
                </c:pt>
                <c:pt idx="2">
                  <c:v>0.42816475033760071</c:v>
                </c:pt>
                <c:pt idx="3">
                  <c:v>0.45255857706069946</c:v>
                </c:pt>
                <c:pt idx="4">
                  <c:v>0.48829227685928345</c:v>
                </c:pt>
                <c:pt idx="5">
                  <c:v>0.50149351358413696</c:v>
                </c:pt>
                <c:pt idx="6">
                  <c:v>0.50285512208938599</c:v>
                </c:pt>
                <c:pt idx="7">
                  <c:v>0.46344611048698425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8-4D03-9425-CD16353BC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8"/>
        <c:axId val="-2090666360"/>
        <c:axId val="-2090671368"/>
      </c:barChart>
      <c:lineChart>
        <c:grouping val="standard"/>
        <c:varyColors val="0"/>
        <c:ser>
          <c:idx val="0"/>
          <c:order val="1"/>
          <c:tx>
            <c:v>Housing price index (1981==100%)</c:v>
          </c:tx>
          <c:spPr>
            <a:ln w="2857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[5]tnr2!$A$2:$A$9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[4]AX1!$GA$30:$GA$66</c:f>
              <c:numCache>
                <c:formatCode>General</c:formatCode>
                <c:ptCount val="37"/>
                <c:pt idx="0">
                  <c:v>1</c:v>
                </c:pt>
                <c:pt idx="1">
                  <c:v>0.78239656518345058</c:v>
                </c:pt>
                <c:pt idx="2">
                  <c:v>0.60335468461621977</c:v>
                </c:pt>
                <c:pt idx="3">
                  <c:v>0.54753067326528504</c:v>
                </c:pt>
                <c:pt idx="4">
                  <c:v>0.58639044382247107</c:v>
                </c:pt>
                <c:pt idx="5">
                  <c:v>0.63046448087431695</c:v>
                </c:pt>
                <c:pt idx="6">
                  <c:v>0.7234608873841768</c:v>
                </c:pt>
                <c:pt idx="7">
                  <c:v>0.81136213856166084</c:v>
                </c:pt>
                <c:pt idx="8">
                  <c:v>0.92909274646305884</c:v>
                </c:pt>
                <c:pt idx="9">
                  <c:v>0.92932007524858917</c:v>
                </c:pt>
                <c:pt idx="10">
                  <c:v>1.153940849033521</c:v>
                </c:pt>
                <c:pt idx="11">
                  <c:v>1.4667949146871866</c:v>
                </c:pt>
                <c:pt idx="12">
                  <c:v>1.4686964527761441</c:v>
                </c:pt>
                <c:pt idx="13">
                  <c:v>1.6568761384335156</c:v>
                </c:pt>
                <c:pt idx="14">
                  <c:v>1.4463283927441009</c:v>
                </c:pt>
                <c:pt idx="15">
                  <c:v>1.477369476678742</c:v>
                </c:pt>
                <c:pt idx="16">
                  <c:v>1.9585448145771349</c:v>
                </c:pt>
                <c:pt idx="17">
                  <c:v>1.4299125946726254</c:v>
                </c:pt>
                <c:pt idx="18">
                  <c:v>1.2733271471285699</c:v>
                </c:pt>
                <c:pt idx="19">
                  <c:v>1.1643342662934824</c:v>
                </c:pt>
                <c:pt idx="20">
                  <c:v>1.0608205452838841</c:v>
                </c:pt>
                <c:pt idx="21">
                  <c:v>0.95620846256092162</c:v>
                </c:pt>
                <c:pt idx="22">
                  <c:v>0.85891703924490825</c:v>
                </c:pt>
                <c:pt idx="23">
                  <c:v>1.0831140794710923</c:v>
                </c:pt>
                <c:pt idx="24">
                  <c:v>1.2619396685770137</c:v>
                </c:pt>
                <c:pt idx="25">
                  <c:v>1.2429106503094127</c:v>
                </c:pt>
                <c:pt idx="26">
                  <c:v>1.3363844513215122</c:v>
                </c:pt>
                <c:pt idx="27">
                  <c:v>1.5247694672131147</c:v>
                </c:pt>
                <c:pt idx="28">
                  <c:v>1.5103492428366907</c:v>
                </c:pt>
                <c:pt idx="29">
                  <c:v>1.8272168405365126</c:v>
                </c:pt>
                <c:pt idx="30">
                  <c:v>2.0852820636451299</c:v>
                </c:pt>
                <c:pt idx="31">
                  <c:v>2.276284033823766</c:v>
                </c:pt>
                <c:pt idx="32">
                  <c:v>2.5667398312641474</c:v>
                </c:pt>
                <c:pt idx="33">
                  <c:v>2.5928076426458331</c:v>
                </c:pt>
                <c:pt idx="34">
                  <c:v>2.9283545840922898</c:v>
                </c:pt>
                <c:pt idx="35">
                  <c:v>2.790150510123504</c:v>
                </c:pt>
                <c:pt idx="36">
                  <c:v>3.2008080290611032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C8-4D03-9425-CD16353BC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941616"/>
        <c:axId val="1032946536"/>
      </c:lineChart>
      <c:dateAx>
        <c:axId val="-2090666360"/>
        <c:scaling>
          <c:orientation val="minMax"/>
          <c:max val="2016"/>
          <c:min val="198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5"/>
        <c:majorTimeUnit val="days"/>
        <c:minorUnit val="1"/>
      </c:dateAx>
      <c:valAx>
        <c:axId val="-20906713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600"/>
                  <a:t>House</a:t>
                </a:r>
                <a:r>
                  <a:rPr lang="en-US" altLang="zh-CN" sz="1600" baseline="0"/>
                  <a:t> Ownnership</a:t>
                </a:r>
                <a:endParaRPr lang="en-US" altLang="zh-CN" sz="1600"/>
              </a:p>
            </c:rich>
          </c:tx>
          <c:layout>
            <c:manualLayout>
              <c:xMode val="edge"/>
              <c:yMode val="edge"/>
              <c:x val="1.3196480938416423E-2"/>
              <c:y val="0.46300151117473953"/>
            </c:manualLayout>
          </c:layout>
          <c:overlay val="0"/>
        </c:title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 val="autoZero"/>
        <c:crossBetween val="between"/>
        <c:majorUnit val="0.1"/>
        <c:minorUnit val="1E-3"/>
      </c:valAx>
      <c:valAx>
        <c:axId val="1032946536"/>
        <c:scaling>
          <c:orientation val="minMax"/>
          <c:max val="3.2"/>
          <c:min val="-3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600"/>
                  <a:t>Price Index</a:t>
                </a:r>
              </a:p>
            </c:rich>
          </c:tx>
          <c:layout>
            <c:manualLayout>
              <c:xMode val="edge"/>
              <c:yMode val="edge"/>
              <c:x val="0.93695014662756593"/>
              <c:y val="0.1794206633261751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zh-CN"/>
          </a:p>
        </c:txPr>
        <c:crossAx val="1032941616"/>
        <c:crosses val="max"/>
        <c:crossBetween val="between"/>
        <c:majorUnit val="0.5"/>
      </c:valAx>
      <c:catAx>
        <c:axId val="103294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2946536"/>
        <c:crossesAt val="0"/>
        <c:auto val="1"/>
        <c:lblAlgn val="ctr"/>
        <c:lblOffset val="100"/>
        <c:noMultiLvlLbl val="0"/>
      </c:cat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9383240584662988E-2"/>
          <c:y val="0.87582374930406426"/>
          <c:w val="0.85630683261366525"/>
          <c:h val="0.11003483655452159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2000" b="0" i="0" baseline="0">
                <a:effectLst/>
              </a:rPr>
              <a:t>Figure 9, Panel B: Evolution of Stock Price Index and Share of Stock Owners, 1981-2016</a:t>
            </a:r>
            <a:endParaRPr lang="zh-CN" altLang="zh-CN" sz="20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395765913876146"/>
          <c:y val="0.11871633292434512"/>
          <c:w val="0.71304986876640419"/>
          <c:h val="0.67499525494260271"/>
        </c:manualLayout>
      </c:layout>
      <c:barChart>
        <c:barDir val="col"/>
        <c:grouping val="clustered"/>
        <c:varyColors val="0"/>
        <c:ser>
          <c:idx val="1"/>
          <c:order val="0"/>
          <c:tx>
            <c:v>% of adult population as stockowners</c:v>
          </c:tx>
          <c:spPr>
            <a:solidFill>
              <a:schemeClr val="accent5"/>
            </a:solidFill>
            <a:ln w="12700" cap="sq">
              <a:solidFill>
                <a:schemeClr val="accent5"/>
              </a:solidFill>
              <a:miter lim="800000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12700" cap="sq">
                <a:solidFill>
                  <a:schemeClr val="accent5"/>
                </a:solidFill>
                <a:miter lim="800000"/>
              </a:ln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143-4711-B5C6-B03AF5B689E2}"/>
              </c:ext>
            </c:extLst>
          </c:dPt>
          <c:cat>
            <c:numRef>
              <c:f>[4]AX1!$B$30:$B$68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[4]AX1!$GI$30:$GI$68</c:f>
              <c:numCache>
                <c:formatCode>General</c:formatCode>
                <c:ptCount val="39"/>
                <c:pt idx="8">
                  <c:v>0.09</c:v>
                </c:pt>
                <c:pt idx="11">
                  <c:v>0.08</c:v>
                </c:pt>
                <c:pt idx="13">
                  <c:v>0.09</c:v>
                </c:pt>
                <c:pt idx="16">
                  <c:v>0.14000000000000001</c:v>
                </c:pt>
                <c:pt idx="18">
                  <c:v>0.13</c:v>
                </c:pt>
                <c:pt idx="19">
                  <c:v>0.19</c:v>
                </c:pt>
                <c:pt idx="20">
                  <c:v>0.186</c:v>
                </c:pt>
                <c:pt idx="21">
                  <c:v>0.19</c:v>
                </c:pt>
                <c:pt idx="22">
                  <c:v>0.159</c:v>
                </c:pt>
                <c:pt idx="23">
                  <c:v>0.22800000000000001</c:v>
                </c:pt>
                <c:pt idx="24">
                  <c:v>0.27</c:v>
                </c:pt>
                <c:pt idx="26">
                  <c:v>0.32400000000000001</c:v>
                </c:pt>
                <c:pt idx="28">
                  <c:v>0.32600000000000001</c:v>
                </c:pt>
                <c:pt idx="30">
                  <c:v>0.33800000000000002</c:v>
                </c:pt>
                <c:pt idx="34">
                  <c:v>0.34499999999999997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43-4711-B5C6-B03AF5B68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8"/>
        <c:axId val="-2090666360"/>
        <c:axId val="-2090671368"/>
      </c:barChart>
      <c:lineChart>
        <c:grouping val="standard"/>
        <c:varyColors val="0"/>
        <c:ser>
          <c:idx val="0"/>
          <c:order val="1"/>
          <c:tx>
            <c:v>Hong Kong Stock Market Indix HIS (1981==100%)</c:v>
          </c:tx>
          <c:spPr>
            <a:ln w="2857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[5]tnr2!$A$2:$A$9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[4]AX1!$GH$30:$GH$68</c:f>
              <c:numCache>
                <c:formatCode>General</c:formatCode>
                <c:ptCount val="39"/>
                <c:pt idx="0">
                  <c:v>1</c:v>
                </c:pt>
                <c:pt idx="1">
                  <c:v>0.50945253368631838</c:v>
                </c:pt>
                <c:pt idx="2">
                  <c:v>0.5112483656120046</c:v>
                </c:pt>
                <c:pt idx="3">
                  <c:v>0.63112736857676943</c:v>
                </c:pt>
                <c:pt idx="4">
                  <c:v>0.91997548806564333</c:v>
                </c:pt>
                <c:pt idx="5">
                  <c:v>1.230814920408648</c:v>
                </c:pt>
                <c:pt idx="6">
                  <c:v>1.1012775419132914</c:v>
                </c:pt>
                <c:pt idx="7">
                  <c:v>1.1752973706737537</c:v>
                </c:pt>
                <c:pt idx="8">
                  <c:v>1.1403141344216732</c:v>
                </c:pt>
                <c:pt idx="9">
                  <c:v>1.0913017187992942</c:v>
                </c:pt>
                <c:pt idx="10">
                  <c:v>1.4113666343975062</c:v>
                </c:pt>
                <c:pt idx="11">
                  <c:v>1.6503314084008514</c:v>
                </c:pt>
                <c:pt idx="12">
                  <c:v>3.2650515999257217</c:v>
                </c:pt>
                <c:pt idx="13">
                  <c:v>2.0541828357223935</c:v>
                </c:pt>
                <c:pt idx="14">
                  <c:v>2.3613381255498727</c:v>
                </c:pt>
                <c:pt idx="15">
                  <c:v>2.9563873739436541</c:v>
                </c:pt>
                <c:pt idx="16">
                  <c:v>2.2393811261920527</c:v>
                </c:pt>
                <c:pt idx="17">
                  <c:v>2.1340647776133683</c:v>
                </c:pt>
                <c:pt idx="18">
                  <c:v>3.7562043599295309</c:v>
                </c:pt>
                <c:pt idx="19">
                  <c:v>3.4116440380369588</c:v>
                </c:pt>
                <c:pt idx="20">
                  <c:v>2.6717135527540852</c:v>
                </c:pt>
                <c:pt idx="21">
                  <c:v>2.2175328928358149</c:v>
                </c:pt>
                <c:pt idx="22">
                  <c:v>3.0496162296849141</c:v>
                </c:pt>
                <c:pt idx="23">
                  <c:v>3.4365024193698193</c:v>
                </c:pt>
                <c:pt idx="24">
                  <c:v>3.5486983950381199</c:v>
                </c:pt>
                <c:pt idx="25">
                  <c:v>4.6554497694155845</c:v>
                </c:pt>
                <c:pt idx="26">
                  <c:v>6.2455552605931883</c:v>
                </c:pt>
                <c:pt idx="27">
                  <c:v>3.1660629009265859</c:v>
                </c:pt>
                <c:pt idx="28">
                  <c:v>4.7364950698687318</c:v>
                </c:pt>
                <c:pt idx="29">
                  <c:v>4.8508877081578436</c:v>
                </c:pt>
                <c:pt idx="30">
                  <c:v>3.6711877908683066</c:v>
                </c:pt>
                <c:pt idx="31">
                  <c:v>4.3498306713064618</c:v>
                </c:pt>
                <c:pt idx="32">
                  <c:v>4.2918954302943186</c:v>
                </c:pt>
                <c:pt idx="33">
                  <c:v>4.1432615908511101</c:v>
                </c:pt>
                <c:pt idx="34">
                  <c:v>3.7602228029883058</c:v>
                </c:pt>
                <c:pt idx="35">
                  <c:v>3.7315077654956279</c:v>
                </c:pt>
                <c:pt idx="36">
                  <c:v>4.9879539784876563</c:v>
                </c:pt>
                <c:pt idx="37">
                  <c:v>4.2014980430406021</c:v>
                </c:pt>
                <c:pt idx="38">
                  <c:v>4.4550149653665967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43-4711-B5C6-B03AF5B68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941616"/>
        <c:axId val="1032946536"/>
      </c:lineChart>
      <c:dateAx>
        <c:axId val="-2090666360"/>
        <c:scaling>
          <c:orientation val="minMax"/>
          <c:max val="2021"/>
          <c:min val="198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5"/>
        <c:majorTimeUnit val="days"/>
        <c:minorUnit val="1"/>
      </c:dateAx>
      <c:valAx>
        <c:axId val="-2090671368"/>
        <c:scaling>
          <c:orientation val="minMax"/>
          <c:max val="0.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600"/>
                  <a:t>%</a:t>
                </a:r>
                <a:r>
                  <a:rPr lang="en-US" altLang="zh-CN" sz="1600" baseline="0"/>
                  <a:t> </a:t>
                </a:r>
                <a:r>
                  <a:rPr lang="en-US" altLang="zh-CN" sz="1600"/>
                  <a:t>Stock</a:t>
                </a:r>
                <a:r>
                  <a:rPr lang="en-US" altLang="zh-CN" sz="1600" baseline="0"/>
                  <a:t> Owners</a:t>
                </a:r>
                <a:endParaRPr lang="en-US" altLang="zh-CN" sz="1600"/>
              </a:p>
            </c:rich>
          </c:tx>
          <c:layout>
            <c:manualLayout>
              <c:xMode val="edge"/>
              <c:yMode val="edge"/>
              <c:x val="1.3196480938416423E-2"/>
              <c:y val="0.46300151117473953"/>
            </c:manualLayout>
          </c:layout>
          <c:overlay val="0"/>
        </c:title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 val="autoZero"/>
        <c:crossBetween val="midCat"/>
        <c:majorUnit val="0.1"/>
        <c:minorUnit val="1E-3"/>
      </c:valAx>
      <c:valAx>
        <c:axId val="1032946536"/>
        <c:scaling>
          <c:orientation val="minMax"/>
          <c:max val="7"/>
          <c:min val="-7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600"/>
                  <a:t>Stock Market Index</a:t>
                </a:r>
              </a:p>
            </c:rich>
          </c:tx>
          <c:layout>
            <c:manualLayout>
              <c:xMode val="edge"/>
              <c:yMode val="edge"/>
              <c:x val="0.93695014662756593"/>
              <c:y val="0.1794206633261751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zh-CN"/>
          </a:p>
        </c:txPr>
        <c:crossAx val="1032941616"/>
        <c:crosses val="max"/>
        <c:crossBetween val="between"/>
        <c:majorUnit val="1"/>
      </c:valAx>
      <c:catAx>
        <c:axId val="103294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2946536"/>
        <c:crossesAt val="0"/>
        <c:auto val="1"/>
        <c:lblAlgn val="ctr"/>
        <c:lblOffset val="100"/>
        <c:noMultiLvlLbl val="0"/>
      </c:cat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0057727388182048E-2"/>
          <c:y val="0.87582374930406426"/>
          <c:w val="0.93108689126469146"/>
          <c:h val="0.11003483655452159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2000" b="0" i="0" baseline="0">
                <a:effectLst/>
              </a:rPr>
              <a:t>Figure1. Panel A: Income Inequality in Hong Kong,1981–2016 </a:t>
            </a:r>
            <a:endParaRPr lang="zh-CN" altLang="zh-CN" sz="2000">
              <a:effectLst/>
            </a:endParaRPr>
          </a:p>
          <a:p>
            <a:pPr>
              <a:defRPr/>
            </a:pPr>
            <a:r>
              <a:rPr lang="en-US" altLang="zh-CN" sz="1600" b="0" i="0" baseline="0">
                <a:effectLst/>
              </a:rPr>
              <a:t>(Corrected estimates)</a:t>
            </a:r>
            <a:endParaRPr lang="zh-CN" altLang="zh-CN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99353926912982"/>
          <c:y val="0.16522694874940935"/>
          <c:w val="0.76893426783190566"/>
          <c:h val="0.67295984371091289"/>
        </c:manualLayout>
      </c:layout>
      <c:lineChart>
        <c:grouping val="standard"/>
        <c:varyColors val="0"/>
        <c:ser>
          <c:idx val="3"/>
          <c:order val="0"/>
          <c:tx>
            <c:v>Top 10%</c:v>
          </c:tx>
          <c:spPr>
            <a:ln w="34925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'[4]A2.1'!$AU$8:$AU$16</c:f>
              <c:numCache>
                <c:formatCode>General</c:formatCode>
                <c:ptCount val="9"/>
                <c:pt idx="0">
                  <c:v>0.40426033735275269</c:v>
                </c:pt>
                <c:pt idx="1">
                  <c:v>0.42931801080703735</c:v>
                </c:pt>
                <c:pt idx="2">
                  <c:v>0.45264589786529541</c:v>
                </c:pt>
                <c:pt idx="3">
                  <c:v>0.41896694898605347</c:v>
                </c:pt>
                <c:pt idx="4">
                  <c:v>0.4406830370426178</c:v>
                </c:pt>
                <c:pt idx="5">
                  <c:v>0.49554726481437683</c:v>
                </c:pt>
                <c:pt idx="6">
                  <c:v>0.49359750747680664</c:v>
                </c:pt>
                <c:pt idx="7">
                  <c:v>0.48101910948753357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59-4245-9862-2ADEAA6F89BE}"/>
            </c:ext>
          </c:extLst>
        </c:ser>
        <c:ser>
          <c:idx val="0"/>
          <c:order val="1"/>
          <c:tx>
            <c:v>Middle 40%</c:v>
          </c:tx>
          <c:spPr>
            <a:ln w="34925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'[4]A2.1'!$AV$8:$AV$16</c:f>
              <c:numCache>
                <c:formatCode>General</c:formatCode>
                <c:ptCount val="9"/>
                <c:pt idx="0">
                  <c:v>0.39035242795944214</c:v>
                </c:pt>
                <c:pt idx="1">
                  <c:v>0.37934130430221558</c:v>
                </c:pt>
                <c:pt idx="2">
                  <c:v>0.38031101226806641</c:v>
                </c:pt>
                <c:pt idx="3">
                  <c:v>0.41102749109268188</c:v>
                </c:pt>
                <c:pt idx="4">
                  <c:v>0.40512344241142273</c:v>
                </c:pt>
                <c:pt idx="5">
                  <c:v>0.37358829379081726</c:v>
                </c:pt>
                <c:pt idx="6">
                  <c:v>0.37787055969238281</c:v>
                </c:pt>
                <c:pt idx="7">
                  <c:v>0.3818800151348114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9-4245-9862-2ADEAA6F89BE}"/>
            </c:ext>
          </c:extLst>
        </c:ser>
        <c:ser>
          <c:idx val="1"/>
          <c:order val="2"/>
          <c:tx>
            <c:v>Bottom 50%</c:v>
          </c:tx>
          <c:spPr>
            <a:ln w="34925">
              <a:solidFill>
                <a:schemeClr val="accent5"/>
              </a:solidFill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'[4]A2.1'!$AW$8:$AW$16</c:f>
              <c:numCache>
                <c:formatCode>General</c:formatCode>
                <c:ptCount val="9"/>
                <c:pt idx="0">
                  <c:v>0.20538723468780518</c:v>
                </c:pt>
                <c:pt idx="1">
                  <c:v>0.19134068489074707</c:v>
                </c:pt>
                <c:pt idx="2">
                  <c:v>0.16704308986663818</c:v>
                </c:pt>
                <c:pt idx="3">
                  <c:v>0.17000555992126465</c:v>
                </c:pt>
                <c:pt idx="4">
                  <c:v>0.15419352054595947</c:v>
                </c:pt>
                <c:pt idx="5">
                  <c:v>0.13086444139480591</c:v>
                </c:pt>
                <c:pt idx="6">
                  <c:v>0.12853193283081055</c:v>
                </c:pt>
                <c:pt idx="7">
                  <c:v>0.13710087537765503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59-4245-9862-2ADEAA6F8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0666360"/>
        <c:axId val="-2090671368"/>
      </c:lineChart>
      <c:dateAx>
        <c:axId val="-2090666360"/>
        <c:scaling>
          <c:orientation val="minMax"/>
          <c:max val="2016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5"/>
        <c:majorTimeUnit val="days"/>
        <c:minorUnit val="1"/>
      </c:dateAx>
      <c:valAx>
        <c:axId val="-2090671368"/>
        <c:scaling>
          <c:orientation val="minMax"/>
          <c:max val="0.55000000000000004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At val="1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22140867007008738"/>
          <c:y val="0.45633062130471208"/>
          <c:w val="0.15569253843269593"/>
          <c:h val="0.13000678999845139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2000" b="0" i="0" baseline="0">
                <a:effectLst/>
              </a:rPr>
              <a:t>Figure1. Panel B: Income Inequality in Hong Kong,1981–2016 </a:t>
            </a:r>
            <a:endParaRPr lang="zh-CN" altLang="zh-CN" sz="2000">
              <a:effectLst/>
            </a:endParaRPr>
          </a:p>
          <a:p>
            <a:pPr>
              <a:defRPr/>
            </a:pPr>
            <a:r>
              <a:rPr lang="en-US" altLang="zh-CN" sz="1600" b="0" i="0" baseline="0">
                <a:effectLst/>
              </a:rPr>
              <a:t>(Corrected estimates)</a:t>
            </a:r>
            <a:endParaRPr lang="zh-CN" altLang="zh-CN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82910789997401"/>
          <c:y val="0.17518116589435395"/>
          <c:w val="0.77715624008537409"/>
          <c:h val="0.67909371389090734"/>
        </c:manualLayout>
      </c:layout>
      <c:lineChart>
        <c:grouping val="standard"/>
        <c:varyColors val="0"/>
        <c:ser>
          <c:idx val="1"/>
          <c:order val="0"/>
          <c:tx>
            <c:v>Bottom 50%</c:v>
          </c:tx>
          <c:spPr>
            <a:ln w="34925">
              <a:solidFill>
                <a:schemeClr val="accent5"/>
              </a:solidFill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'[4]A2.1'!$AW$8:$AW$16</c:f>
              <c:numCache>
                <c:formatCode>General</c:formatCode>
                <c:ptCount val="9"/>
                <c:pt idx="0">
                  <c:v>0.20538723468780518</c:v>
                </c:pt>
                <c:pt idx="1">
                  <c:v>0.19134068489074707</c:v>
                </c:pt>
                <c:pt idx="2">
                  <c:v>0.16704308986663818</c:v>
                </c:pt>
                <c:pt idx="3">
                  <c:v>0.17000555992126465</c:v>
                </c:pt>
                <c:pt idx="4">
                  <c:v>0.15419352054595947</c:v>
                </c:pt>
                <c:pt idx="5">
                  <c:v>0.13086444139480591</c:v>
                </c:pt>
                <c:pt idx="6">
                  <c:v>0.12853193283081055</c:v>
                </c:pt>
                <c:pt idx="7">
                  <c:v>0.13710087537765503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F-43E5-AE87-75EFC0387D9F}"/>
            </c:ext>
          </c:extLst>
        </c:ser>
        <c:ser>
          <c:idx val="3"/>
          <c:order val="1"/>
          <c:tx>
            <c:v>Top 1%</c:v>
          </c:tx>
          <c:spPr>
            <a:ln w="34925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'[4]A2.1'!$AT$8:$AT$16</c:f>
              <c:numCache>
                <c:formatCode>General</c:formatCode>
                <c:ptCount val="9"/>
                <c:pt idx="0">
                  <c:v>0.14842991530895233</c:v>
                </c:pt>
                <c:pt idx="1">
                  <c:v>0.14842991530895233</c:v>
                </c:pt>
                <c:pt idx="2">
                  <c:v>0.16548068821430206</c:v>
                </c:pt>
                <c:pt idx="3">
                  <c:v>0.14260709285736084</c:v>
                </c:pt>
                <c:pt idx="4">
                  <c:v>0.16202853620052338</c:v>
                </c:pt>
                <c:pt idx="5">
                  <c:v>0.21535316109657288</c:v>
                </c:pt>
                <c:pt idx="6">
                  <c:v>0.20061403512954712</c:v>
                </c:pt>
                <c:pt idx="7">
                  <c:v>0.17801757156848907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0F-43E5-AE87-75EFC0387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0666360"/>
        <c:axId val="-2090671368"/>
      </c:lineChart>
      <c:dateAx>
        <c:axId val="-2090666360"/>
        <c:scaling>
          <c:orientation val="minMax"/>
          <c:max val="201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5"/>
        <c:majorTimeUnit val="days"/>
        <c:minorUnit val="1"/>
      </c:dateAx>
      <c:valAx>
        <c:axId val="-2090671368"/>
        <c:scaling>
          <c:orientation val="minMax"/>
          <c:max val="0.22000000000000003"/>
          <c:min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 val="autoZero"/>
        <c:crossBetween val="midCat"/>
        <c:majorUnit val="2.0000000000000004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64922177035562867"/>
          <c:y val="0.4782882850687537"/>
          <c:w val="0.15569253843269593"/>
          <c:h val="8.667119333230093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2000" b="0" i="0" baseline="0">
                <a:effectLst/>
              </a:rPr>
              <a:t>Figure 2. Income Gini Coefficients in Hong Kong, 1981-2018</a:t>
            </a:r>
            <a:endParaRPr lang="zh-CN" altLang="zh-CN" sz="2000">
              <a:effectLst/>
            </a:endParaRPr>
          </a:p>
          <a:p>
            <a:pPr>
              <a:defRPr/>
            </a:pPr>
            <a:r>
              <a:rPr lang="en-US" altLang="zh-CN" sz="1600" b="0" i="0" baseline="0">
                <a:effectLst/>
              </a:rPr>
              <a:t>(Corrected vs. raw estimates)</a:t>
            </a:r>
            <a:endParaRPr lang="zh-CN" altLang="zh-CN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112168671224"/>
          <c:y val="0.12488403397381681"/>
          <c:w val="0.77772547662311442"/>
          <c:h val="0.73347421587430162"/>
        </c:manualLayout>
      </c:layout>
      <c:lineChart>
        <c:grouping val="standard"/>
        <c:varyColors val="0"/>
        <c:ser>
          <c:idx val="0"/>
          <c:order val="0"/>
          <c:tx>
            <c:v>Corrected Gini coefficient (survey and tax data)</c:v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'[4]A2.1'!$AX$8:$AX$16</c:f>
              <c:numCache>
                <c:formatCode>General</c:formatCode>
                <c:ptCount val="9"/>
                <c:pt idx="0">
                  <c:v>0.47883588075637817</c:v>
                </c:pt>
                <c:pt idx="1">
                  <c:v>0.50919991731643677</c:v>
                </c:pt>
                <c:pt idx="2">
                  <c:v>0.54661136865615845</c:v>
                </c:pt>
                <c:pt idx="3">
                  <c:v>0.52846026420593262</c:v>
                </c:pt>
                <c:pt idx="4">
                  <c:v>0.55552715063095093</c:v>
                </c:pt>
                <c:pt idx="5">
                  <c:v>0.60581111907958984</c:v>
                </c:pt>
                <c:pt idx="6">
                  <c:v>0.60786020755767822</c:v>
                </c:pt>
                <c:pt idx="7">
                  <c:v>0.5916893482208252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F2-4A97-BF18-1B0B1E234E0A}"/>
            </c:ext>
          </c:extLst>
        </c:ser>
        <c:ser>
          <c:idx val="2"/>
          <c:order val="1"/>
          <c:tx>
            <c:v>Raw Gini Coefficient (survey data only)</c:v>
          </c:tx>
          <c:spPr>
            <a:ln w="34925">
              <a:solidFill>
                <a:schemeClr val="tx1"/>
              </a:solidFill>
              <a:prstDash val="dash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'[4]A2.1'!$AJ$8:$AJ$16</c:f>
              <c:numCache>
                <c:formatCode>General</c:formatCode>
                <c:ptCount val="9"/>
                <c:pt idx="0">
                  <c:v>0.40731227397918701</c:v>
                </c:pt>
                <c:pt idx="1">
                  <c:v>0.4243190586566925</c:v>
                </c:pt>
                <c:pt idx="2">
                  <c:v>0.48389405012130737</c:v>
                </c:pt>
                <c:pt idx="3">
                  <c:v>0.47827616333961487</c:v>
                </c:pt>
                <c:pt idx="4">
                  <c:v>0.50800848007202148</c:v>
                </c:pt>
                <c:pt idx="5">
                  <c:v>0.52116143703460693</c:v>
                </c:pt>
                <c:pt idx="6">
                  <c:v>0.5260615348815918</c:v>
                </c:pt>
                <c:pt idx="7">
                  <c:v>0.50776380300521851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F2-4A97-BF18-1B0B1E234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0666360"/>
        <c:axId val="-2090671368"/>
      </c:lineChart>
      <c:dateAx>
        <c:axId val="-2090666360"/>
        <c:scaling>
          <c:orientation val="minMax"/>
          <c:max val="2016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5"/>
        <c:majorTimeUnit val="days"/>
        <c:minorUnit val="1"/>
      </c:dateAx>
      <c:valAx>
        <c:axId val="-2090671368"/>
        <c:scaling>
          <c:orientation val="minMax"/>
          <c:max val="0.64000000000000012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 val="autoZero"/>
        <c:crossBetween val="midCat"/>
        <c:majorUnit val="2.0000000000000004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36206801072942807"/>
          <c:y val="0.63182230057853972"/>
          <c:w val="0.31370009518041014"/>
          <c:h val="0.1491366377992463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0" baseline="0"/>
              <a:t>Figure 3. Panel A: Evolution of Education Level of Wage Earners, 1981-2016</a:t>
            </a:r>
          </a:p>
        </c:rich>
      </c:tx>
      <c:layout>
        <c:manualLayout>
          <c:xMode val="edge"/>
          <c:yMode val="edge"/>
          <c:x val="0.1454065934065934"/>
          <c:y val="1.21143102195432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803466874333007E-2"/>
          <c:y val="0.13080395964120217"/>
          <c:w val="0.85202803495716872"/>
          <c:h val="0.68312800536846663"/>
        </c:manualLayout>
      </c:layout>
      <c:lineChart>
        <c:grouping val="standard"/>
        <c:varyColors val="0"/>
        <c:ser>
          <c:idx val="1"/>
          <c:order val="0"/>
          <c:tx>
            <c:v>Primary Education</c:v>
          </c:tx>
          <c:spPr>
            <a:ln w="34925">
              <a:solidFill>
                <a:schemeClr val="accent2"/>
              </a:solidFill>
            </a:ln>
          </c:spPr>
          <c:cat>
            <c:numRef>
              <c:f>[5]edu_top1!$A$2:$A$9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[5]edu!$B$2:$B$9</c:f>
              <c:numCache>
                <c:formatCode>General</c:formatCode>
                <c:ptCount val="8"/>
                <c:pt idx="0">
                  <c:v>0.48296985030174255</c:v>
                </c:pt>
                <c:pt idx="1">
                  <c:v>0.36201250553131104</c:v>
                </c:pt>
                <c:pt idx="2">
                  <c:v>0.27359703183174133</c:v>
                </c:pt>
                <c:pt idx="3">
                  <c:v>0.19384610652923584</c:v>
                </c:pt>
                <c:pt idx="4">
                  <c:v>0.1541251540184021</c:v>
                </c:pt>
                <c:pt idx="5">
                  <c:v>0.12201276421546936</c:v>
                </c:pt>
                <c:pt idx="6">
                  <c:v>0.1049310564994812</c:v>
                </c:pt>
                <c:pt idx="7">
                  <c:v>8.8057249784469604E-2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523-47E3-9C48-E61FBB3BA7D1}"/>
            </c:ext>
          </c:extLst>
        </c:ser>
        <c:ser>
          <c:idx val="4"/>
          <c:order val="1"/>
          <c:tx>
            <c:v>Secondary Education</c:v>
          </c:tx>
          <c:spPr>
            <a:ln w="34925"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cat>
            <c:numRef>
              <c:f>[5]edu_top1!$A$2:$A$9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[5]edu!$C$2:$C$9</c:f>
              <c:numCache>
                <c:formatCode>General</c:formatCode>
                <c:ptCount val="8"/>
                <c:pt idx="0">
                  <c:v>0.45056357979774475</c:v>
                </c:pt>
                <c:pt idx="1">
                  <c:v>0.55224770307540894</c:v>
                </c:pt>
                <c:pt idx="2">
                  <c:v>0.60010486841201782</c:v>
                </c:pt>
                <c:pt idx="3">
                  <c:v>0.59091240167617798</c:v>
                </c:pt>
                <c:pt idx="4">
                  <c:v>0.59266620874404907</c:v>
                </c:pt>
                <c:pt idx="5">
                  <c:v>0.54000383615493774</c:v>
                </c:pt>
                <c:pt idx="6">
                  <c:v>0.50452530384063721</c:v>
                </c:pt>
                <c:pt idx="7">
                  <c:v>0.47015410661697388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523-47E3-9C48-E61FBB3BA7D1}"/>
            </c:ext>
          </c:extLst>
        </c:ser>
        <c:ser>
          <c:idx val="5"/>
          <c:order val="2"/>
          <c:tx>
            <c:v>Higher Education</c:v>
          </c:tx>
          <c:spPr>
            <a:ln w="34925">
              <a:solidFill>
                <a:schemeClr val="accent5"/>
              </a:solidFill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[5]edu_top1!$A$2:$A$9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[5]edu!$D$2:$D$9</c:f>
              <c:numCache>
                <c:formatCode>General</c:formatCode>
                <c:ptCount val="8"/>
                <c:pt idx="0">
                  <c:v>6.6466554999351501E-2</c:v>
                </c:pt>
                <c:pt idx="1">
                  <c:v>8.5739806294441223E-2</c:v>
                </c:pt>
                <c:pt idx="2">
                  <c:v>0.12629812955856323</c:v>
                </c:pt>
                <c:pt idx="3">
                  <c:v>0.21524147689342499</c:v>
                </c:pt>
                <c:pt idx="4">
                  <c:v>0.25320857763290405</c:v>
                </c:pt>
                <c:pt idx="5">
                  <c:v>0.33798342943191528</c:v>
                </c:pt>
                <c:pt idx="6">
                  <c:v>0.3905436098575592</c:v>
                </c:pt>
                <c:pt idx="7">
                  <c:v>0.44178870320320129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523-47E3-9C48-E61FBB3BA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0666360"/>
        <c:axId val="-2090671368"/>
      </c:lineChart>
      <c:dateAx>
        <c:axId val="-2090666360"/>
        <c:scaling>
          <c:orientation val="minMax"/>
          <c:max val="2016"/>
          <c:min val="198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5"/>
        <c:majorTimeUnit val="days"/>
        <c:minorUnit val="1"/>
      </c:dateAx>
      <c:valAx>
        <c:axId val="-2090671368"/>
        <c:scaling>
          <c:orientation val="minMax"/>
          <c:max val="0.70000000000000007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 val="autoZero"/>
        <c:crossBetween val="midCat"/>
        <c:majorUnit val="0.1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532744945343365"/>
          <c:y val="0.2705967654194511"/>
          <c:w val="0.32520227279282399"/>
          <c:h val="0.2277392481764287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altLang="zh-CN" sz="2000" b="0" i="0" baseline="0">
                <a:effectLst/>
              </a:rPr>
              <a:t>Figure 3. Panel B: Evolution of Education Level of Top 1% Wage Earners, 1981-2016</a:t>
            </a:r>
            <a:endParaRPr lang="zh-CN" altLang="zh-CN" sz="2000">
              <a:effectLst/>
            </a:endParaRPr>
          </a:p>
        </c:rich>
      </c:tx>
      <c:layout>
        <c:manualLayout>
          <c:xMode val="edge"/>
          <c:yMode val="edge"/>
          <c:x val="0.16002930402930404"/>
          <c:y val="1.4116208242502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0896137982754"/>
          <c:y val="0.12475252242486333"/>
          <c:w val="0.84763243056156445"/>
          <c:h val="0.70128231701748323"/>
        </c:manualLayout>
      </c:layout>
      <c:lineChart>
        <c:grouping val="standard"/>
        <c:varyColors val="0"/>
        <c:ser>
          <c:idx val="2"/>
          <c:order val="0"/>
          <c:tx>
            <c:v>Primary Education_ top 1%</c:v>
          </c:tx>
          <c:spPr>
            <a:ln w="28575">
              <a:solidFill>
                <a:schemeClr val="accent2"/>
              </a:solidFill>
              <a:prstDash val="dash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[5]edu_top1!$A$2:$A$9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[5]edu_top1!$B$2:$B$9</c:f>
              <c:numCache>
                <c:formatCode>General</c:formatCode>
                <c:ptCount val="8"/>
                <c:pt idx="0">
                  <c:v>2.4390242993831635E-2</c:v>
                </c:pt>
                <c:pt idx="1">
                  <c:v>2.4752475321292877E-2</c:v>
                </c:pt>
                <c:pt idx="2">
                  <c:v>1.3315653428435326E-2</c:v>
                </c:pt>
                <c:pt idx="3">
                  <c:v>1.6656983643770218E-2</c:v>
                </c:pt>
                <c:pt idx="4">
                  <c:v>7.0465249009430408E-3</c:v>
                </c:pt>
                <c:pt idx="5">
                  <c:v>8.7771173566579819E-3</c:v>
                </c:pt>
                <c:pt idx="7">
                  <c:v>1.0597346117720008E-3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00-4B18-A6B6-7BA34BD0C57C}"/>
            </c:ext>
          </c:extLst>
        </c:ser>
        <c:ser>
          <c:idx val="3"/>
          <c:order val="1"/>
          <c:tx>
            <c:v>Secondary Education_top 1%</c:v>
          </c:tx>
          <c:spPr>
            <a:ln w="285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cat>
            <c:numRef>
              <c:f>[5]edu_top1!$A$2:$A$9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[5]edu_top1!$C$2:$C$9</c:f>
              <c:numCache>
                <c:formatCode>General</c:formatCode>
                <c:ptCount val="8"/>
                <c:pt idx="0">
                  <c:v>0.32926830649375916</c:v>
                </c:pt>
                <c:pt idx="1">
                  <c:v>0.25247526168823242</c:v>
                </c:pt>
                <c:pt idx="2">
                  <c:v>0.23217810690402985</c:v>
                </c:pt>
                <c:pt idx="3">
                  <c:v>0.17150798439979553</c:v>
                </c:pt>
                <c:pt idx="4">
                  <c:v>0.11301080882549286</c:v>
                </c:pt>
                <c:pt idx="5">
                  <c:v>0.12622867524623871</c:v>
                </c:pt>
                <c:pt idx="6">
                  <c:v>6.2535345554351807E-2</c:v>
                </c:pt>
                <c:pt idx="7">
                  <c:v>3.4195367246866226E-2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00-4B18-A6B6-7BA34BD0C57C}"/>
            </c:ext>
          </c:extLst>
        </c:ser>
        <c:ser>
          <c:idx val="0"/>
          <c:order val="2"/>
          <c:tx>
            <c:v>Higher Education_top 1%</c:v>
          </c:tx>
          <c:spPr>
            <a:ln w="28575">
              <a:solidFill>
                <a:schemeClr val="accent5"/>
              </a:solidFill>
              <a:prstDash val="dash"/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[5]edu_top1!$A$2:$A$9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[5]edu_top1!$D$2:$D$9</c:f>
              <c:numCache>
                <c:formatCode>General</c:formatCode>
                <c:ptCount val="8"/>
                <c:pt idx="0">
                  <c:v>0.64634144306182861</c:v>
                </c:pt>
                <c:pt idx="1">
                  <c:v>0.72277230024337769</c:v>
                </c:pt>
                <c:pt idx="2">
                  <c:v>0.75450623035430908</c:v>
                </c:pt>
                <c:pt idx="3">
                  <c:v>0.81183505058288574</c:v>
                </c:pt>
                <c:pt idx="4">
                  <c:v>0.87994271516799927</c:v>
                </c:pt>
                <c:pt idx="5">
                  <c:v>0.86499422788619995</c:v>
                </c:pt>
                <c:pt idx="6">
                  <c:v>0.93746471405029297</c:v>
                </c:pt>
                <c:pt idx="7">
                  <c:v>0.96474498510360718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00-4B18-A6B6-7BA34BD0C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0666360"/>
        <c:axId val="-2090671368"/>
      </c:lineChart>
      <c:dateAx>
        <c:axId val="-2090666360"/>
        <c:scaling>
          <c:orientation val="minMax"/>
          <c:max val="2016"/>
          <c:min val="198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5"/>
        <c:majorTimeUnit val="days"/>
        <c:minorUnit val="1"/>
      </c:dateAx>
      <c:valAx>
        <c:axId val="-20906713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 val="autoZero"/>
        <c:crossBetween val="midCat"/>
        <c:majorUnit val="0.1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899415798831598"/>
          <c:y val="0.25853670563906783"/>
          <c:w val="0.32520227279282399"/>
          <c:h val="0.2600135799969027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2000" b="0">
                <a:latin typeface="Arial" panose="020B0604020202020204" pitchFamily="34" charset="0"/>
                <a:cs typeface="Arial" panose="020B0604020202020204" pitchFamily="34" charset="0"/>
              </a:rPr>
              <a:t>Figure 3. Panel C: Returns on Higher Education: Unconditional Quantile Regression vs. OLS</a:t>
            </a:r>
          </a:p>
          <a:p>
            <a:pPr>
              <a:defRPr/>
            </a:pPr>
            <a:r>
              <a:rPr lang="en-US" altLang="zh-CN" sz="1600" b="0">
                <a:latin typeface="Arial" panose="020B0604020202020204" pitchFamily="34" charset="0"/>
                <a:cs typeface="Arial" panose="020B0604020202020204" pitchFamily="34" charset="0"/>
              </a:rPr>
              <a:t>(Base: Secondary Education)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243102304519628"/>
          <c:y val="0.1661076631684277"/>
          <c:w val="0.80127541749589004"/>
          <c:h val="0.72069488288245342"/>
        </c:manualLayout>
      </c:layout>
      <c:lineChart>
        <c:grouping val="standard"/>
        <c:varyColors val="0"/>
        <c:ser>
          <c:idx val="8"/>
          <c:order val="0"/>
          <c:tx>
            <c:v>RIF_1981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[5]uqr_1981!$A$1:$A$100</c15:sqref>
                  </c15:fullRef>
                </c:ext>
              </c:extLst>
              <c:f>([5]uqr_1981!$A$1:$A$96,[5]uqr_1981!$A$100)</c:f>
              <c:strCache>
                <c:ptCount val="97"/>
                <c:pt idx="0">
                  <c:v>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[5]uqr_1981!$N$2:$N$100</c15:sqref>
                  </c15:fullRef>
                </c:ext>
              </c:extLst>
              <c:f>[5]uqr_1981!$N$2:$N$97</c:f>
              <c:numCache>
                <c:formatCode>General</c:formatCode>
                <c:ptCount val="96"/>
                <c:pt idx="4">
                  <c:v>6.0326419770717621E-2</c:v>
                </c:pt>
                <c:pt idx="9">
                  <c:v>4.0863633155822754E-2</c:v>
                </c:pt>
                <c:pt idx="14">
                  <c:v>1.89388208091259E-2</c:v>
                </c:pt>
                <c:pt idx="19">
                  <c:v>1.6827663406729698E-2</c:v>
                </c:pt>
                <c:pt idx="24">
                  <c:v>4.8338603228330612E-2</c:v>
                </c:pt>
                <c:pt idx="29">
                  <c:v>5.3396102041006088E-2</c:v>
                </c:pt>
                <c:pt idx="34">
                  <c:v>5.3396102041006088E-2</c:v>
                </c:pt>
                <c:pt idx="39">
                  <c:v>7.9959608614444733E-2</c:v>
                </c:pt>
                <c:pt idx="44">
                  <c:v>8.7299413979053497E-2</c:v>
                </c:pt>
                <c:pt idx="49">
                  <c:v>9.888157993555069E-2</c:v>
                </c:pt>
                <c:pt idx="54">
                  <c:v>9.888157993555069E-2</c:v>
                </c:pt>
                <c:pt idx="59">
                  <c:v>0.22835852205753326</c:v>
                </c:pt>
                <c:pt idx="64">
                  <c:v>0.24910262227058411</c:v>
                </c:pt>
                <c:pt idx="69">
                  <c:v>0.23637458682060242</c:v>
                </c:pt>
                <c:pt idx="74">
                  <c:v>0.23637458682060242</c:v>
                </c:pt>
                <c:pt idx="79">
                  <c:v>0.52261298894882202</c:v>
                </c:pt>
                <c:pt idx="84">
                  <c:v>0.62876230478286743</c:v>
                </c:pt>
                <c:pt idx="89">
                  <c:v>0.73532712459564209</c:v>
                </c:pt>
                <c:pt idx="94">
                  <c:v>1.5625458955764771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D99-4D92-8E6C-9DA9F17B1AD5}"/>
            </c:ext>
          </c:extLst>
        </c:ser>
        <c:ser>
          <c:idx val="12"/>
          <c:order val="1"/>
          <c:tx>
            <c:v>RIF_1996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Lit>
              <c:ptCount val="96"/>
              <c:pt idx="0">
                <c:v>p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[5]uqr_1996!$N$2:$N$100</c15:sqref>
                  </c15:fullRef>
                </c:ext>
              </c:extLst>
              <c:f>[5]uqr_1996!$N$2:$N$97</c:f>
              <c:numCache>
                <c:formatCode>General</c:formatCode>
                <c:ptCount val="96"/>
                <c:pt idx="4">
                  <c:v>-2.8828447684645653E-3</c:v>
                </c:pt>
                <c:pt idx="9">
                  <c:v>1.4286184450611472E-3</c:v>
                </c:pt>
                <c:pt idx="14">
                  <c:v>2.0761903375387192E-2</c:v>
                </c:pt>
                <c:pt idx="19">
                  <c:v>3.6365922540426254E-2</c:v>
                </c:pt>
                <c:pt idx="24">
                  <c:v>4.3229952454566956E-2</c:v>
                </c:pt>
                <c:pt idx="29">
                  <c:v>6.1016153544187546E-2</c:v>
                </c:pt>
                <c:pt idx="34">
                  <c:v>8.4678418934345245E-2</c:v>
                </c:pt>
                <c:pt idx="39">
                  <c:v>0.11250489205121994</c:v>
                </c:pt>
                <c:pt idx="44">
                  <c:v>0.11953505128622055</c:v>
                </c:pt>
                <c:pt idx="49">
                  <c:v>0.1340135782957077</c:v>
                </c:pt>
                <c:pt idx="54">
                  <c:v>0.23905622959136963</c:v>
                </c:pt>
                <c:pt idx="59">
                  <c:v>0.20344486832618713</c:v>
                </c:pt>
                <c:pt idx="64">
                  <c:v>0.2204042375087738</c:v>
                </c:pt>
                <c:pt idx="69">
                  <c:v>0.41079124808311462</c:v>
                </c:pt>
                <c:pt idx="74">
                  <c:v>0.4966796338558197</c:v>
                </c:pt>
                <c:pt idx="79">
                  <c:v>0.50320214033126831</c:v>
                </c:pt>
                <c:pt idx="84">
                  <c:v>0.63959294557571411</c:v>
                </c:pt>
                <c:pt idx="89">
                  <c:v>0.97115057706832886</c:v>
                </c:pt>
                <c:pt idx="94">
                  <c:v>1.1770902872085571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D99-4D92-8E6C-9DA9F17B1AD5}"/>
            </c:ext>
          </c:extLst>
        </c:ser>
        <c:ser>
          <c:idx val="0"/>
          <c:order val="2"/>
          <c:tx>
            <c:v>RIF_2016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[5]uqr_2016!$A$1:$A$100</c15:sqref>
                  </c15:fullRef>
                </c:ext>
              </c:extLst>
              <c:f>([5]uqr_2016!$A$1:$A$96,[5]uqr_2016!$A$100)</c:f>
              <c:strCache>
                <c:ptCount val="97"/>
                <c:pt idx="0">
                  <c:v>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[5]uqr_2016!$N$2:$N$100</c15:sqref>
                  </c15:fullRef>
                </c:ext>
              </c:extLst>
              <c:f>[5]uqr_2016!$N$2:$N$97</c:f>
              <c:numCache>
                <c:formatCode>General</c:formatCode>
                <c:ptCount val="96"/>
                <c:pt idx="4">
                  <c:v>-5.3431019186973572E-2</c:v>
                </c:pt>
                <c:pt idx="9">
                  <c:v>7.0115208625793457E-2</c:v>
                </c:pt>
                <c:pt idx="14">
                  <c:v>7.6152771711349487E-2</c:v>
                </c:pt>
                <c:pt idx="19">
                  <c:v>7.7638983726501465E-2</c:v>
                </c:pt>
                <c:pt idx="24">
                  <c:v>0.15443131327629089</c:v>
                </c:pt>
                <c:pt idx="29">
                  <c:v>0.18415258824825287</c:v>
                </c:pt>
                <c:pt idx="34">
                  <c:v>0.22962725162506104</c:v>
                </c:pt>
                <c:pt idx="39">
                  <c:v>0.24868626892566681</c:v>
                </c:pt>
                <c:pt idx="44">
                  <c:v>0.24148178100585938</c:v>
                </c:pt>
                <c:pt idx="49">
                  <c:v>0.30141118168830872</c:v>
                </c:pt>
                <c:pt idx="54">
                  <c:v>0.38160288333892822</c:v>
                </c:pt>
                <c:pt idx="59">
                  <c:v>0.35264453291893005</c:v>
                </c:pt>
                <c:pt idx="64">
                  <c:v>0.37240651249885559</c:v>
                </c:pt>
                <c:pt idx="69">
                  <c:v>0.65785235166549683</c:v>
                </c:pt>
                <c:pt idx="74">
                  <c:v>0.6400720477104187</c:v>
                </c:pt>
                <c:pt idx="79">
                  <c:v>0.55677676200866699</c:v>
                </c:pt>
                <c:pt idx="84">
                  <c:v>0.82810628414154053</c:v>
                </c:pt>
                <c:pt idx="89">
                  <c:v>0.72548478841781616</c:v>
                </c:pt>
                <c:pt idx="94">
                  <c:v>0.6794012188911438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99-4D92-8E6C-9DA9F17B1AD5}"/>
            </c:ext>
          </c:extLst>
        </c:ser>
        <c:ser>
          <c:idx val="9"/>
          <c:order val="3"/>
          <c:tx>
            <c:v>OLS_1981</c:v>
          </c:tx>
          <c:spPr>
            <a:ln w="25400"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strLit>
              <c:ptCount val="96"/>
              <c:pt idx="0">
                <c:v>p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[5]uqr_1981!$O$2:$O$100</c15:sqref>
                  </c15:fullRef>
                </c:ext>
              </c:extLst>
              <c:f>[5]uqr_1981!$O$2:$O$97</c:f>
              <c:numCache>
                <c:formatCode>General</c:formatCode>
                <c:ptCount val="96"/>
                <c:pt idx="0">
                  <c:v>0.33362683653831482</c:v>
                </c:pt>
                <c:pt idx="1">
                  <c:v>0.33362683653831482</c:v>
                </c:pt>
                <c:pt idx="2">
                  <c:v>0.33362683653831482</c:v>
                </c:pt>
                <c:pt idx="3">
                  <c:v>0.33362683653831482</c:v>
                </c:pt>
                <c:pt idx="4">
                  <c:v>0.33362683653831482</c:v>
                </c:pt>
                <c:pt idx="5">
                  <c:v>0.33362683653831482</c:v>
                </c:pt>
                <c:pt idx="6">
                  <c:v>0.33362683653831482</c:v>
                </c:pt>
                <c:pt idx="7">
                  <c:v>0.33362683653831482</c:v>
                </c:pt>
                <c:pt idx="8">
                  <c:v>0.33362683653831482</c:v>
                </c:pt>
                <c:pt idx="9">
                  <c:v>0.33362683653831482</c:v>
                </c:pt>
                <c:pt idx="10">
                  <c:v>0.33362683653831482</c:v>
                </c:pt>
                <c:pt idx="11">
                  <c:v>0.33362683653831482</c:v>
                </c:pt>
                <c:pt idx="12">
                  <c:v>0.33362683653831482</c:v>
                </c:pt>
                <c:pt idx="13">
                  <c:v>0.33362683653831482</c:v>
                </c:pt>
                <c:pt idx="14">
                  <c:v>0.33362683653831482</c:v>
                </c:pt>
                <c:pt idx="15">
                  <c:v>0.33362683653831482</c:v>
                </c:pt>
                <c:pt idx="16">
                  <c:v>0.33362683653831482</c:v>
                </c:pt>
                <c:pt idx="17">
                  <c:v>0.33362683653831482</c:v>
                </c:pt>
                <c:pt idx="18">
                  <c:v>0.33362683653831482</c:v>
                </c:pt>
                <c:pt idx="19">
                  <c:v>0.33362683653831482</c:v>
                </c:pt>
                <c:pt idx="20">
                  <c:v>0.33362683653831482</c:v>
                </c:pt>
                <c:pt idx="21">
                  <c:v>0.33362683653831482</c:v>
                </c:pt>
                <c:pt idx="22">
                  <c:v>0.33362683653831482</c:v>
                </c:pt>
                <c:pt idx="23">
                  <c:v>0.33362683653831482</c:v>
                </c:pt>
                <c:pt idx="24">
                  <c:v>0.33362683653831482</c:v>
                </c:pt>
                <c:pt idx="25">
                  <c:v>0.33362683653831482</c:v>
                </c:pt>
                <c:pt idx="26">
                  <c:v>0.33362683653831482</c:v>
                </c:pt>
                <c:pt idx="27">
                  <c:v>0.33362683653831482</c:v>
                </c:pt>
                <c:pt idx="28">
                  <c:v>0.33362683653831482</c:v>
                </c:pt>
                <c:pt idx="29">
                  <c:v>0.33362683653831482</c:v>
                </c:pt>
                <c:pt idx="30">
                  <c:v>0.33362683653831482</c:v>
                </c:pt>
                <c:pt idx="31">
                  <c:v>0.33362683653831482</c:v>
                </c:pt>
                <c:pt idx="32">
                  <c:v>0.33362683653831482</c:v>
                </c:pt>
                <c:pt idx="33">
                  <c:v>0.33362683653831482</c:v>
                </c:pt>
                <c:pt idx="34">
                  <c:v>0.33362683653831482</c:v>
                </c:pt>
                <c:pt idx="35">
                  <c:v>0.33362683653831482</c:v>
                </c:pt>
                <c:pt idx="36">
                  <c:v>0.33362683653831482</c:v>
                </c:pt>
                <c:pt idx="37">
                  <c:v>0.33362683653831482</c:v>
                </c:pt>
                <c:pt idx="38">
                  <c:v>0.33362683653831482</c:v>
                </c:pt>
                <c:pt idx="39">
                  <c:v>0.33362683653831482</c:v>
                </c:pt>
                <c:pt idx="40">
                  <c:v>0.33362683653831482</c:v>
                </c:pt>
                <c:pt idx="41">
                  <c:v>0.33362683653831482</c:v>
                </c:pt>
                <c:pt idx="42">
                  <c:v>0.33362683653831482</c:v>
                </c:pt>
                <c:pt idx="43">
                  <c:v>0.33362683653831482</c:v>
                </c:pt>
                <c:pt idx="44">
                  <c:v>0.33362683653831482</c:v>
                </c:pt>
                <c:pt idx="45">
                  <c:v>0.33362683653831482</c:v>
                </c:pt>
                <c:pt idx="46">
                  <c:v>0.33362683653831482</c:v>
                </c:pt>
                <c:pt idx="47">
                  <c:v>0.33362683653831482</c:v>
                </c:pt>
                <c:pt idx="48">
                  <c:v>0.33362683653831482</c:v>
                </c:pt>
                <c:pt idx="49">
                  <c:v>0.33362683653831482</c:v>
                </c:pt>
                <c:pt idx="50">
                  <c:v>0.33362683653831482</c:v>
                </c:pt>
                <c:pt idx="51">
                  <c:v>0.33362683653831482</c:v>
                </c:pt>
                <c:pt idx="52">
                  <c:v>0.33362683653831482</c:v>
                </c:pt>
                <c:pt idx="53">
                  <c:v>0.33362683653831482</c:v>
                </c:pt>
                <c:pt idx="54">
                  <c:v>0.33362683653831482</c:v>
                </c:pt>
                <c:pt idx="55">
                  <c:v>0.33362683653831482</c:v>
                </c:pt>
                <c:pt idx="56">
                  <c:v>0.33362683653831482</c:v>
                </c:pt>
                <c:pt idx="57">
                  <c:v>0.33362683653831482</c:v>
                </c:pt>
                <c:pt idx="58">
                  <c:v>0.33362683653831482</c:v>
                </c:pt>
                <c:pt idx="59">
                  <c:v>0.33362683653831482</c:v>
                </c:pt>
                <c:pt idx="60">
                  <c:v>0.33362683653831482</c:v>
                </c:pt>
                <c:pt idx="61">
                  <c:v>0.33362683653831482</c:v>
                </c:pt>
                <c:pt idx="62">
                  <c:v>0.33362683653831482</c:v>
                </c:pt>
                <c:pt idx="63">
                  <c:v>0.33362683653831482</c:v>
                </c:pt>
                <c:pt idx="64">
                  <c:v>0.33362683653831482</c:v>
                </c:pt>
                <c:pt idx="65">
                  <c:v>0.33362683653831482</c:v>
                </c:pt>
                <c:pt idx="66">
                  <c:v>0.33362683653831482</c:v>
                </c:pt>
                <c:pt idx="67">
                  <c:v>0.33362683653831482</c:v>
                </c:pt>
                <c:pt idx="68">
                  <c:v>0.33362683653831482</c:v>
                </c:pt>
                <c:pt idx="69">
                  <c:v>0.33362683653831482</c:v>
                </c:pt>
                <c:pt idx="70">
                  <c:v>0.33362683653831482</c:v>
                </c:pt>
                <c:pt idx="71">
                  <c:v>0.33362683653831482</c:v>
                </c:pt>
                <c:pt idx="72">
                  <c:v>0.33362683653831482</c:v>
                </c:pt>
                <c:pt idx="73">
                  <c:v>0.33362683653831482</c:v>
                </c:pt>
                <c:pt idx="74">
                  <c:v>0.33362683653831482</c:v>
                </c:pt>
                <c:pt idx="75">
                  <c:v>0.33362683653831482</c:v>
                </c:pt>
                <c:pt idx="76">
                  <c:v>0.33362683653831482</c:v>
                </c:pt>
                <c:pt idx="77">
                  <c:v>0.33362683653831482</c:v>
                </c:pt>
                <c:pt idx="78">
                  <c:v>0.33362683653831482</c:v>
                </c:pt>
                <c:pt idx="79">
                  <c:v>0.33362683653831482</c:v>
                </c:pt>
                <c:pt idx="80">
                  <c:v>0.33362683653831482</c:v>
                </c:pt>
                <c:pt idx="81">
                  <c:v>0.33362683653831482</c:v>
                </c:pt>
                <c:pt idx="82">
                  <c:v>0.33362683653831482</c:v>
                </c:pt>
                <c:pt idx="83">
                  <c:v>0.33362683653831482</c:v>
                </c:pt>
                <c:pt idx="84">
                  <c:v>0.33362683653831482</c:v>
                </c:pt>
                <c:pt idx="85">
                  <c:v>0.33362683653831482</c:v>
                </c:pt>
                <c:pt idx="86">
                  <c:v>0.33362683653831482</c:v>
                </c:pt>
                <c:pt idx="87">
                  <c:v>0.33362683653831482</c:v>
                </c:pt>
                <c:pt idx="88">
                  <c:v>0.33362683653831482</c:v>
                </c:pt>
                <c:pt idx="89">
                  <c:v>0.33362683653831482</c:v>
                </c:pt>
                <c:pt idx="90">
                  <c:v>0.33362683653831482</c:v>
                </c:pt>
                <c:pt idx="91">
                  <c:v>0.33362683653831482</c:v>
                </c:pt>
                <c:pt idx="92">
                  <c:v>0.33362683653831482</c:v>
                </c:pt>
                <c:pt idx="93">
                  <c:v>0.33362683653831482</c:v>
                </c:pt>
                <c:pt idx="94">
                  <c:v>0.33362683653831482</c:v>
                </c:pt>
                <c:pt idx="95">
                  <c:v>0.33362683653831482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D99-4D92-8E6C-9DA9F17B1AD5}"/>
            </c:ext>
          </c:extLst>
        </c:ser>
        <c:ser>
          <c:idx val="13"/>
          <c:order val="4"/>
          <c:tx>
            <c:v>OLS_1996</c:v>
          </c:tx>
          <c:spPr>
            <a:ln w="25400"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strLit>
              <c:ptCount val="96"/>
              <c:pt idx="0">
                <c:v>p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[5]uqr_1996!$O$2:$O$100</c15:sqref>
                  </c15:fullRef>
                </c:ext>
              </c:extLst>
              <c:f>[5]uqr_1996!$O$2:$O$97</c:f>
              <c:numCache>
                <c:formatCode>General</c:formatCode>
                <c:ptCount val="96"/>
                <c:pt idx="0">
                  <c:v>0.30163159966468811</c:v>
                </c:pt>
                <c:pt idx="1">
                  <c:v>0.30163159966468811</c:v>
                </c:pt>
                <c:pt idx="2">
                  <c:v>0.30163159966468811</c:v>
                </c:pt>
                <c:pt idx="3">
                  <c:v>0.30163159966468811</c:v>
                </c:pt>
                <c:pt idx="4">
                  <c:v>0.30163159966468811</c:v>
                </c:pt>
                <c:pt idx="5">
                  <c:v>0.30163159966468811</c:v>
                </c:pt>
                <c:pt idx="6">
                  <c:v>0.30163159966468811</c:v>
                </c:pt>
                <c:pt idx="7">
                  <c:v>0.30163159966468811</c:v>
                </c:pt>
                <c:pt idx="8">
                  <c:v>0.30163159966468811</c:v>
                </c:pt>
                <c:pt idx="9">
                  <c:v>0.30163159966468811</c:v>
                </c:pt>
                <c:pt idx="10">
                  <c:v>0.30163159966468811</c:v>
                </c:pt>
                <c:pt idx="11">
                  <c:v>0.30163159966468811</c:v>
                </c:pt>
                <c:pt idx="12">
                  <c:v>0.30163159966468811</c:v>
                </c:pt>
                <c:pt idx="13">
                  <c:v>0.30163159966468811</c:v>
                </c:pt>
                <c:pt idx="14">
                  <c:v>0.30163159966468811</c:v>
                </c:pt>
                <c:pt idx="15">
                  <c:v>0.30163159966468811</c:v>
                </c:pt>
                <c:pt idx="16">
                  <c:v>0.30163159966468811</c:v>
                </c:pt>
                <c:pt idx="17">
                  <c:v>0.30163159966468811</c:v>
                </c:pt>
                <c:pt idx="18">
                  <c:v>0.30163159966468811</c:v>
                </c:pt>
                <c:pt idx="19">
                  <c:v>0.30163159966468811</c:v>
                </c:pt>
                <c:pt idx="20">
                  <c:v>0.30163159966468811</c:v>
                </c:pt>
                <c:pt idx="21">
                  <c:v>0.30163159966468811</c:v>
                </c:pt>
                <c:pt idx="22">
                  <c:v>0.30163159966468811</c:v>
                </c:pt>
                <c:pt idx="23">
                  <c:v>0.30163159966468811</c:v>
                </c:pt>
                <c:pt idx="24">
                  <c:v>0.30163159966468811</c:v>
                </c:pt>
                <c:pt idx="25">
                  <c:v>0.30163159966468811</c:v>
                </c:pt>
                <c:pt idx="26">
                  <c:v>0.30163159966468811</c:v>
                </c:pt>
                <c:pt idx="27">
                  <c:v>0.30163159966468811</c:v>
                </c:pt>
                <c:pt idx="28">
                  <c:v>0.30163159966468811</c:v>
                </c:pt>
                <c:pt idx="29">
                  <c:v>0.30163159966468811</c:v>
                </c:pt>
                <c:pt idx="30">
                  <c:v>0.30163159966468811</c:v>
                </c:pt>
                <c:pt idx="31">
                  <c:v>0.30163159966468811</c:v>
                </c:pt>
                <c:pt idx="32">
                  <c:v>0.30163159966468811</c:v>
                </c:pt>
                <c:pt idx="33">
                  <c:v>0.30163159966468811</c:v>
                </c:pt>
                <c:pt idx="34">
                  <c:v>0.30163159966468811</c:v>
                </c:pt>
                <c:pt idx="35">
                  <c:v>0.30163159966468811</c:v>
                </c:pt>
                <c:pt idx="36">
                  <c:v>0.30163159966468811</c:v>
                </c:pt>
                <c:pt idx="37">
                  <c:v>0.30163159966468811</c:v>
                </c:pt>
                <c:pt idx="38">
                  <c:v>0.30163159966468811</c:v>
                </c:pt>
                <c:pt idx="39">
                  <c:v>0.30163159966468811</c:v>
                </c:pt>
                <c:pt idx="40">
                  <c:v>0.30163159966468811</c:v>
                </c:pt>
                <c:pt idx="41">
                  <c:v>0.30163159966468811</c:v>
                </c:pt>
                <c:pt idx="42">
                  <c:v>0.30163159966468811</c:v>
                </c:pt>
                <c:pt idx="43">
                  <c:v>0.30163159966468811</c:v>
                </c:pt>
                <c:pt idx="44">
                  <c:v>0.30163159966468811</c:v>
                </c:pt>
                <c:pt idx="45">
                  <c:v>0.30163159966468811</c:v>
                </c:pt>
                <c:pt idx="46">
                  <c:v>0.30163159966468811</c:v>
                </c:pt>
                <c:pt idx="47">
                  <c:v>0.30163159966468811</c:v>
                </c:pt>
                <c:pt idx="48">
                  <c:v>0.30163159966468811</c:v>
                </c:pt>
                <c:pt idx="49">
                  <c:v>0.30163159966468811</c:v>
                </c:pt>
                <c:pt idx="50">
                  <c:v>0.30163159966468811</c:v>
                </c:pt>
                <c:pt idx="51">
                  <c:v>0.30163159966468811</c:v>
                </c:pt>
                <c:pt idx="52">
                  <c:v>0.30163159966468811</c:v>
                </c:pt>
                <c:pt idx="53">
                  <c:v>0.30163159966468811</c:v>
                </c:pt>
                <c:pt idx="54">
                  <c:v>0.30163159966468811</c:v>
                </c:pt>
                <c:pt idx="55">
                  <c:v>0.30163159966468811</c:v>
                </c:pt>
                <c:pt idx="56">
                  <c:v>0.30163159966468811</c:v>
                </c:pt>
                <c:pt idx="57">
                  <c:v>0.30163159966468811</c:v>
                </c:pt>
                <c:pt idx="58">
                  <c:v>0.30163159966468811</c:v>
                </c:pt>
                <c:pt idx="59">
                  <c:v>0.30163159966468811</c:v>
                </c:pt>
                <c:pt idx="60">
                  <c:v>0.30163159966468811</c:v>
                </c:pt>
                <c:pt idx="61">
                  <c:v>0.30163159966468811</c:v>
                </c:pt>
                <c:pt idx="62">
                  <c:v>0.30163159966468811</c:v>
                </c:pt>
                <c:pt idx="63">
                  <c:v>0.30163159966468811</c:v>
                </c:pt>
                <c:pt idx="64">
                  <c:v>0.30163159966468811</c:v>
                </c:pt>
                <c:pt idx="65">
                  <c:v>0.30163159966468811</c:v>
                </c:pt>
                <c:pt idx="66">
                  <c:v>0.30163159966468811</c:v>
                </c:pt>
                <c:pt idx="67">
                  <c:v>0.30163159966468811</c:v>
                </c:pt>
                <c:pt idx="68">
                  <c:v>0.30163159966468811</c:v>
                </c:pt>
                <c:pt idx="69">
                  <c:v>0.30163159966468811</c:v>
                </c:pt>
                <c:pt idx="70">
                  <c:v>0.30163159966468811</c:v>
                </c:pt>
                <c:pt idx="71">
                  <c:v>0.30163159966468811</c:v>
                </c:pt>
                <c:pt idx="72">
                  <c:v>0.30163159966468811</c:v>
                </c:pt>
                <c:pt idx="73">
                  <c:v>0.30163159966468811</c:v>
                </c:pt>
                <c:pt idx="74">
                  <c:v>0.30163159966468811</c:v>
                </c:pt>
                <c:pt idx="75">
                  <c:v>0.30163159966468811</c:v>
                </c:pt>
                <c:pt idx="76">
                  <c:v>0.30163159966468811</c:v>
                </c:pt>
                <c:pt idx="77">
                  <c:v>0.30163159966468811</c:v>
                </c:pt>
                <c:pt idx="78">
                  <c:v>0.30163159966468811</c:v>
                </c:pt>
                <c:pt idx="79">
                  <c:v>0.30163159966468811</c:v>
                </c:pt>
                <c:pt idx="80">
                  <c:v>0.30163159966468811</c:v>
                </c:pt>
                <c:pt idx="81">
                  <c:v>0.30163159966468811</c:v>
                </c:pt>
                <c:pt idx="82">
                  <c:v>0.30163159966468811</c:v>
                </c:pt>
                <c:pt idx="83">
                  <c:v>0.30163159966468811</c:v>
                </c:pt>
                <c:pt idx="84">
                  <c:v>0.30163159966468811</c:v>
                </c:pt>
                <c:pt idx="85">
                  <c:v>0.30163159966468811</c:v>
                </c:pt>
                <c:pt idx="86">
                  <c:v>0.30163159966468811</c:v>
                </c:pt>
                <c:pt idx="87">
                  <c:v>0.30163159966468811</c:v>
                </c:pt>
                <c:pt idx="88">
                  <c:v>0.30163159966468811</c:v>
                </c:pt>
                <c:pt idx="89">
                  <c:v>0.30163159966468811</c:v>
                </c:pt>
                <c:pt idx="90">
                  <c:v>0.30163159966468811</c:v>
                </c:pt>
                <c:pt idx="91">
                  <c:v>0.30163159966468811</c:v>
                </c:pt>
                <c:pt idx="92">
                  <c:v>0.30163159966468811</c:v>
                </c:pt>
                <c:pt idx="93">
                  <c:v>0.30163159966468811</c:v>
                </c:pt>
                <c:pt idx="94">
                  <c:v>0.30163159966468811</c:v>
                </c:pt>
                <c:pt idx="95">
                  <c:v>0.30163159966468811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D99-4D92-8E6C-9DA9F17B1AD5}"/>
            </c:ext>
          </c:extLst>
        </c:ser>
        <c:ser>
          <c:idx val="3"/>
          <c:order val="5"/>
          <c:tx>
            <c:v>OLS_2016</c:v>
          </c:tx>
          <c:spPr>
            <a:ln w="2540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[5]uqr_2016!$A$1:$A$100</c15:sqref>
                  </c15:fullRef>
                </c:ext>
              </c:extLst>
              <c:f>([5]uqr_2016!$A$1:$A$96,[5]uqr_2016!$A$100)</c:f>
              <c:strCache>
                <c:ptCount val="97"/>
                <c:pt idx="0">
                  <c:v>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[5]uqr_2016!$O$2:$O$100</c15:sqref>
                  </c15:fullRef>
                </c:ext>
              </c:extLst>
              <c:f>[5]uqr_2016!$O$2:$O$97</c:f>
              <c:numCache>
                <c:formatCode>General</c:formatCode>
                <c:ptCount val="96"/>
                <c:pt idx="0">
                  <c:v>0.35452729463577271</c:v>
                </c:pt>
                <c:pt idx="1">
                  <c:v>0.35452729463577271</c:v>
                </c:pt>
                <c:pt idx="2">
                  <c:v>0.35452729463577271</c:v>
                </c:pt>
                <c:pt idx="3">
                  <c:v>0.35452729463577271</c:v>
                </c:pt>
                <c:pt idx="4">
                  <c:v>0.35452729463577271</c:v>
                </c:pt>
                <c:pt idx="5">
                  <c:v>0.35452729463577271</c:v>
                </c:pt>
                <c:pt idx="6">
                  <c:v>0.35452729463577271</c:v>
                </c:pt>
                <c:pt idx="7">
                  <c:v>0.35452729463577271</c:v>
                </c:pt>
                <c:pt idx="8">
                  <c:v>0.35452729463577271</c:v>
                </c:pt>
                <c:pt idx="9">
                  <c:v>0.35452729463577271</c:v>
                </c:pt>
                <c:pt idx="10">
                  <c:v>0.35452729463577271</c:v>
                </c:pt>
                <c:pt idx="11">
                  <c:v>0.35452729463577271</c:v>
                </c:pt>
                <c:pt idx="12">
                  <c:v>0.35452729463577271</c:v>
                </c:pt>
                <c:pt idx="13">
                  <c:v>0.35452729463577271</c:v>
                </c:pt>
                <c:pt idx="14">
                  <c:v>0.35452729463577271</c:v>
                </c:pt>
                <c:pt idx="15">
                  <c:v>0.35452729463577271</c:v>
                </c:pt>
                <c:pt idx="16">
                  <c:v>0.35452729463577271</c:v>
                </c:pt>
                <c:pt idx="17">
                  <c:v>0.35452729463577271</c:v>
                </c:pt>
                <c:pt idx="18">
                  <c:v>0.35452729463577271</c:v>
                </c:pt>
                <c:pt idx="19">
                  <c:v>0.35452729463577271</c:v>
                </c:pt>
                <c:pt idx="20">
                  <c:v>0.35452729463577271</c:v>
                </c:pt>
                <c:pt idx="21">
                  <c:v>0.35452729463577271</c:v>
                </c:pt>
                <c:pt idx="22">
                  <c:v>0.35452729463577271</c:v>
                </c:pt>
                <c:pt idx="23">
                  <c:v>0.35452729463577271</c:v>
                </c:pt>
                <c:pt idx="24">
                  <c:v>0.35452729463577271</c:v>
                </c:pt>
                <c:pt idx="25">
                  <c:v>0.35452729463577271</c:v>
                </c:pt>
                <c:pt idx="26">
                  <c:v>0.35452729463577271</c:v>
                </c:pt>
                <c:pt idx="27">
                  <c:v>0.35452729463577271</c:v>
                </c:pt>
                <c:pt idx="28">
                  <c:v>0.35452729463577271</c:v>
                </c:pt>
                <c:pt idx="29">
                  <c:v>0.35452729463577271</c:v>
                </c:pt>
                <c:pt idx="30">
                  <c:v>0.35452729463577271</c:v>
                </c:pt>
                <c:pt idx="31">
                  <c:v>0.35452729463577271</c:v>
                </c:pt>
                <c:pt idx="32">
                  <c:v>0.35452729463577271</c:v>
                </c:pt>
                <c:pt idx="33">
                  <c:v>0.35452729463577271</c:v>
                </c:pt>
                <c:pt idx="34">
                  <c:v>0.35452729463577271</c:v>
                </c:pt>
                <c:pt idx="35">
                  <c:v>0.35452729463577271</c:v>
                </c:pt>
                <c:pt idx="36">
                  <c:v>0.35452729463577271</c:v>
                </c:pt>
                <c:pt idx="37">
                  <c:v>0.35452729463577271</c:v>
                </c:pt>
                <c:pt idx="38">
                  <c:v>0.35452729463577271</c:v>
                </c:pt>
                <c:pt idx="39">
                  <c:v>0.35452729463577271</c:v>
                </c:pt>
                <c:pt idx="40">
                  <c:v>0.35452729463577271</c:v>
                </c:pt>
                <c:pt idx="41">
                  <c:v>0.35452729463577271</c:v>
                </c:pt>
                <c:pt idx="42">
                  <c:v>0.35452729463577271</c:v>
                </c:pt>
                <c:pt idx="43">
                  <c:v>0.35452729463577271</c:v>
                </c:pt>
                <c:pt idx="44">
                  <c:v>0.35452729463577271</c:v>
                </c:pt>
                <c:pt idx="45">
                  <c:v>0.35452729463577271</c:v>
                </c:pt>
                <c:pt idx="46">
                  <c:v>0.35452729463577271</c:v>
                </c:pt>
                <c:pt idx="47">
                  <c:v>0.35452729463577271</c:v>
                </c:pt>
                <c:pt idx="48">
                  <c:v>0.35452729463577271</c:v>
                </c:pt>
                <c:pt idx="49">
                  <c:v>0.35452729463577271</c:v>
                </c:pt>
                <c:pt idx="50">
                  <c:v>0.35452729463577271</c:v>
                </c:pt>
                <c:pt idx="51">
                  <c:v>0.35452729463577271</c:v>
                </c:pt>
                <c:pt idx="52">
                  <c:v>0.35452729463577271</c:v>
                </c:pt>
                <c:pt idx="53">
                  <c:v>0.35452729463577271</c:v>
                </c:pt>
                <c:pt idx="54">
                  <c:v>0.35452729463577271</c:v>
                </c:pt>
                <c:pt idx="55">
                  <c:v>0.35452729463577271</c:v>
                </c:pt>
                <c:pt idx="56">
                  <c:v>0.35452729463577271</c:v>
                </c:pt>
                <c:pt idx="57">
                  <c:v>0.35452729463577271</c:v>
                </c:pt>
                <c:pt idx="58">
                  <c:v>0.35452729463577271</c:v>
                </c:pt>
                <c:pt idx="59">
                  <c:v>0.35452729463577271</c:v>
                </c:pt>
                <c:pt idx="60">
                  <c:v>0.35452729463577271</c:v>
                </c:pt>
                <c:pt idx="61">
                  <c:v>0.35452729463577271</c:v>
                </c:pt>
                <c:pt idx="62">
                  <c:v>0.35452729463577271</c:v>
                </c:pt>
                <c:pt idx="63">
                  <c:v>0.35452729463577271</c:v>
                </c:pt>
                <c:pt idx="64">
                  <c:v>0.35452729463577271</c:v>
                </c:pt>
                <c:pt idx="65">
                  <c:v>0.35452729463577271</c:v>
                </c:pt>
                <c:pt idx="66">
                  <c:v>0.35452729463577271</c:v>
                </c:pt>
                <c:pt idx="67">
                  <c:v>0.35452729463577271</c:v>
                </c:pt>
                <c:pt idx="68">
                  <c:v>0.35452729463577271</c:v>
                </c:pt>
                <c:pt idx="69">
                  <c:v>0.35452729463577271</c:v>
                </c:pt>
                <c:pt idx="70">
                  <c:v>0.35452729463577271</c:v>
                </c:pt>
                <c:pt idx="71">
                  <c:v>0.35452729463577271</c:v>
                </c:pt>
                <c:pt idx="72">
                  <c:v>0.35452729463577271</c:v>
                </c:pt>
                <c:pt idx="73">
                  <c:v>0.35452729463577271</c:v>
                </c:pt>
                <c:pt idx="74">
                  <c:v>0.35452729463577271</c:v>
                </c:pt>
                <c:pt idx="75">
                  <c:v>0.35452729463577271</c:v>
                </c:pt>
                <c:pt idx="76">
                  <c:v>0.35452729463577271</c:v>
                </c:pt>
                <c:pt idx="77">
                  <c:v>0.35452729463577271</c:v>
                </c:pt>
                <c:pt idx="78">
                  <c:v>0.35452729463577271</c:v>
                </c:pt>
                <c:pt idx="79">
                  <c:v>0.35452729463577271</c:v>
                </c:pt>
                <c:pt idx="80">
                  <c:v>0.35452729463577271</c:v>
                </c:pt>
                <c:pt idx="81">
                  <c:v>0.35452729463577271</c:v>
                </c:pt>
                <c:pt idx="82">
                  <c:v>0.35452729463577271</c:v>
                </c:pt>
                <c:pt idx="83">
                  <c:v>0.35452729463577271</c:v>
                </c:pt>
                <c:pt idx="84">
                  <c:v>0.35452729463577271</c:v>
                </c:pt>
                <c:pt idx="85">
                  <c:v>0.35452729463577271</c:v>
                </c:pt>
                <c:pt idx="86">
                  <c:v>0.35452729463577271</c:v>
                </c:pt>
                <c:pt idx="87">
                  <c:v>0.35452729463577271</c:v>
                </c:pt>
                <c:pt idx="88">
                  <c:v>0.35452729463577271</c:v>
                </c:pt>
                <c:pt idx="89">
                  <c:v>0.35452729463577271</c:v>
                </c:pt>
                <c:pt idx="90">
                  <c:v>0.35452729463577271</c:v>
                </c:pt>
                <c:pt idx="91">
                  <c:v>0.35452729463577271</c:v>
                </c:pt>
                <c:pt idx="92">
                  <c:v>0.35452729463577271</c:v>
                </c:pt>
                <c:pt idx="93">
                  <c:v>0.35452729463577271</c:v>
                </c:pt>
                <c:pt idx="94">
                  <c:v>0.35452729463577271</c:v>
                </c:pt>
                <c:pt idx="95">
                  <c:v>0.35452729463577271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99-4D92-8E6C-9DA9F17B1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090088"/>
        <c:axId val="481090416"/>
      </c:lineChart>
      <c:dateAx>
        <c:axId val="48109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481090416"/>
        <c:crosses val="autoZero"/>
        <c:auto val="0"/>
        <c:lblOffset val="100"/>
        <c:baseTimeUnit val="days"/>
        <c:majorUnit val="5"/>
        <c:majorTimeUnit val="days"/>
        <c:minorUnit val="5"/>
      </c:dateAx>
      <c:valAx>
        <c:axId val="481090416"/>
        <c:scaling>
          <c:orientation val="minMax"/>
          <c:max val="1.8"/>
          <c:min val="-0.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481090088"/>
        <c:crossesAt val="0"/>
        <c:crossBetween val="between"/>
        <c:majorUnit val="0.4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5431490294482419"/>
          <c:y val="0.30131614788696037"/>
          <c:w val="0.162901214271293"/>
          <c:h val="0.28037309254648768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zh-CN"/>
        </a:p>
      </c:txPr>
    </c:legend>
    <c:plotVisOnly val="1"/>
    <c:dispBlanksAs val="span"/>
    <c:showDLblsOverMax val="0"/>
    <c:extLst/>
  </c:chart>
  <c:spPr>
    <a:solidFill>
      <a:schemeClr val="bg1"/>
    </a:solidFill>
    <a:ln>
      <a:solidFill>
        <a:schemeClr val="bg1"/>
      </a:solidFill>
    </a:ln>
  </c:spPr>
  <c:txPr>
    <a:bodyPr/>
    <a:lstStyle/>
    <a:p>
      <a:pPr>
        <a:defRPr/>
      </a:pPr>
      <a:endParaRPr lang="zh-CN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altLang="zh-CN" sz="2000" b="0" i="0" baseline="0">
                <a:effectLst/>
              </a:rPr>
              <a:t>Figure 4. Panel A: Evolution of Employment by, 1981-2016</a:t>
            </a:r>
            <a:endParaRPr lang="zh-CN" altLang="zh-CN" sz="2000">
              <a:effectLst/>
            </a:endParaRPr>
          </a:p>
        </c:rich>
      </c:tx>
      <c:layout>
        <c:manualLayout>
          <c:xMode val="edge"/>
          <c:yMode val="edge"/>
          <c:x val="0.13025641025641024"/>
          <c:y val="3.0259727367664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0456577543192"/>
          <c:y val="0.13685539685754106"/>
          <c:w val="0.8344456173747512"/>
          <c:h val="0.69321373406236486"/>
        </c:manualLayout>
      </c:layout>
      <c:areaChart>
        <c:grouping val="percentStacked"/>
        <c:varyColors val="0"/>
        <c:ser>
          <c:idx val="3"/>
          <c:order val="0"/>
          <c:tx>
            <c:v> Manufacturing</c:v>
          </c:tx>
          <c:spPr>
            <a:ln w="25400">
              <a:noFill/>
            </a:ln>
          </c:spPr>
          <c:cat>
            <c:numRef>
              <c:f>[5]inds!$A$2:$A$9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[5]inds!$B$2:$B$9</c:f>
              <c:numCache>
                <c:formatCode>General</c:formatCode>
                <c:ptCount val="8"/>
                <c:pt idx="0">
                  <c:v>0.43004167079925537</c:v>
                </c:pt>
                <c:pt idx="1">
                  <c:v>0.39351990818977356</c:v>
                </c:pt>
                <c:pt idx="2">
                  <c:v>0.28666248917579651</c:v>
                </c:pt>
                <c:pt idx="3">
                  <c:v>0.19156533479690552</c:v>
                </c:pt>
                <c:pt idx="4">
                  <c:v>0.13473720848560333</c:v>
                </c:pt>
                <c:pt idx="5">
                  <c:v>0.10861020535230637</c:v>
                </c:pt>
                <c:pt idx="6">
                  <c:v>5.2118755877017975E-2</c:v>
                </c:pt>
                <c:pt idx="7">
                  <c:v>4.2339250445365906E-2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F-40C3-A680-DFE7C6EB5EE3}"/>
            </c:ext>
          </c:extLst>
        </c:ser>
        <c:ser>
          <c:idx val="5"/>
          <c:order val="1"/>
          <c:tx>
            <c:v>Finance</c:v>
          </c:tx>
          <c:spPr>
            <a:ln w="25400">
              <a:noFill/>
            </a:ln>
          </c:spPr>
          <c:cat>
            <c:numRef>
              <c:f>[5]inds!$A$2:$A$9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[5]inds!$G$2:$G$9</c:f>
              <c:numCache>
                <c:formatCode>General</c:formatCode>
                <c:ptCount val="8"/>
                <c:pt idx="0">
                  <c:v>5.5011026561260223E-2</c:v>
                </c:pt>
                <c:pt idx="1">
                  <c:v>6.9862060248851776E-2</c:v>
                </c:pt>
                <c:pt idx="2">
                  <c:v>0.11989127844572067</c:v>
                </c:pt>
                <c:pt idx="3">
                  <c:v>0.15675736963748932</c:v>
                </c:pt>
                <c:pt idx="4">
                  <c:v>0.19064599275588989</c:v>
                </c:pt>
                <c:pt idx="5">
                  <c:v>0.19342471659183502</c:v>
                </c:pt>
                <c:pt idx="6">
                  <c:v>0.20500819385051727</c:v>
                </c:pt>
                <c:pt idx="7">
                  <c:v>0.20521970093250275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7F-40C3-A680-DFE7C6EB5EE3}"/>
            </c:ext>
          </c:extLst>
        </c:ser>
        <c:ser>
          <c:idx val="0"/>
          <c:order val="2"/>
          <c:tx>
            <c:v>Wholesale and Retail</c:v>
          </c:tx>
          <c:spPr>
            <a:ln w="25400">
              <a:noFill/>
            </a:ln>
          </c:spPr>
          <c:cat>
            <c:numRef>
              <c:f>[5]inds!$A$2:$A$9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[5]inds!$D$2:$D$9</c:f>
              <c:numCache>
                <c:formatCode>General</c:formatCode>
                <c:ptCount val="8"/>
                <c:pt idx="0">
                  <c:v>9.1582946479320526E-2</c:v>
                </c:pt>
                <c:pt idx="1">
                  <c:v>0.11094571650028229</c:v>
                </c:pt>
                <c:pt idx="2">
                  <c:v>0.12442883849143982</c:v>
                </c:pt>
                <c:pt idx="3">
                  <c:v>0.151114821434021</c:v>
                </c:pt>
                <c:pt idx="4">
                  <c:v>0.17189885675907135</c:v>
                </c:pt>
                <c:pt idx="5">
                  <c:v>0.18682730197906494</c:v>
                </c:pt>
                <c:pt idx="6">
                  <c:v>0.22595886886119843</c:v>
                </c:pt>
                <c:pt idx="7">
                  <c:v>0.19224290549755096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7F-40C3-A680-DFE7C6EB5EE3}"/>
            </c:ext>
          </c:extLst>
        </c:ser>
        <c:ser>
          <c:idx val="6"/>
          <c:order val="3"/>
          <c:tx>
            <c:v>Service</c:v>
          </c:tx>
          <c:spPr>
            <a:ln w="25400">
              <a:noFill/>
            </a:ln>
          </c:spPr>
          <c:cat>
            <c:numRef>
              <c:f>[5]inds!$A$2:$A$9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[5]inds!$H$2:$H$9</c:f>
              <c:numCache>
                <c:formatCode>General</c:formatCode>
                <c:ptCount val="8"/>
                <c:pt idx="0">
                  <c:v>0.164420485496521</c:v>
                </c:pt>
                <c:pt idx="1">
                  <c:v>0.18562072515487671</c:v>
                </c:pt>
                <c:pt idx="2">
                  <c:v>0.20042629539966583</c:v>
                </c:pt>
                <c:pt idx="3">
                  <c:v>0.21188502013683319</c:v>
                </c:pt>
                <c:pt idx="4">
                  <c:v>0.23024085164070129</c:v>
                </c:pt>
                <c:pt idx="5">
                  <c:v>0.23859424889087677</c:v>
                </c:pt>
                <c:pt idx="6">
                  <c:v>0.24372896552085876</c:v>
                </c:pt>
                <c:pt idx="7">
                  <c:v>0.24389651417732239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7F-40C3-A680-DFE7C6EB5EE3}"/>
            </c:ext>
          </c:extLst>
        </c:ser>
        <c:ser>
          <c:idx val="4"/>
          <c:order val="4"/>
          <c:tx>
            <c:v>STC</c:v>
          </c:tx>
          <c:spPr>
            <a:ln w="25400">
              <a:noFill/>
            </a:ln>
          </c:spPr>
          <c:cat>
            <c:numRef>
              <c:f>[5]inds!$A$2:$A$9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[5]inds!$F$2:$F$9</c:f>
              <c:numCache>
                <c:formatCode>General</c:formatCode>
                <c:ptCount val="8"/>
                <c:pt idx="0">
                  <c:v>8.3741731941699982E-2</c:v>
                </c:pt>
                <c:pt idx="1">
                  <c:v>8.0678775906562805E-2</c:v>
                </c:pt>
                <c:pt idx="2">
                  <c:v>0.10008494555950165</c:v>
                </c:pt>
                <c:pt idx="3">
                  <c:v>0.11176683008670807</c:v>
                </c:pt>
                <c:pt idx="4">
                  <c:v>0.11190546303987503</c:v>
                </c:pt>
                <c:pt idx="5">
                  <c:v>0.11799328774213791</c:v>
                </c:pt>
                <c:pt idx="6">
                  <c:v>0.11199097335338593</c:v>
                </c:pt>
                <c:pt idx="7">
                  <c:v>0.13231094181537628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F-40C3-A680-DFE7C6EB5EE3}"/>
            </c:ext>
          </c:extLst>
        </c:ser>
        <c:ser>
          <c:idx val="2"/>
          <c:order val="5"/>
          <c:tx>
            <c:v>Restaurant and Hotel</c:v>
          </c:tx>
          <c:spPr>
            <a:ln w="25400">
              <a:noFill/>
            </a:ln>
          </c:spPr>
          <c:cat>
            <c:numRef>
              <c:f>[5]inds!$A$2:$A$9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[5]inds!$E$2:$E$9</c:f>
              <c:numCache>
                <c:formatCode>General</c:formatCode>
                <c:ptCount val="8"/>
                <c:pt idx="0">
                  <c:v>6.4935065805912018E-2</c:v>
                </c:pt>
                <c:pt idx="1">
                  <c:v>7.4476532638072968E-2</c:v>
                </c:pt>
                <c:pt idx="2">
                  <c:v>8.197745680809021E-2</c:v>
                </c:pt>
                <c:pt idx="3">
                  <c:v>8.0854348838329315E-2</c:v>
                </c:pt>
                <c:pt idx="4">
                  <c:v>7.9413771629333496E-2</c:v>
                </c:pt>
                <c:pt idx="5">
                  <c:v>7.7699139714241028E-2</c:v>
                </c:pt>
                <c:pt idx="6">
                  <c:v>7.815089076757431E-2</c:v>
                </c:pt>
                <c:pt idx="7">
                  <c:v>9.1841846704483032E-2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7F-40C3-A680-DFE7C6EB5EE3}"/>
            </c:ext>
          </c:extLst>
        </c:ser>
        <c:ser>
          <c:idx val="1"/>
          <c:order val="6"/>
          <c:tx>
            <c:v>Construction</c:v>
          </c:tx>
          <c:spPr>
            <a:ln w="25400">
              <a:noFill/>
            </a:ln>
          </c:spPr>
          <c:cat>
            <c:numRef>
              <c:f>[5]inds!$A$2:$A$9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[5]inds!$C$2:$C$9</c:f>
              <c:numCache>
                <c:formatCode>General</c:formatCode>
                <c:ptCount val="8"/>
                <c:pt idx="0">
                  <c:v>9.6299923956394196E-2</c:v>
                </c:pt>
                <c:pt idx="1">
                  <c:v>6.9663591682910919E-2</c:v>
                </c:pt>
                <c:pt idx="2">
                  <c:v>7.4988231062889099E-2</c:v>
                </c:pt>
                <c:pt idx="3">
                  <c:v>8.584931492805481E-2</c:v>
                </c:pt>
                <c:pt idx="4">
                  <c:v>7.2628714144229889E-2</c:v>
                </c:pt>
                <c:pt idx="5">
                  <c:v>7.0388160645961761E-2</c:v>
                </c:pt>
                <c:pt idx="6">
                  <c:v>7.5476944446563721E-2</c:v>
                </c:pt>
                <c:pt idx="7">
                  <c:v>8.6375266313552856E-2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7F-40C3-A680-DFE7C6EB5EE3}"/>
            </c:ext>
          </c:extLst>
        </c:ser>
        <c:ser>
          <c:idx val="7"/>
          <c:order val="7"/>
          <c:tx>
            <c:v>Others</c:v>
          </c:tx>
          <c:spPr>
            <a:ln w="25400">
              <a:noFill/>
            </a:ln>
          </c:spPr>
          <c:cat>
            <c:numRef>
              <c:f>[5]inds!$A$2:$A$9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</c:numCache>
            </c:numRef>
          </c:cat>
          <c:val>
            <c:numRef>
              <c:f>[5]inds!$I$2:$I$9</c:f>
              <c:numCache>
                <c:formatCode>General</c:formatCode>
                <c:ptCount val="8"/>
                <c:pt idx="0">
                  <c:v>1.3967164792120457E-2</c:v>
                </c:pt>
                <c:pt idx="1">
                  <c:v>1.5232708305120468E-2</c:v>
                </c:pt>
                <c:pt idx="2">
                  <c:v>1.1540492996573448E-2</c:v>
                </c:pt>
                <c:pt idx="3">
                  <c:v>1.0206962004303932E-2</c:v>
                </c:pt>
                <c:pt idx="4">
                  <c:v>8.5290959104895592E-3</c:v>
                </c:pt>
                <c:pt idx="5">
                  <c:v>6.4629619009792805E-3</c:v>
                </c:pt>
                <c:pt idx="6">
                  <c:v>7.5664171017706394E-3</c:v>
                </c:pt>
                <c:pt idx="7">
                  <c:v>5.7736122980713844E-3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7F-40C3-A680-DFE7C6EB5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0666360"/>
        <c:axId val="-2090671368"/>
      </c:areaChart>
      <c:dateAx>
        <c:axId val="-2090666360"/>
        <c:scaling>
          <c:orientation val="minMax"/>
          <c:max val="2016"/>
          <c:min val="198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5"/>
        <c:majorTimeUnit val="days"/>
        <c:minorUnit val="1"/>
      </c:dateAx>
      <c:valAx>
        <c:axId val="-20906713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 val="autoZero"/>
        <c:crossBetween val="midCat"/>
        <c:majorUnit val="0.1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58209766086931436"/>
          <c:y val="0.25637652328254734"/>
          <c:w val="0.2232475555940123"/>
          <c:h val="0.34668477332920372"/>
        </c:manualLayout>
      </c:layout>
      <c:overlay val="1"/>
      <c:spPr>
        <a:solidFill>
          <a:schemeClr val="bg1">
            <a:alpha val="58000"/>
          </a:schemeClr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2000" b="0" i="0" baseline="0">
                <a:effectLst/>
              </a:rPr>
              <a:t>Figure 1. Panel B: Wage inequality in Hong Kong,1981–2018 </a:t>
            </a:r>
            <a:endParaRPr lang="zh-CN" altLang="zh-CN" sz="2000">
              <a:effectLst/>
            </a:endParaRPr>
          </a:p>
          <a:p>
            <a:pPr>
              <a:defRPr/>
            </a:pPr>
            <a:r>
              <a:rPr lang="en-US" altLang="zh-CN" sz="1600" b="0" i="0" baseline="0">
                <a:effectLst/>
              </a:rPr>
              <a:t>(Corrected estimates)</a:t>
            </a:r>
            <a:endParaRPr lang="zh-CN" altLang="zh-CN" sz="1600">
              <a:effectLst/>
            </a:endParaRPr>
          </a:p>
        </c:rich>
      </c:tx>
      <c:layout>
        <c:manualLayout>
          <c:xMode val="edge"/>
          <c:yMode val="edge"/>
          <c:x val="0.1298936863661273"/>
          <c:y val="2.01714573877962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34192841279456"/>
          <c:y val="0.15500970850655768"/>
          <c:w val="0.75957382250295646"/>
          <c:h val="0.68312800536846663"/>
        </c:manualLayout>
      </c:layout>
      <c:lineChart>
        <c:grouping val="standard"/>
        <c:varyColors val="0"/>
        <c:ser>
          <c:idx val="1"/>
          <c:order val="0"/>
          <c:tx>
            <c:v>Bottom 50%</c:v>
          </c:tx>
          <c:spPr>
            <a:ln w="34925">
              <a:solidFill>
                <a:schemeClr val="accent5"/>
              </a:solidFill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'[4]A2.1'!$Y$8:$Y$16</c:f>
              <c:numCache>
                <c:formatCode>General</c:formatCode>
                <c:ptCount val="9"/>
                <c:pt idx="0">
                  <c:v>0.18658280372619629</c:v>
                </c:pt>
                <c:pt idx="1">
                  <c:v>0.18123108148574829</c:v>
                </c:pt>
                <c:pt idx="2">
                  <c:v>0.13906663656234741</c:v>
                </c:pt>
                <c:pt idx="3">
                  <c:v>0.15258830785751343</c:v>
                </c:pt>
                <c:pt idx="4">
                  <c:v>0.12898147106170654</c:v>
                </c:pt>
                <c:pt idx="5">
                  <c:v>0.1124383807182312</c:v>
                </c:pt>
                <c:pt idx="6">
                  <c:v>0.11004108190536499</c:v>
                </c:pt>
                <c:pt idx="7">
                  <c:v>0.11479270458221436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34-417B-8966-46E9195B626D}"/>
            </c:ext>
          </c:extLst>
        </c:ser>
        <c:ser>
          <c:idx val="3"/>
          <c:order val="1"/>
          <c:tx>
            <c:v>Top 1%</c:v>
          </c:tx>
          <c:spPr>
            <a:ln w="34925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'[4]A2.1'!$S$8:$S$16</c:f>
              <c:numCache>
                <c:formatCode>General</c:formatCode>
                <c:ptCount val="9"/>
                <c:pt idx="0">
                  <c:v>0.10666424781084061</c:v>
                </c:pt>
                <c:pt idx="1">
                  <c:v>0.10679087787866592</c:v>
                </c:pt>
                <c:pt idx="2">
                  <c:v>0.12177582085132599</c:v>
                </c:pt>
                <c:pt idx="3">
                  <c:v>0.11830522119998932</c:v>
                </c:pt>
                <c:pt idx="4">
                  <c:v>0.13343586027622223</c:v>
                </c:pt>
                <c:pt idx="5">
                  <c:v>0.17187821865081787</c:v>
                </c:pt>
                <c:pt idx="6">
                  <c:v>0.16854876279830933</c:v>
                </c:pt>
                <c:pt idx="7">
                  <c:v>0.16552810370922089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34-417B-8966-46E9195B626D}"/>
            </c:ext>
          </c:extLst>
        </c:ser>
        <c:ser>
          <c:idx val="0"/>
          <c:order val="2"/>
          <c:tx>
            <c:v>Bottom 50%_2018</c:v>
          </c:tx>
          <c:spPr>
            <a:ln w="34925">
              <a:solidFill>
                <a:schemeClr val="accent5"/>
              </a:solidFill>
              <a:prstDash val="solid"/>
            </a:ln>
          </c:spPr>
          <c:marker>
            <c:symbol val="square"/>
            <c:size val="8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'[4]A2.1'!$Z$8:$Z$16</c:f>
              <c:numCache>
                <c:formatCode>General</c:formatCode>
                <c:ptCount val="9"/>
                <c:pt idx="7">
                  <c:v>0.11479270458221436</c:v>
                </c:pt>
                <c:pt idx="8">
                  <c:v>0.11566668748855591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6-4278-B0A8-821D66E5144C}"/>
            </c:ext>
          </c:extLst>
        </c:ser>
        <c:ser>
          <c:idx val="2"/>
          <c:order val="3"/>
          <c:tx>
            <c:v>Top 1%_2018</c:v>
          </c:tx>
          <c:spPr>
            <a:ln w="34925">
              <a:solidFill>
                <a:srgbClr val="C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'[4]A2.1'!$T$8:$T$16</c:f>
              <c:numCache>
                <c:formatCode>General</c:formatCode>
                <c:ptCount val="9"/>
                <c:pt idx="7">
                  <c:v>0.16552810370922089</c:v>
                </c:pt>
                <c:pt idx="8">
                  <c:v>0.16274772584438324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16-4278-B0A8-821D66E51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0666360"/>
        <c:axId val="-2090671368"/>
      </c:lineChart>
      <c:dateAx>
        <c:axId val="-2090666360"/>
        <c:scaling>
          <c:orientation val="minMax"/>
          <c:max val="201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5"/>
        <c:majorTimeUnit val="days"/>
        <c:minorUnit val="1"/>
      </c:dateAx>
      <c:valAx>
        <c:axId val="-2090671368"/>
        <c:scaling>
          <c:orientation val="minMax"/>
          <c:max val="0.2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 val="autoZero"/>
        <c:crossBetween val="midCat"/>
        <c:majorUnit val="2.0000000000000004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922177035562867"/>
          <c:y val="0.4782882850687537"/>
          <c:w val="0.15569253843269593"/>
          <c:h val="8.667119333230093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20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4. Panel B: </a:t>
            </a:r>
            <a:r>
              <a:rPr lang="en-US" altLang="zh-CN" sz="2000" b="0" i="0" u="none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Wage Premium in Finance Industry </a:t>
            </a:r>
            <a:r>
              <a:rPr lang="en-US" altLang="zh-CN" sz="20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: Unconditional Quantile Regression vs. OLS</a:t>
            </a:r>
            <a:endParaRPr lang="zh-CN" altLang="zh-CN" sz="2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20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US" altLang="zh-CN" sz="16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Base: manufacturing industry</a:t>
            </a:r>
            <a:r>
              <a:rPr lang="en-US" altLang="zh-CN" sz="20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zh-CN" altLang="zh-CN" sz="2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493772893772894"/>
          <c:y val="2.624560734749306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17461278878603"/>
          <c:y val="0.18231217315687279"/>
          <c:w val="0.77783219405266657"/>
          <c:h val="0.66015922744906497"/>
        </c:manualLayout>
      </c:layout>
      <c:lineChart>
        <c:grouping val="standard"/>
        <c:varyColors val="0"/>
        <c:ser>
          <c:idx val="8"/>
          <c:order val="0"/>
          <c:tx>
            <c:v>UQR_1981</c:v>
          </c:tx>
          <c:spPr>
            <a:ln w="285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[5]uqr_1981!$A$1:$A$100</c:f>
              <c:strCache>
                <c:ptCount val="100"/>
                <c:pt idx="0">
                  <c:v>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strCache>
            </c:strRef>
          </c:cat>
          <c:val>
            <c:numRef>
              <c:f>[5]uqr_1981!$AH$2:$AH$100</c:f>
              <c:numCache>
                <c:formatCode>General</c:formatCode>
                <c:ptCount val="99"/>
                <c:pt idx="4">
                  <c:v>0.26857972145080566</c:v>
                </c:pt>
                <c:pt idx="9">
                  <c:v>0.20341309905052185</c:v>
                </c:pt>
                <c:pt idx="14">
                  <c:v>0.11663055419921875</c:v>
                </c:pt>
                <c:pt idx="19">
                  <c:v>9.986424446105957E-2</c:v>
                </c:pt>
                <c:pt idx="24">
                  <c:v>0.10257232934236526</c:v>
                </c:pt>
                <c:pt idx="29">
                  <c:v>0.10492370277643204</c:v>
                </c:pt>
                <c:pt idx="34">
                  <c:v>0.10492370277643204</c:v>
                </c:pt>
                <c:pt idx="39">
                  <c:v>0.12721152603626251</c:v>
                </c:pt>
                <c:pt idx="44">
                  <c:v>0.10793019086122513</c:v>
                </c:pt>
                <c:pt idx="49">
                  <c:v>8.8229864835739136E-2</c:v>
                </c:pt>
                <c:pt idx="54">
                  <c:v>8.8229864835739136E-2</c:v>
                </c:pt>
                <c:pt idx="59">
                  <c:v>0.12956880033016205</c:v>
                </c:pt>
                <c:pt idx="64">
                  <c:v>9.4283230602741241E-2</c:v>
                </c:pt>
                <c:pt idx="69">
                  <c:v>6.4494684338569641E-2</c:v>
                </c:pt>
                <c:pt idx="74">
                  <c:v>6.4494684338569641E-2</c:v>
                </c:pt>
                <c:pt idx="79">
                  <c:v>7.2418324649333954E-2</c:v>
                </c:pt>
                <c:pt idx="84">
                  <c:v>9.43928062915802E-2</c:v>
                </c:pt>
                <c:pt idx="89">
                  <c:v>9.4883628189563751E-2</c:v>
                </c:pt>
                <c:pt idx="94">
                  <c:v>6.8794965744018555E-2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84-47B3-A131-0A07C366B166}"/>
            </c:ext>
          </c:extLst>
        </c:ser>
        <c:ser>
          <c:idx val="9"/>
          <c:order val="1"/>
          <c:tx>
            <c:v>OLS_1981</c:v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none"/>
          </c:marker>
          <c:val>
            <c:numRef>
              <c:f>[5]uqr_1981!$AI$2:$AI$100</c:f>
              <c:numCache>
                <c:formatCode>General</c:formatCode>
                <c:ptCount val="99"/>
                <c:pt idx="0">
                  <c:v>0.1228717714548111</c:v>
                </c:pt>
                <c:pt idx="1">
                  <c:v>0.1228717714548111</c:v>
                </c:pt>
                <c:pt idx="2">
                  <c:v>0.1228717714548111</c:v>
                </c:pt>
                <c:pt idx="3">
                  <c:v>0.1228717714548111</c:v>
                </c:pt>
                <c:pt idx="4">
                  <c:v>0.1228717714548111</c:v>
                </c:pt>
                <c:pt idx="5">
                  <c:v>0.1228717714548111</c:v>
                </c:pt>
                <c:pt idx="6">
                  <c:v>0.1228717714548111</c:v>
                </c:pt>
                <c:pt idx="7">
                  <c:v>0.1228717714548111</c:v>
                </c:pt>
                <c:pt idx="8">
                  <c:v>0.1228717714548111</c:v>
                </c:pt>
                <c:pt idx="9">
                  <c:v>0.1228717714548111</c:v>
                </c:pt>
                <c:pt idx="10">
                  <c:v>0.1228717714548111</c:v>
                </c:pt>
                <c:pt idx="11">
                  <c:v>0.1228717714548111</c:v>
                </c:pt>
                <c:pt idx="12">
                  <c:v>0.1228717714548111</c:v>
                </c:pt>
                <c:pt idx="13">
                  <c:v>0.1228717714548111</c:v>
                </c:pt>
                <c:pt idx="14">
                  <c:v>0.1228717714548111</c:v>
                </c:pt>
                <c:pt idx="15">
                  <c:v>0.1228717714548111</c:v>
                </c:pt>
                <c:pt idx="16">
                  <c:v>0.1228717714548111</c:v>
                </c:pt>
                <c:pt idx="17">
                  <c:v>0.1228717714548111</c:v>
                </c:pt>
                <c:pt idx="18">
                  <c:v>0.1228717714548111</c:v>
                </c:pt>
                <c:pt idx="19">
                  <c:v>0.1228717714548111</c:v>
                </c:pt>
                <c:pt idx="20">
                  <c:v>0.1228717714548111</c:v>
                </c:pt>
                <c:pt idx="21">
                  <c:v>0.1228717714548111</c:v>
                </c:pt>
                <c:pt idx="22">
                  <c:v>0.1228717714548111</c:v>
                </c:pt>
                <c:pt idx="23">
                  <c:v>0.1228717714548111</c:v>
                </c:pt>
                <c:pt idx="24">
                  <c:v>0.1228717714548111</c:v>
                </c:pt>
                <c:pt idx="25">
                  <c:v>0.1228717714548111</c:v>
                </c:pt>
                <c:pt idx="26">
                  <c:v>0.1228717714548111</c:v>
                </c:pt>
                <c:pt idx="27">
                  <c:v>0.1228717714548111</c:v>
                </c:pt>
                <c:pt idx="28">
                  <c:v>0.1228717714548111</c:v>
                </c:pt>
                <c:pt idx="29">
                  <c:v>0.1228717714548111</c:v>
                </c:pt>
                <c:pt idx="30">
                  <c:v>0.1228717714548111</c:v>
                </c:pt>
                <c:pt idx="31">
                  <c:v>0.1228717714548111</c:v>
                </c:pt>
                <c:pt idx="32">
                  <c:v>0.1228717714548111</c:v>
                </c:pt>
                <c:pt idx="33">
                  <c:v>0.1228717714548111</c:v>
                </c:pt>
                <c:pt idx="34">
                  <c:v>0.1228717714548111</c:v>
                </c:pt>
                <c:pt idx="35">
                  <c:v>0.1228717714548111</c:v>
                </c:pt>
                <c:pt idx="36">
                  <c:v>0.1228717714548111</c:v>
                </c:pt>
                <c:pt idx="37">
                  <c:v>0.1228717714548111</c:v>
                </c:pt>
                <c:pt idx="38">
                  <c:v>0.1228717714548111</c:v>
                </c:pt>
                <c:pt idx="39">
                  <c:v>0.1228717714548111</c:v>
                </c:pt>
                <c:pt idx="40">
                  <c:v>0.1228717714548111</c:v>
                </c:pt>
                <c:pt idx="41">
                  <c:v>0.1228717714548111</c:v>
                </c:pt>
                <c:pt idx="42">
                  <c:v>0.1228717714548111</c:v>
                </c:pt>
                <c:pt idx="43">
                  <c:v>0.1228717714548111</c:v>
                </c:pt>
                <c:pt idx="44">
                  <c:v>0.1228717714548111</c:v>
                </c:pt>
                <c:pt idx="45">
                  <c:v>0.1228717714548111</c:v>
                </c:pt>
                <c:pt idx="46">
                  <c:v>0.1228717714548111</c:v>
                </c:pt>
                <c:pt idx="47">
                  <c:v>0.1228717714548111</c:v>
                </c:pt>
                <c:pt idx="48">
                  <c:v>0.1228717714548111</c:v>
                </c:pt>
                <c:pt idx="49">
                  <c:v>0.1228717714548111</c:v>
                </c:pt>
                <c:pt idx="50">
                  <c:v>0.1228717714548111</c:v>
                </c:pt>
                <c:pt idx="51">
                  <c:v>0.1228717714548111</c:v>
                </c:pt>
                <c:pt idx="52">
                  <c:v>0.1228717714548111</c:v>
                </c:pt>
                <c:pt idx="53">
                  <c:v>0.1228717714548111</c:v>
                </c:pt>
                <c:pt idx="54">
                  <c:v>0.1228717714548111</c:v>
                </c:pt>
                <c:pt idx="55">
                  <c:v>0.1228717714548111</c:v>
                </c:pt>
                <c:pt idx="56">
                  <c:v>0.1228717714548111</c:v>
                </c:pt>
                <c:pt idx="57">
                  <c:v>0.1228717714548111</c:v>
                </c:pt>
                <c:pt idx="58">
                  <c:v>0.1228717714548111</c:v>
                </c:pt>
                <c:pt idx="59">
                  <c:v>0.1228717714548111</c:v>
                </c:pt>
                <c:pt idx="60">
                  <c:v>0.1228717714548111</c:v>
                </c:pt>
                <c:pt idx="61">
                  <c:v>0.1228717714548111</c:v>
                </c:pt>
                <c:pt idx="62">
                  <c:v>0.1228717714548111</c:v>
                </c:pt>
                <c:pt idx="63">
                  <c:v>0.1228717714548111</c:v>
                </c:pt>
                <c:pt idx="64">
                  <c:v>0.1228717714548111</c:v>
                </c:pt>
                <c:pt idx="65">
                  <c:v>0.1228717714548111</c:v>
                </c:pt>
                <c:pt idx="66">
                  <c:v>0.1228717714548111</c:v>
                </c:pt>
                <c:pt idx="67">
                  <c:v>0.1228717714548111</c:v>
                </c:pt>
                <c:pt idx="68">
                  <c:v>0.1228717714548111</c:v>
                </c:pt>
                <c:pt idx="69">
                  <c:v>0.1228717714548111</c:v>
                </c:pt>
                <c:pt idx="70">
                  <c:v>0.1228717714548111</c:v>
                </c:pt>
                <c:pt idx="71">
                  <c:v>0.1228717714548111</c:v>
                </c:pt>
                <c:pt idx="72">
                  <c:v>0.1228717714548111</c:v>
                </c:pt>
                <c:pt idx="73">
                  <c:v>0.1228717714548111</c:v>
                </c:pt>
                <c:pt idx="74">
                  <c:v>0.1228717714548111</c:v>
                </c:pt>
                <c:pt idx="75">
                  <c:v>0.1228717714548111</c:v>
                </c:pt>
                <c:pt idx="76">
                  <c:v>0.1228717714548111</c:v>
                </c:pt>
                <c:pt idx="77">
                  <c:v>0.1228717714548111</c:v>
                </c:pt>
                <c:pt idx="78">
                  <c:v>0.1228717714548111</c:v>
                </c:pt>
                <c:pt idx="79">
                  <c:v>0.1228717714548111</c:v>
                </c:pt>
                <c:pt idx="80">
                  <c:v>0.1228717714548111</c:v>
                </c:pt>
                <c:pt idx="81">
                  <c:v>0.1228717714548111</c:v>
                </c:pt>
                <c:pt idx="82">
                  <c:v>0.1228717714548111</c:v>
                </c:pt>
                <c:pt idx="83">
                  <c:v>0.1228717714548111</c:v>
                </c:pt>
                <c:pt idx="84">
                  <c:v>0.1228717714548111</c:v>
                </c:pt>
                <c:pt idx="85">
                  <c:v>0.1228717714548111</c:v>
                </c:pt>
                <c:pt idx="86">
                  <c:v>0.1228717714548111</c:v>
                </c:pt>
                <c:pt idx="87">
                  <c:v>0.1228717714548111</c:v>
                </c:pt>
                <c:pt idx="88">
                  <c:v>0.1228717714548111</c:v>
                </c:pt>
                <c:pt idx="89">
                  <c:v>0.1228717714548111</c:v>
                </c:pt>
                <c:pt idx="90">
                  <c:v>0.1228717714548111</c:v>
                </c:pt>
                <c:pt idx="91">
                  <c:v>0.1228717714548111</c:v>
                </c:pt>
                <c:pt idx="92">
                  <c:v>0.1228717714548111</c:v>
                </c:pt>
                <c:pt idx="93">
                  <c:v>0.1228717714548111</c:v>
                </c:pt>
                <c:pt idx="94">
                  <c:v>0.1228717714548111</c:v>
                </c:pt>
                <c:pt idx="95">
                  <c:v>0.1228717714548111</c:v>
                </c:pt>
                <c:pt idx="96">
                  <c:v>0.1228717714548111</c:v>
                </c:pt>
                <c:pt idx="97">
                  <c:v>0.1228717714548111</c:v>
                </c:pt>
                <c:pt idx="98">
                  <c:v>0.1228717714548111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84-47B3-A131-0A07C366B166}"/>
            </c:ext>
          </c:extLst>
        </c:ser>
        <c:ser>
          <c:idx val="12"/>
          <c:order val="2"/>
          <c:tx>
            <c:v>UQR_1996</c:v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[5]uqr_1996!$AH$2:$AH$100</c:f>
              <c:numCache>
                <c:formatCode>General</c:formatCode>
                <c:ptCount val="99"/>
                <c:pt idx="4">
                  <c:v>0.14663936197757721</c:v>
                </c:pt>
                <c:pt idx="9">
                  <c:v>0.10618528723716736</c:v>
                </c:pt>
                <c:pt idx="14">
                  <c:v>7.8509852290153503E-2</c:v>
                </c:pt>
                <c:pt idx="19">
                  <c:v>7.777673751115799E-2</c:v>
                </c:pt>
                <c:pt idx="24">
                  <c:v>6.9152273237705231E-2</c:v>
                </c:pt>
                <c:pt idx="29">
                  <c:v>6.9795243442058563E-2</c:v>
                </c:pt>
                <c:pt idx="34">
                  <c:v>7.9009450972080231E-2</c:v>
                </c:pt>
                <c:pt idx="39">
                  <c:v>8.1062823534011841E-2</c:v>
                </c:pt>
                <c:pt idx="44">
                  <c:v>8.0143623054027557E-2</c:v>
                </c:pt>
                <c:pt idx="49">
                  <c:v>7.8522548079490662E-2</c:v>
                </c:pt>
                <c:pt idx="54">
                  <c:v>0.120734803378582</c:v>
                </c:pt>
                <c:pt idx="59">
                  <c:v>8.7025843560695648E-2</c:v>
                </c:pt>
                <c:pt idx="64">
                  <c:v>8.675924688577652E-2</c:v>
                </c:pt>
                <c:pt idx="69">
                  <c:v>0.12062738835811615</c:v>
                </c:pt>
                <c:pt idx="74">
                  <c:v>0.11633293330669403</c:v>
                </c:pt>
                <c:pt idx="79">
                  <c:v>8.9189320802688599E-2</c:v>
                </c:pt>
                <c:pt idx="84">
                  <c:v>0.11274190247058868</c:v>
                </c:pt>
                <c:pt idx="89">
                  <c:v>0.22078752517700195</c:v>
                </c:pt>
                <c:pt idx="94">
                  <c:v>0.26008012890815735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84-47B3-A131-0A07C366B166}"/>
            </c:ext>
          </c:extLst>
        </c:ser>
        <c:ser>
          <c:idx val="13"/>
          <c:order val="3"/>
          <c:tx>
            <c:v>OLS_1996</c:v>
          </c:tx>
          <c:spPr>
            <a:ln w="25400">
              <a:solidFill>
                <a:schemeClr val="accent6"/>
              </a:solidFill>
              <a:prstDash val="sysDash"/>
            </a:ln>
          </c:spPr>
          <c:marker>
            <c:symbol val="none"/>
          </c:marker>
          <c:val>
            <c:numRef>
              <c:f>[5]uqr_1996!$AI$2:$AI$100</c:f>
              <c:numCache>
                <c:formatCode>General</c:formatCode>
                <c:ptCount val="99"/>
                <c:pt idx="0">
                  <c:v>0.12109646946191788</c:v>
                </c:pt>
                <c:pt idx="1">
                  <c:v>0.12109646946191788</c:v>
                </c:pt>
                <c:pt idx="2">
                  <c:v>0.12109646946191788</c:v>
                </c:pt>
                <c:pt idx="3">
                  <c:v>0.12109646946191788</c:v>
                </c:pt>
                <c:pt idx="4">
                  <c:v>0.12109646946191788</c:v>
                </c:pt>
                <c:pt idx="5">
                  <c:v>0.12109646946191788</c:v>
                </c:pt>
                <c:pt idx="6">
                  <c:v>0.12109646946191788</c:v>
                </c:pt>
                <c:pt idx="7">
                  <c:v>0.12109646946191788</c:v>
                </c:pt>
                <c:pt idx="8">
                  <c:v>0.12109646946191788</c:v>
                </c:pt>
                <c:pt idx="9">
                  <c:v>0.12109646946191788</c:v>
                </c:pt>
                <c:pt idx="10">
                  <c:v>0.12109646946191788</c:v>
                </c:pt>
                <c:pt idx="11">
                  <c:v>0.12109646946191788</c:v>
                </c:pt>
                <c:pt idx="12">
                  <c:v>0.12109646946191788</c:v>
                </c:pt>
                <c:pt idx="13">
                  <c:v>0.12109646946191788</c:v>
                </c:pt>
                <c:pt idx="14">
                  <c:v>0.12109646946191788</c:v>
                </c:pt>
                <c:pt idx="15">
                  <c:v>0.12109646946191788</c:v>
                </c:pt>
                <c:pt idx="16">
                  <c:v>0.12109646946191788</c:v>
                </c:pt>
                <c:pt idx="17">
                  <c:v>0.12109646946191788</c:v>
                </c:pt>
                <c:pt idx="18">
                  <c:v>0.12109646946191788</c:v>
                </c:pt>
                <c:pt idx="19">
                  <c:v>0.12109646946191788</c:v>
                </c:pt>
                <c:pt idx="20">
                  <c:v>0.12109646946191788</c:v>
                </c:pt>
                <c:pt idx="21">
                  <c:v>0.12109646946191788</c:v>
                </c:pt>
                <c:pt idx="22">
                  <c:v>0.12109646946191788</c:v>
                </c:pt>
                <c:pt idx="23">
                  <c:v>0.12109646946191788</c:v>
                </c:pt>
                <c:pt idx="24">
                  <c:v>0.12109646946191788</c:v>
                </c:pt>
                <c:pt idx="25">
                  <c:v>0.12109646946191788</c:v>
                </c:pt>
                <c:pt idx="26">
                  <c:v>0.12109646946191788</c:v>
                </c:pt>
                <c:pt idx="27">
                  <c:v>0.12109646946191788</c:v>
                </c:pt>
                <c:pt idx="28">
                  <c:v>0.12109646946191788</c:v>
                </c:pt>
                <c:pt idx="29">
                  <c:v>0.12109646946191788</c:v>
                </c:pt>
                <c:pt idx="30">
                  <c:v>0.12109646946191788</c:v>
                </c:pt>
                <c:pt idx="31">
                  <c:v>0.12109646946191788</c:v>
                </c:pt>
                <c:pt idx="32">
                  <c:v>0.12109646946191788</c:v>
                </c:pt>
                <c:pt idx="33">
                  <c:v>0.12109646946191788</c:v>
                </c:pt>
                <c:pt idx="34">
                  <c:v>0.12109646946191788</c:v>
                </c:pt>
                <c:pt idx="35">
                  <c:v>0.12109646946191788</c:v>
                </c:pt>
                <c:pt idx="36">
                  <c:v>0.12109646946191788</c:v>
                </c:pt>
                <c:pt idx="37">
                  <c:v>0.12109646946191788</c:v>
                </c:pt>
                <c:pt idx="38">
                  <c:v>0.12109646946191788</c:v>
                </c:pt>
                <c:pt idx="39">
                  <c:v>0.12109646946191788</c:v>
                </c:pt>
                <c:pt idx="40">
                  <c:v>0.12109646946191788</c:v>
                </c:pt>
                <c:pt idx="41">
                  <c:v>0.12109646946191788</c:v>
                </c:pt>
                <c:pt idx="42">
                  <c:v>0.12109646946191788</c:v>
                </c:pt>
                <c:pt idx="43">
                  <c:v>0.12109646946191788</c:v>
                </c:pt>
                <c:pt idx="44">
                  <c:v>0.12109646946191788</c:v>
                </c:pt>
                <c:pt idx="45">
                  <c:v>0.12109646946191788</c:v>
                </c:pt>
                <c:pt idx="46">
                  <c:v>0.12109646946191788</c:v>
                </c:pt>
                <c:pt idx="47">
                  <c:v>0.12109646946191788</c:v>
                </c:pt>
                <c:pt idx="48">
                  <c:v>0.12109646946191788</c:v>
                </c:pt>
                <c:pt idx="49">
                  <c:v>0.12109646946191788</c:v>
                </c:pt>
                <c:pt idx="50">
                  <c:v>0.12109646946191788</c:v>
                </c:pt>
                <c:pt idx="51">
                  <c:v>0.12109646946191788</c:v>
                </c:pt>
                <c:pt idx="52">
                  <c:v>0.12109646946191788</c:v>
                </c:pt>
                <c:pt idx="53">
                  <c:v>0.12109646946191788</c:v>
                </c:pt>
                <c:pt idx="54">
                  <c:v>0.12109646946191788</c:v>
                </c:pt>
                <c:pt idx="55">
                  <c:v>0.12109646946191788</c:v>
                </c:pt>
                <c:pt idx="56">
                  <c:v>0.12109646946191788</c:v>
                </c:pt>
                <c:pt idx="57">
                  <c:v>0.12109646946191788</c:v>
                </c:pt>
                <c:pt idx="58">
                  <c:v>0.12109646946191788</c:v>
                </c:pt>
                <c:pt idx="59">
                  <c:v>0.12109646946191788</c:v>
                </c:pt>
                <c:pt idx="60">
                  <c:v>0.12109646946191788</c:v>
                </c:pt>
                <c:pt idx="61">
                  <c:v>0.12109646946191788</c:v>
                </c:pt>
                <c:pt idx="62">
                  <c:v>0.12109646946191788</c:v>
                </c:pt>
                <c:pt idx="63">
                  <c:v>0.12109646946191788</c:v>
                </c:pt>
                <c:pt idx="64">
                  <c:v>0.12109646946191788</c:v>
                </c:pt>
                <c:pt idx="65">
                  <c:v>0.12109646946191788</c:v>
                </c:pt>
                <c:pt idx="66">
                  <c:v>0.12109646946191788</c:v>
                </c:pt>
                <c:pt idx="67">
                  <c:v>0.12109646946191788</c:v>
                </c:pt>
                <c:pt idx="68">
                  <c:v>0.12109646946191788</c:v>
                </c:pt>
                <c:pt idx="69">
                  <c:v>0.12109646946191788</c:v>
                </c:pt>
                <c:pt idx="70">
                  <c:v>0.12109646946191788</c:v>
                </c:pt>
                <c:pt idx="71">
                  <c:v>0.12109646946191788</c:v>
                </c:pt>
                <c:pt idx="72">
                  <c:v>0.12109646946191788</c:v>
                </c:pt>
                <c:pt idx="73">
                  <c:v>0.12109646946191788</c:v>
                </c:pt>
                <c:pt idx="74">
                  <c:v>0.12109646946191788</c:v>
                </c:pt>
                <c:pt idx="75">
                  <c:v>0.12109646946191788</c:v>
                </c:pt>
                <c:pt idx="76">
                  <c:v>0.12109646946191788</c:v>
                </c:pt>
                <c:pt idx="77">
                  <c:v>0.12109646946191788</c:v>
                </c:pt>
                <c:pt idx="78">
                  <c:v>0.12109646946191788</c:v>
                </c:pt>
                <c:pt idx="79">
                  <c:v>0.12109646946191788</c:v>
                </c:pt>
                <c:pt idx="80">
                  <c:v>0.12109646946191788</c:v>
                </c:pt>
                <c:pt idx="81">
                  <c:v>0.12109646946191788</c:v>
                </c:pt>
                <c:pt idx="82">
                  <c:v>0.12109646946191788</c:v>
                </c:pt>
                <c:pt idx="83">
                  <c:v>0.12109646946191788</c:v>
                </c:pt>
                <c:pt idx="84">
                  <c:v>0.12109646946191788</c:v>
                </c:pt>
                <c:pt idx="85">
                  <c:v>0.12109646946191788</c:v>
                </c:pt>
                <c:pt idx="86">
                  <c:v>0.12109646946191788</c:v>
                </c:pt>
                <c:pt idx="87">
                  <c:v>0.12109646946191788</c:v>
                </c:pt>
                <c:pt idx="88">
                  <c:v>0.12109646946191788</c:v>
                </c:pt>
                <c:pt idx="89">
                  <c:v>0.12109646946191788</c:v>
                </c:pt>
                <c:pt idx="90">
                  <c:v>0.12109646946191788</c:v>
                </c:pt>
                <c:pt idx="91">
                  <c:v>0.12109646946191788</c:v>
                </c:pt>
                <c:pt idx="92">
                  <c:v>0.12109646946191788</c:v>
                </c:pt>
                <c:pt idx="93">
                  <c:v>0.12109646946191788</c:v>
                </c:pt>
                <c:pt idx="94">
                  <c:v>0.12109646946191788</c:v>
                </c:pt>
                <c:pt idx="95">
                  <c:v>0.12109646946191788</c:v>
                </c:pt>
                <c:pt idx="96">
                  <c:v>0.12109646946191788</c:v>
                </c:pt>
                <c:pt idx="97">
                  <c:v>0.12109646946191788</c:v>
                </c:pt>
                <c:pt idx="98">
                  <c:v>0.12109646946191788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84-47B3-A131-0A07C366B166}"/>
            </c:ext>
          </c:extLst>
        </c:ser>
        <c:ser>
          <c:idx val="0"/>
          <c:order val="4"/>
          <c:tx>
            <c:v>UQR_2016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[5]uqr_1981!$A$1:$A$100</c:f>
              <c:strCache>
                <c:ptCount val="100"/>
                <c:pt idx="0">
                  <c:v>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strCache>
            </c:strRef>
          </c:cat>
          <c:val>
            <c:numRef>
              <c:f>[5]uqr_2016!$AH$2:$AH$100</c:f>
              <c:numCache>
                <c:formatCode>General</c:formatCode>
                <c:ptCount val="99"/>
                <c:pt idx="4">
                  <c:v>8.0947011709213257E-2</c:v>
                </c:pt>
                <c:pt idx="9">
                  <c:v>2.9676765203475952E-2</c:v>
                </c:pt>
                <c:pt idx="14">
                  <c:v>-1.6277217073366046E-3</c:v>
                </c:pt>
                <c:pt idx="19">
                  <c:v>1.1691919062286615E-3</c:v>
                </c:pt>
                <c:pt idx="24">
                  <c:v>3.415918443351984E-3</c:v>
                </c:pt>
                <c:pt idx="29">
                  <c:v>-1.1234496720135212E-2</c:v>
                </c:pt>
                <c:pt idx="34">
                  <c:v>-3.4060467034578323E-2</c:v>
                </c:pt>
                <c:pt idx="39">
                  <c:v>-2.9104756191372871E-2</c:v>
                </c:pt>
                <c:pt idx="44">
                  <c:v>-2.9344964772462845E-2</c:v>
                </c:pt>
                <c:pt idx="49">
                  <c:v>-7.4375406838953495E-3</c:v>
                </c:pt>
                <c:pt idx="54">
                  <c:v>2.6136739179491997E-2</c:v>
                </c:pt>
                <c:pt idx="59">
                  <c:v>4.1959870606660843E-2</c:v>
                </c:pt>
                <c:pt idx="64">
                  <c:v>5.8065447956323624E-2</c:v>
                </c:pt>
                <c:pt idx="69">
                  <c:v>0.12270206212997437</c:v>
                </c:pt>
                <c:pt idx="74">
                  <c:v>0.152579665184021</c:v>
                </c:pt>
                <c:pt idx="79">
                  <c:v>0.13371530175209045</c:v>
                </c:pt>
                <c:pt idx="84">
                  <c:v>0.27347490191459656</c:v>
                </c:pt>
                <c:pt idx="89">
                  <c:v>0.32261008024215698</c:v>
                </c:pt>
                <c:pt idx="94">
                  <c:v>0.41243711113929749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84-47B3-A131-0A07C366B166}"/>
            </c:ext>
          </c:extLst>
        </c:ser>
        <c:ser>
          <c:idx val="3"/>
          <c:order val="5"/>
          <c:tx>
            <c:v>OLS_2016</c:v>
          </c:tx>
          <c:spPr>
            <a:ln w="2540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[5]uqr_2016!$AI$2:$AI$100</c:f>
              <c:numCache>
                <c:formatCode>General</c:formatCode>
                <c:ptCount val="99"/>
                <c:pt idx="0">
                  <c:v>0.10557871311903</c:v>
                </c:pt>
                <c:pt idx="1">
                  <c:v>0.10557871311903</c:v>
                </c:pt>
                <c:pt idx="2">
                  <c:v>0.10557871311903</c:v>
                </c:pt>
                <c:pt idx="3">
                  <c:v>0.10557871311903</c:v>
                </c:pt>
                <c:pt idx="4">
                  <c:v>0.10557871311903</c:v>
                </c:pt>
                <c:pt idx="5">
                  <c:v>0.10557871311903</c:v>
                </c:pt>
                <c:pt idx="6">
                  <c:v>0.10557871311903</c:v>
                </c:pt>
                <c:pt idx="7">
                  <c:v>0.10557871311903</c:v>
                </c:pt>
                <c:pt idx="8">
                  <c:v>0.10557871311903</c:v>
                </c:pt>
                <c:pt idx="9">
                  <c:v>0.10557871311903</c:v>
                </c:pt>
                <c:pt idx="10">
                  <c:v>0.10557871311903</c:v>
                </c:pt>
                <c:pt idx="11">
                  <c:v>0.10557871311903</c:v>
                </c:pt>
                <c:pt idx="12">
                  <c:v>0.10557871311903</c:v>
                </c:pt>
                <c:pt idx="13">
                  <c:v>0.10557871311903</c:v>
                </c:pt>
                <c:pt idx="14">
                  <c:v>0.10557871311903</c:v>
                </c:pt>
                <c:pt idx="15">
                  <c:v>0.10557871311903</c:v>
                </c:pt>
                <c:pt idx="16">
                  <c:v>0.10557871311903</c:v>
                </c:pt>
                <c:pt idx="17">
                  <c:v>0.10557871311903</c:v>
                </c:pt>
                <c:pt idx="18">
                  <c:v>0.10557871311903</c:v>
                </c:pt>
                <c:pt idx="19">
                  <c:v>0.10557871311903</c:v>
                </c:pt>
                <c:pt idx="20">
                  <c:v>0.10557871311903</c:v>
                </c:pt>
                <c:pt idx="21">
                  <c:v>0.10557871311903</c:v>
                </c:pt>
                <c:pt idx="22">
                  <c:v>0.10557871311903</c:v>
                </c:pt>
                <c:pt idx="23">
                  <c:v>0.10557871311903</c:v>
                </c:pt>
                <c:pt idx="24">
                  <c:v>0.10557871311903</c:v>
                </c:pt>
                <c:pt idx="25">
                  <c:v>0.10557871311903</c:v>
                </c:pt>
                <c:pt idx="26">
                  <c:v>0.10557871311903</c:v>
                </c:pt>
                <c:pt idx="27">
                  <c:v>0.10557871311903</c:v>
                </c:pt>
                <c:pt idx="28">
                  <c:v>0.10557871311903</c:v>
                </c:pt>
                <c:pt idx="29">
                  <c:v>0.10557871311903</c:v>
                </c:pt>
                <c:pt idx="30">
                  <c:v>0.10557871311903</c:v>
                </c:pt>
                <c:pt idx="31">
                  <c:v>0.10557871311903</c:v>
                </c:pt>
                <c:pt idx="32">
                  <c:v>0.10557871311903</c:v>
                </c:pt>
                <c:pt idx="33">
                  <c:v>0.10557871311903</c:v>
                </c:pt>
                <c:pt idx="34">
                  <c:v>0.10557871311903</c:v>
                </c:pt>
                <c:pt idx="35">
                  <c:v>0.10557871311903</c:v>
                </c:pt>
                <c:pt idx="36">
                  <c:v>0.10557871311903</c:v>
                </c:pt>
                <c:pt idx="37">
                  <c:v>0.10557871311903</c:v>
                </c:pt>
                <c:pt idx="38">
                  <c:v>0.10557871311903</c:v>
                </c:pt>
                <c:pt idx="39">
                  <c:v>0.10557871311903</c:v>
                </c:pt>
                <c:pt idx="40">
                  <c:v>0.10557871311903</c:v>
                </c:pt>
                <c:pt idx="41">
                  <c:v>0.10557871311903</c:v>
                </c:pt>
                <c:pt idx="42">
                  <c:v>0.10557871311903</c:v>
                </c:pt>
                <c:pt idx="43">
                  <c:v>0.10557871311903</c:v>
                </c:pt>
                <c:pt idx="44">
                  <c:v>0.10557871311903</c:v>
                </c:pt>
                <c:pt idx="45">
                  <c:v>0.10557871311903</c:v>
                </c:pt>
                <c:pt idx="46">
                  <c:v>0.10557871311903</c:v>
                </c:pt>
                <c:pt idx="47">
                  <c:v>0.10557871311903</c:v>
                </c:pt>
                <c:pt idx="48">
                  <c:v>0.10557871311903</c:v>
                </c:pt>
                <c:pt idx="49">
                  <c:v>0.10557871311903</c:v>
                </c:pt>
                <c:pt idx="50">
                  <c:v>0.10557871311903</c:v>
                </c:pt>
                <c:pt idx="51">
                  <c:v>0.10557871311903</c:v>
                </c:pt>
                <c:pt idx="52">
                  <c:v>0.10557871311903</c:v>
                </c:pt>
                <c:pt idx="53">
                  <c:v>0.10557871311903</c:v>
                </c:pt>
                <c:pt idx="54">
                  <c:v>0.10557871311903</c:v>
                </c:pt>
                <c:pt idx="55">
                  <c:v>0.10557871311903</c:v>
                </c:pt>
                <c:pt idx="56">
                  <c:v>0.10557871311903</c:v>
                </c:pt>
                <c:pt idx="57">
                  <c:v>0.10557871311903</c:v>
                </c:pt>
                <c:pt idx="58">
                  <c:v>0.10557871311903</c:v>
                </c:pt>
                <c:pt idx="59">
                  <c:v>0.10557871311903</c:v>
                </c:pt>
                <c:pt idx="60">
                  <c:v>0.10557871311903</c:v>
                </c:pt>
                <c:pt idx="61">
                  <c:v>0.10557871311903</c:v>
                </c:pt>
                <c:pt idx="62">
                  <c:v>0.10557871311903</c:v>
                </c:pt>
                <c:pt idx="63">
                  <c:v>0.10557871311903</c:v>
                </c:pt>
                <c:pt idx="64">
                  <c:v>0.10557871311903</c:v>
                </c:pt>
                <c:pt idx="65">
                  <c:v>0.10557871311903</c:v>
                </c:pt>
                <c:pt idx="66">
                  <c:v>0.10557871311903</c:v>
                </c:pt>
                <c:pt idx="67">
                  <c:v>0.10557871311903</c:v>
                </c:pt>
                <c:pt idx="68">
                  <c:v>0.10557871311903</c:v>
                </c:pt>
                <c:pt idx="69">
                  <c:v>0.10557871311903</c:v>
                </c:pt>
                <c:pt idx="70">
                  <c:v>0.10557871311903</c:v>
                </c:pt>
                <c:pt idx="71">
                  <c:v>0.10557871311903</c:v>
                </c:pt>
                <c:pt idx="72">
                  <c:v>0.10557871311903</c:v>
                </c:pt>
                <c:pt idx="73">
                  <c:v>0.10557871311903</c:v>
                </c:pt>
                <c:pt idx="74">
                  <c:v>0.10557871311903</c:v>
                </c:pt>
                <c:pt idx="75">
                  <c:v>0.10557871311903</c:v>
                </c:pt>
                <c:pt idx="76">
                  <c:v>0.10557871311903</c:v>
                </c:pt>
                <c:pt idx="77">
                  <c:v>0.10557871311903</c:v>
                </c:pt>
                <c:pt idx="78">
                  <c:v>0.10557871311903</c:v>
                </c:pt>
                <c:pt idx="79">
                  <c:v>0.10557871311903</c:v>
                </c:pt>
                <c:pt idx="80">
                  <c:v>0.10557871311903</c:v>
                </c:pt>
                <c:pt idx="81">
                  <c:v>0.10557871311903</c:v>
                </c:pt>
                <c:pt idx="82">
                  <c:v>0.10557871311903</c:v>
                </c:pt>
                <c:pt idx="83">
                  <c:v>0.10557871311903</c:v>
                </c:pt>
                <c:pt idx="84">
                  <c:v>0.10557871311903</c:v>
                </c:pt>
                <c:pt idx="85">
                  <c:v>0.10557871311903</c:v>
                </c:pt>
                <c:pt idx="86">
                  <c:v>0.10557871311903</c:v>
                </c:pt>
                <c:pt idx="87">
                  <c:v>0.10557871311903</c:v>
                </c:pt>
                <c:pt idx="88">
                  <c:v>0.10557871311903</c:v>
                </c:pt>
                <c:pt idx="89">
                  <c:v>0.10557871311903</c:v>
                </c:pt>
                <c:pt idx="90">
                  <c:v>0.10557871311903</c:v>
                </c:pt>
                <c:pt idx="91">
                  <c:v>0.10557871311903</c:v>
                </c:pt>
                <c:pt idx="92">
                  <c:v>0.10557871311903</c:v>
                </c:pt>
                <c:pt idx="93">
                  <c:v>0.10557871311903</c:v>
                </c:pt>
                <c:pt idx="94">
                  <c:v>0.10557871311903</c:v>
                </c:pt>
                <c:pt idx="95">
                  <c:v>0.10557871311903</c:v>
                </c:pt>
                <c:pt idx="96">
                  <c:v>0.10557871311903</c:v>
                </c:pt>
                <c:pt idx="97">
                  <c:v>0.10557871311903</c:v>
                </c:pt>
                <c:pt idx="98">
                  <c:v>0.10557871311903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A84-47B3-A131-0A07C366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090088"/>
        <c:axId val="481090416"/>
      </c:lineChart>
      <c:dateAx>
        <c:axId val="48109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481090416"/>
        <c:crosses val="autoZero"/>
        <c:auto val="0"/>
        <c:lblOffset val="100"/>
        <c:baseTimeUnit val="days"/>
        <c:majorUnit val="5"/>
        <c:majorTimeUnit val="days"/>
        <c:minorUnit val="5"/>
      </c:dateAx>
      <c:valAx>
        <c:axId val="481090416"/>
        <c:scaling>
          <c:orientation val="minMax"/>
          <c:max val="0.5"/>
          <c:min val="-0.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481090088"/>
        <c:crossesAt val="0"/>
        <c:crossBetween val="between"/>
        <c:majorUnit val="0.1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5037270341207357"/>
          <c:y val="0.20181956075460306"/>
          <c:w val="0.19288419716766173"/>
          <c:h val="0.2782577896371122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legend>
    <c:plotVisOnly val="1"/>
    <c:dispBlanksAs val="span"/>
    <c:showDLblsOverMax val="0"/>
    <c:extLst/>
  </c:chart>
  <c:txPr>
    <a:bodyPr/>
    <a:lstStyle/>
    <a:p>
      <a:pPr>
        <a:defRPr/>
      </a:pPr>
      <a:endParaRPr lang="zh-CN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20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4. Panel C: Wage Premium in Service Industry : Unconditional Quantile Regression vs. OLS</a:t>
            </a:r>
            <a:endParaRPr lang="zh-CN" altLang="zh-CN" sz="2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6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(Base: manufacturing industry)</a:t>
            </a:r>
            <a:endParaRPr lang="zh-CN" altLang="zh-CN" sz="16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894505494505495"/>
          <c:y val="1.818004216946406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682662744080069"/>
          <c:y val="0.18432931889565238"/>
          <c:w val="0.79687981310028566"/>
          <c:h val="0.64200491580004837"/>
        </c:manualLayout>
      </c:layout>
      <c:lineChart>
        <c:grouping val="standard"/>
        <c:varyColors val="0"/>
        <c:ser>
          <c:idx val="8"/>
          <c:order val="0"/>
          <c:tx>
            <c:v>UQR_1981</c:v>
          </c:tx>
          <c:spPr>
            <a:ln w="285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[5]uqr_1981!$A$1:$A$100</c:f>
              <c:strCache>
                <c:ptCount val="100"/>
                <c:pt idx="0">
                  <c:v>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strCache>
            </c:strRef>
          </c:cat>
          <c:val>
            <c:numRef>
              <c:f>[5]uqr_1981!$AL$2:$AL$100</c:f>
              <c:numCache>
                <c:formatCode>General</c:formatCode>
                <c:ptCount val="99"/>
                <c:pt idx="4">
                  <c:v>0.42965668439865112</c:v>
                </c:pt>
                <c:pt idx="9">
                  <c:v>0.27115491032600403</c:v>
                </c:pt>
                <c:pt idx="14">
                  <c:v>0.17587687075138092</c:v>
                </c:pt>
                <c:pt idx="19">
                  <c:v>0.14589902758598328</c:v>
                </c:pt>
                <c:pt idx="24">
                  <c:v>0.1941760778427124</c:v>
                </c:pt>
                <c:pt idx="29">
                  <c:v>0.17933869361877441</c:v>
                </c:pt>
                <c:pt idx="34">
                  <c:v>0.17933869361877441</c:v>
                </c:pt>
                <c:pt idx="39">
                  <c:v>0.20778079330921173</c:v>
                </c:pt>
                <c:pt idx="44">
                  <c:v>0.17833143472671509</c:v>
                </c:pt>
                <c:pt idx="49">
                  <c:v>0.10835539549589157</c:v>
                </c:pt>
                <c:pt idx="54">
                  <c:v>0.10835539549589157</c:v>
                </c:pt>
                <c:pt idx="59">
                  <c:v>0.13918814063072205</c:v>
                </c:pt>
                <c:pt idx="64">
                  <c:v>0.13156230747699738</c:v>
                </c:pt>
                <c:pt idx="69">
                  <c:v>0.10529655963182449</c:v>
                </c:pt>
                <c:pt idx="74">
                  <c:v>0.10529655963182449</c:v>
                </c:pt>
                <c:pt idx="79">
                  <c:v>0.18741269409656525</c:v>
                </c:pt>
                <c:pt idx="84">
                  <c:v>0.16848957538604736</c:v>
                </c:pt>
                <c:pt idx="89">
                  <c:v>0.21273179352283478</c:v>
                </c:pt>
                <c:pt idx="94">
                  <c:v>0.213274285197258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AD0-4D08-8AC8-0041173A3864}"/>
            </c:ext>
          </c:extLst>
        </c:ser>
        <c:ser>
          <c:idx val="9"/>
          <c:order val="1"/>
          <c:tx>
            <c:v>OLS_1981</c:v>
          </c:tx>
          <c:spPr>
            <a:ln w="25400">
              <a:solidFill>
                <a:schemeClr val="accent5"/>
              </a:solidFill>
              <a:prstDash val="sysDash"/>
            </a:ln>
          </c:spPr>
          <c:marker>
            <c:symbol val="none"/>
          </c:marker>
          <c:val>
            <c:numRef>
              <c:f>[5]uqr_1981!$AM$2:$AM$100</c:f>
              <c:numCache>
                <c:formatCode>General</c:formatCode>
                <c:ptCount val="99"/>
                <c:pt idx="0">
                  <c:v>0.20842890441417694</c:v>
                </c:pt>
                <c:pt idx="1">
                  <c:v>0.20842890441417694</c:v>
                </c:pt>
                <c:pt idx="2">
                  <c:v>0.20842890441417694</c:v>
                </c:pt>
                <c:pt idx="3">
                  <c:v>0.20842890441417694</c:v>
                </c:pt>
                <c:pt idx="4">
                  <c:v>0.20842890441417694</c:v>
                </c:pt>
                <c:pt idx="5">
                  <c:v>0.20842890441417694</c:v>
                </c:pt>
                <c:pt idx="6">
                  <c:v>0.20842890441417694</c:v>
                </c:pt>
                <c:pt idx="7">
                  <c:v>0.20842890441417694</c:v>
                </c:pt>
                <c:pt idx="8">
                  <c:v>0.20842890441417694</c:v>
                </c:pt>
                <c:pt idx="9">
                  <c:v>0.20842890441417694</c:v>
                </c:pt>
                <c:pt idx="10">
                  <c:v>0.20842890441417694</c:v>
                </c:pt>
                <c:pt idx="11">
                  <c:v>0.20842890441417694</c:v>
                </c:pt>
                <c:pt idx="12">
                  <c:v>0.20842890441417694</c:v>
                </c:pt>
                <c:pt idx="13">
                  <c:v>0.20842890441417694</c:v>
                </c:pt>
                <c:pt idx="14">
                  <c:v>0.20842890441417694</c:v>
                </c:pt>
                <c:pt idx="15">
                  <c:v>0.20842890441417694</c:v>
                </c:pt>
                <c:pt idx="16">
                  <c:v>0.20842890441417694</c:v>
                </c:pt>
                <c:pt idx="17">
                  <c:v>0.20842890441417694</c:v>
                </c:pt>
                <c:pt idx="18">
                  <c:v>0.20842890441417694</c:v>
                </c:pt>
                <c:pt idx="19">
                  <c:v>0.20842890441417694</c:v>
                </c:pt>
                <c:pt idx="20">
                  <c:v>0.20842890441417694</c:v>
                </c:pt>
                <c:pt idx="21">
                  <c:v>0.20842890441417694</c:v>
                </c:pt>
                <c:pt idx="22">
                  <c:v>0.20842890441417694</c:v>
                </c:pt>
                <c:pt idx="23">
                  <c:v>0.20842890441417694</c:v>
                </c:pt>
                <c:pt idx="24">
                  <c:v>0.20842890441417694</c:v>
                </c:pt>
                <c:pt idx="25">
                  <c:v>0.20842890441417694</c:v>
                </c:pt>
                <c:pt idx="26">
                  <c:v>0.20842890441417694</c:v>
                </c:pt>
                <c:pt idx="27">
                  <c:v>0.20842890441417694</c:v>
                </c:pt>
                <c:pt idx="28">
                  <c:v>0.20842890441417694</c:v>
                </c:pt>
                <c:pt idx="29">
                  <c:v>0.20842890441417694</c:v>
                </c:pt>
                <c:pt idx="30">
                  <c:v>0.20842890441417694</c:v>
                </c:pt>
                <c:pt idx="31">
                  <c:v>0.20842890441417694</c:v>
                </c:pt>
                <c:pt idx="32">
                  <c:v>0.20842890441417694</c:v>
                </c:pt>
                <c:pt idx="33">
                  <c:v>0.20842890441417694</c:v>
                </c:pt>
                <c:pt idx="34">
                  <c:v>0.20842890441417694</c:v>
                </c:pt>
                <c:pt idx="35">
                  <c:v>0.20842890441417694</c:v>
                </c:pt>
                <c:pt idx="36">
                  <c:v>0.20842890441417694</c:v>
                </c:pt>
                <c:pt idx="37">
                  <c:v>0.20842890441417694</c:v>
                </c:pt>
                <c:pt idx="38">
                  <c:v>0.20842890441417694</c:v>
                </c:pt>
                <c:pt idx="39">
                  <c:v>0.20842890441417694</c:v>
                </c:pt>
                <c:pt idx="40">
                  <c:v>0.20842890441417694</c:v>
                </c:pt>
                <c:pt idx="41">
                  <c:v>0.20842890441417694</c:v>
                </c:pt>
                <c:pt idx="42">
                  <c:v>0.20842890441417694</c:v>
                </c:pt>
                <c:pt idx="43">
                  <c:v>0.20842890441417694</c:v>
                </c:pt>
                <c:pt idx="44">
                  <c:v>0.20842890441417694</c:v>
                </c:pt>
                <c:pt idx="45">
                  <c:v>0.20842890441417694</c:v>
                </c:pt>
                <c:pt idx="46">
                  <c:v>0.20842890441417694</c:v>
                </c:pt>
                <c:pt idx="47">
                  <c:v>0.20842890441417694</c:v>
                </c:pt>
                <c:pt idx="48">
                  <c:v>0.20842890441417694</c:v>
                </c:pt>
                <c:pt idx="49">
                  <c:v>0.20842890441417694</c:v>
                </c:pt>
                <c:pt idx="50">
                  <c:v>0.20842890441417694</c:v>
                </c:pt>
                <c:pt idx="51">
                  <c:v>0.20842890441417694</c:v>
                </c:pt>
                <c:pt idx="52">
                  <c:v>0.20842890441417694</c:v>
                </c:pt>
                <c:pt idx="53">
                  <c:v>0.20842890441417694</c:v>
                </c:pt>
                <c:pt idx="54">
                  <c:v>0.20842890441417694</c:v>
                </c:pt>
                <c:pt idx="55">
                  <c:v>0.20842890441417694</c:v>
                </c:pt>
                <c:pt idx="56">
                  <c:v>0.20842890441417694</c:v>
                </c:pt>
                <c:pt idx="57">
                  <c:v>0.20842890441417694</c:v>
                </c:pt>
                <c:pt idx="58">
                  <c:v>0.20842890441417694</c:v>
                </c:pt>
                <c:pt idx="59">
                  <c:v>0.20842890441417694</c:v>
                </c:pt>
                <c:pt idx="60">
                  <c:v>0.20842890441417694</c:v>
                </c:pt>
                <c:pt idx="61">
                  <c:v>0.20842890441417694</c:v>
                </c:pt>
                <c:pt idx="62">
                  <c:v>0.20842890441417694</c:v>
                </c:pt>
                <c:pt idx="63">
                  <c:v>0.20842890441417694</c:v>
                </c:pt>
                <c:pt idx="64">
                  <c:v>0.20842890441417694</c:v>
                </c:pt>
                <c:pt idx="65">
                  <c:v>0.20842890441417694</c:v>
                </c:pt>
                <c:pt idx="66">
                  <c:v>0.20842890441417694</c:v>
                </c:pt>
                <c:pt idx="67">
                  <c:v>0.20842890441417694</c:v>
                </c:pt>
                <c:pt idx="68">
                  <c:v>0.20842890441417694</c:v>
                </c:pt>
                <c:pt idx="69">
                  <c:v>0.20842890441417694</c:v>
                </c:pt>
                <c:pt idx="70">
                  <c:v>0.20842890441417694</c:v>
                </c:pt>
                <c:pt idx="71">
                  <c:v>0.20842890441417694</c:v>
                </c:pt>
                <c:pt idx="72">
                  <c:v>0.20842890441417694</c:v>
                </c:pt>
                <c:pt idx="73">
                  <c:v>0.20842890441417694</c:v>
                </c:pt>
                <c:pt idx="74">
                  <c:v>0.20842890441417694</c:v>
                </c:pt>
                <c:pt idx="75">
                  <c:v>0.20842890441417694</c:v>
                </c:pt>
                <c:pt idx="76">
                  <c:v>0.20842890441417694</c:v>
                </c:pt>
                <c:pt idx="77">
                  <c:v>0.20842890441417694</c:v>
                </c:pt>
                <c:pt idx="78">
                  <c:v>0.20842890441417694</c:v>
                </c:pt>
                <c:pt idx="79">
                  <c:v>0.20842890441417694</c:v>
                </c:pt>
                <c:pt idx="80">
                  <c:v>0.20842890441417694</c:v>
                </c:pt>
                <c:pt idx="81">
                  <c:v>0.20842890441417694</c:v>
                </c:pt>
                <c:pt idx="82">
                  <c:v>0.20842890441417694</c:v>
                </c:pt>
                <c:pt idx="83">
                  <c:v>0.20842890441417694</c:v>
                </c:pt>
                <c:pt idx="84">
                  <c:v>0.20842890441417694</c:v>
                </c:pt>
                <c:pt idx="85">
                  <c:v>0.20842890441417694</c:v>
                </c:pt>
                <c:pt idx="86">
                  <c:v>0.20842890441417694</c:v>
                </c:pt>
                <c:pt idx="87">
                  <c:v>0.20842890441417694</c:v>
                </c:pt>
                <c:pt idx="88">
                  <c:v>0.20842890441417694</c:v>
                </c:pt>
                <c:pt idx="89">
                  <c:v>0.20842890441417694</c:v>
                </c:pt>
                <c:pt idx="90">
                  <c:v>0.20842890441417694</c:v>
                </c:pt>
                <c:pt idx="91">
                  <c:v>0.20842890441417694</c:v>
                </c:pt>
                <c:pt idx="92">
                  <c:v>0.20842890441417694</c:v>
                </c:pt>
                <c:pt idx="93">
                  <c:v>0.20842890441417694</c:v>
                </c:pt>
                <c:pt idx="94">
                  <c:v>0.20842890441417694</c:v>
                </c:pt>
                <c:pt idx="95">
                  <c:v>0.20842890441417694</c:v>
                </c:pt>
                <c:pt idx="96">
                  <c:v>0.20842890441417694</c:v>
                </c:pt>
                <c:pt idx="97">
                  <c:v>0.20842890441417694</c:v>
                </c:pt>
                <c:pt idx="98">
                  <c:v>0.20842890441417694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AD0-4D08-8AC8-0041173A3864}"/>
            </c:ext>
          </c:extLst>
        </c:ser>
        <c:ser>
          <c:idx val="12"/>
          <c:order val="2"/>
          <c:tx>
            <c:v>UQR_1996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[5]uqr_1996!$AL$2:$AL$100</c:f>
              <c:numCache>
                <c:formatCode>General</c:formatCode>
                <c:ptCount val="99"/>
                <c:pt idx="4">
                  <c:v>0.10976427793502808</c:v>
                </c:pt>
                <c:pt idx="9">
                  <c:v>0.10828062146902084</c:v>
                </c:pt>
                <c:pt idx="14">
                  <c:v>0.13925549387931824</c:v>
                </c:pt>
                <c:pt idx="19">
                  <c:v>0.15875342488288879</c:v>
                </c:pt>
                <c:pt idx="24">
                  <c:v>0.16473491489887238</c:v>
                </c:pt>
                <c:pt idx="29">
                  <c:v>0.15699106454849243</c:v>
                </c:pt>
                <c:pt idx="34">
                  <c:v>0.15965437889099121</c:v>
                </c:pt>
                <c:pt idx="39">
                  <c:v>0.14809860289096832</c:v>
                </c:pt>
                <c:pt idx="44">
                  <c:v>0.14173080027103424</c:v>
                </c:pt>
                <c:pt idx="49">
                  <c:v>0.14478528499603271</c:v>
                </c:pt>
                <c:pt idx="54">
                  <c:v>0.24674798548221588</c:v>
                </c:pt>
                <c:pt idx="59">
                  <c:v>0.19542644917964935</c:v>
                </c:pt>
                <c:pt idx="64">
                  <c:v>0.19614218175411224</c:v>
                </c:pt>
                <c:pt idx="69">
                  <c:v>0.34508863091468811</c:v>
                </c:pt>
                <c:pt idx="74">
                  <c:v>0.36834245920181274</c:v>
                </c:pt>
                <c:pt idx="79">
                  <c:v>0.29016438126564026</c:v>
                </c:pt>
                <c:pt idx="84">
                  <c:v>0.30446106195449829</c:v>
                </c:pt>
                <c:pt idx="89">
                  <c:v>0.38338020443916321</c:v>
                </c:pt>
                <c:pt idx="94">
                  <c:v>0.34771695733070374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AD0-4D08-8AC8-0041173A3864}"/>
            </c:ext>
          </c:extLst>
        </c:ser>
        <c:ser>
          <c:idx val="13"/>
          <c:order val="3"/>
          <c:tx>
            <c:v>OLS_1996</c:v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val>
            <c:numRef>
              <c:f>[5]uqr_1996!$AM$2:$AM$100</c:f>
              <c:numCache>
                <c:formatCode>General</c:formatCode>
                <c:ptCount val="99"/>
                <c:pt idx="0">
                  <c:v>0.21706824004650116</c:v>
                </c:pt>
                <c:pt idx="1">
                  <c:v>0.21706824004650116</c:v>
                </c:pt>
                <c:pt idx="2">
                  <c:v>0.21706824004650116</c:v>
                </c:pt>
                <c:pt idx="3">
                  <c:v>0.21706824004650116</c:v>
                </c:pt>
                <c:pt idx="4">
                  <c:v>0.21706824004650116</c:v>
                </c:pt>
                <c:pt idx="5">
                  <c:v>0.21706824004650116</c:v>
                </c:pt>
                <c:pt idx="6">
                  <c:v>0.21706824004650116</c:v>
                </c:pt>
                <c:pt idx="7">
                  <c:v>0.21706824004650116</c:v>
                </c:pt>
                <c:pt idx="8">
                  <c:v>0.21706824004650116</c:v>
                </c:pt>
                <c:pt idx="9">
                  <c:v>0.21706824004650116</c:v>
                </c:pt>
                <c:pt idx="10">
                  <c:v>0.21706824004650116</c:v>
                </c:pt>
                <c:pt idx="11">
                  <c:v>0.21706824004650116</c:v>
                </c:pt>
                <c:pt idx="12">
                  <c:v>0.21706824004650116</c:v>
                </c:pt>
                <c:pt idx="13">
                  <c:v>0.21706824004650116</c:v>
                </c:pt>
                <c:pt idx="14">
                  <c:v>0.21706824004650116</c:v>
                </c:pt>
                <c:pt idx="15">
                  <c:v>0.21706824004650116</c:v>
                </c:pt>
                <c:pt idx="16">
                  <c:v>0.21706824004650116</c:v>
                </c:pt>
                <c:pt idx="17">
                  <c:v>0.21706824004650116</c:v>
                </c:pt>
                <c:pt idx="18">
                  <c:v>0.21706824004650116</c:v>
                </c:pt>
                <c:pt idx="19">
                  <c:v>0.21706824004650116</c:v>
                </c:pt>
                <c:pt idx="20">
                  <c:v>0.21706824004650116</c:v>
                </c:pt>
                <c:pt idx="21">
                  <c:v>0.21706824004650116</c:v>
                </c:pt>
                <c:pt idx="22">
                  <c:v>0.21706824004650116</c:v>
                </c:pt>
                <c:pt idx="23">
                  <c:v>0.21706824004650116</c:v>
                </c:pt>
                <c:pt idx="24">
                  <c:v>0.21706824004650116</c:v>
                </c:pt>
                <c:pt idx="25">
                  <c:v>0.21706824004650116</c:v>
                </c:pt>
                <c:pt idx="26">
                  <c:v>0.21706824004650116</c:v>
                </c:pt>
                <c:pt idx="27">
                  <c:v>0.21706824004650116</c:v>
                </c:pt>
                <c:pt idx="28">
                  <c:v>0.21706824004650116</c:v>
                </c:pt>
                <c:pt idx="29">
                  <c:v>0.21706824004650116</c:v>
                </c:pt>
                <c:pt idx="30">
                  <c:v>0.21706824004650116</c:v>
                </c:pt>
                <c:pt idx="31">
                  <c:v>0.21706824004650116</c:v>
                </c:pt>
                <c:pt idx="32">
                  <c:v>0.21706824004650116</c:v>
                </c:pt>
                <c:pt idx="33">
                  <c:v>0.21706824004650116</c:v>
                </c:pt>
                <c:pt idx="34">
                  <c:v>0.21706824004650116</c:v>
                </c:pt>
                <c:pt idx="35">
                  <c:v>0.21706824004650116</c:v>
                </c:pt>
                <c:pt idx="36">
                  <c:v>0.21706824004650116</c:v>
                </c:pt>
                <c:pt idx="37">
                  <c:v>0.21706824004650116</c:v>
                </c:pt>
                <c:pt idx="38">
                  <c:v>0.21706824004650116</c:v>
                </c:pt>
                <c:pt idx="39">
                  <c:v>0.21706824004650116</c:v>
                </c:pt>
                <c:pt idx="40">
                  <c:v>0.21706824004650116</c:v>
                </c:pt>
                <c:pt idx="41">
                  <c:v>0.21706824004650116</c:v>
                </c:pt>
                <c:pt idx="42">
                  <c:v>0.21706824004650116</c:v>
                </c:pt>
                <c:pt idx="43">
                  <c:v>0.21706824004650116</c:v>
                </c:pt>
                <c:pt idx="44">
                  <c:v>0.21706824004650116</c:v>
                </c:pt>
                <c:pt idx="45">
                  <c:v>0.21706824004650116</c:v>
                </c:pt>
                <c:pt idx="46">
                  <c:v>0.21706824004650116</c:v>
                </c:pt>
                <c:pt idx="47">
                  <c:v>0.21706824004650116</c:v>
                </c:pt>
                <c:pt idx="48">
                  <c:v>0.21706824004650116</c:v>
                </c:pt>
                <c:pt idx="49">
                  <c:v>0.21706824004650116</c:v>
                </c:pt>
                <c:pt idx="50">
                  <c:v>0.21706824004650116</c:v>
                </c:pt>
                <c:pt idx="51">
                  <c:v>0.21706824004650116</c:v>
                </c:pt>
                <c:pt idx="52">
                  <c:v>0.21706824004650116</c:v>
                </c:pt>
                <c:pt idx="53">
                  <c:v>0.21706824004650116</c:v>
                </c:pt>
                <c:pt idx="54">
                  <c:v>0.21706824004650116</c:v>
                </c:pt>
                <c:pt idx="55">
                  <c:v>0.21706824004650116</c:v>
                </c:pt>
                <c:pt idx="56">
                  <c:v>0.21706824004650116</c:v>
                </c:pt>
                <c:pt idx="57">
                  <c:v>0.21706824004650116</c:v>
                </c:pt>
                <c:pt idx="58">
                  <c:v>0.21706824004650116</c:v>
                </c:pt>
                <c:pt idx="59">
                  <c:v>0.21706824004650116</c:v>
                </c:pt>
                <c:pt idx="60">
                  <c:v>0.21706824004650116</c:v>
                </c:pt>
                <c:pt idx="61">
                  <c:v>0.21706824004650116</c:v>
                </c:pt>
                <c:pt idx="62">
                  <c:v>0.21706824004650116</c:v>
                </c:pt>
                <c:pt idx="63">
                  <c:v>0.21706824004650116</c:v>
                </c:pt>
                <c:pt idx="64">
                  <c:v>0.21706824004650116</c:v>
                </c:pt>
                <c:pt idx="65">
                  <c:v>0.21706824004650116</c:v>
                </c:pt>
                <c:pt idx="66">
                  <c:v>0.21706824004650116</c:v>
                </c:pt>
                <c:pt idx="67">
                  <c:v>0.21706824004650116</c:v>
                </c:pt>
                <c:pt idx="68">
                  <c:v>0.21706824004650116</c:v>
                </c:pt>
                <c:pt idx="69">
                  <c:v>0.21706824004650116</c:v>
                </c:pt>
                <c:pt idx="70">
                  <c:v>0.21706824004650116</c:v>
                </c:pt>
                <c:pt idx="71">
                  <c:v>0.21706824004650116</c:v>
                </c:pt>
                <c:pt idx="72">
                  <c:v>0.21706824004650116</c:v>
                </c:pt>
                <c:pt idx="73">
                  <c:v>0.21706824004650116</c:v>
                </c:pt>
                <c:pt idx="74">
                  <c:v>0.21706824004650116</c:v>
                </c:pt>
                <c:pt idx="75">
                  <c:v>0.21706824004650116</c:v>
                </c:pt>
                <c:pt idx="76">
                  <c:v>0.21706824004650116</c:v>
                </c:pt>
                <c:pt idx="77">
                  <c:v>0.21706824004650116</c:v>
                </c:pt>
                <c:pt idx="78">
                  <c:v>0.21706824004650116</c:v>
                </c:pt>
                <c:pt idx="79">
                  <c:v>0.21706824004650116</c:v>
                </c:pt>
                <c:pt idx="80">
                  <c:v>0.21706824004650116</c:v>
                </c:pt>
                <c:pt idx="81">
                  <c:v>0.21706824004650116</c:v>
                </c:pt>
                <c:pt idx="82">
                  <c:v>0.21706824004650116</c:v>
                </c:pt>
                <c:pt idx="83">
                  <c:v>0.21706824004650116</c:v>
                </c:pt>
                <c:pt idx="84">
                  <c:v>0.21706824004650116</c:v>
                </c:pt>
                <c:pt idx="85">
                  <c:v>0.21706824004650116</c:v>
                </c:pt>
                <c:pt idx="86">
                  <c:v>0.21706824004650116</c:v>
                </c:pt>
                <c:pt idx="87">
                  <c:v>0.21706824004650116</c:v>
                </c:pt>
                <c:pt idx="88">
                  <c:v>0.21706824004650116</c:v>
                </c:pt>
                <c:pt idx="89">
                  <c:v>0.21706824004650116</c:v>
                </c:pt>
                <c:pt idx="90">
                  <c:v>0.21706824004650116</c:v>
                </c:pt>
                <c:pt idx="91">
                  <c:v>0.21706824004650116</c:v>
                </c:pt>
                <c:pt idx="92">
                  <c:v>0.21706824004650116</c:v>
                </c:pt>
                <c:pt idx="93">
                  <c:v>0.21706824004650116</c:v>
                </c:pt>
                <c:pt idx="94">
                  <c:v>0.21706824004650116</c:v>
                </c:pt>
                <c:pt idx="95">
                  <c:v>0.21706824004650116</c:v>
                </c:pt>
                <c:pt idx="96">
                  <c:v>0.21706824004650116</c:v>
                </c:pt>
                <c:pt idx="97">
                  <c:v>0.21706824004650116</c:v>
                </c:pt>
                <c:pt idx="98">
                  <c:v>0.21706824004650116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AD0-4D08-8AC8-0041173A3864}"/>
            </c:ext>
          </c:extLst>
        </c:ser>
        <c:ser>
          <c:idx val="0"/>
          <c:order val="4"/>
          <c:tx>
            <c:v>UQR_2016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[5]uqr_1981!$A$1:$A$100</c:f>
              <c:strCache>
                <c:ptCount val="100"/>
                <c:pt idx="0">
                  <c:v>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strCache>
            </c:strRef>
          </c:cat>
          <c:val>
            <c:numRef>
              <c:f>[5]uqr_2016!$AL$2:$AL$100</c:f>
              <c:numCache>
                <c:formatCode>General</c:formatCode>
                <c:ptCount val="99"/>
                <c:pt idx="4">
                  <c:v>-0.17246030271053314</c:v>
                </c:pt>
                <c:pt idx="9">
                  <c:v>-4.6227723360061646E-2</c:v>
                </c:pt>
                <c:pt idx="14">
                  <c:v>-2.485259436070919E-2</c:v>
                </c:pt>
                <c:pt idx="19">
                  <c:v>-2.0301945507526398E-2</c:v>
                </c:pt>
                <c:pt idx="24">
                  <c:v>6.0224877670407295E-3</c:v>
                </c:pt>
                <c:pt idx="29">
                  <c:v>4.9090450629591942E-3</c:v>
                </c:pt>
                <c:pt idx="34">
                  <c:v>1.2583021074533463E-2</c:v>
                </c:pt>
                <c:pt idx="39">
                  <c:v>2.5193741545081139E-2</c:v>
                </c:pt>
                <c:pt idx="44">
                  <c:v>2.6684138923883438E-2</c:v>
                </c:pt>
                <c:pt idx="49">
                  <c:v>7.1578048169612885E-2</c:v>
                </c:pt>
                <c:pt idx="54">
                  <c:v>0.12760721147060394</c:v>
                </c:pt>
                <c:pt idx="59">
                  <c:v>0.13998156785964966</c:v>
                </c:pt>
                <c:pt idx="64">
                  <c:v>0.17341990768909454</c:v>
                </c:pt>
                <c:pt idx="69">
                  <c:v>0.31328690052032471</c:v>
                </c:pt>
                <c:pt idx="74">
                  <c:v>0.3299846351146698</c:v>
                </c:pt>
                <c:pt idx="79">
                  <c:v>0.26563498377799988</c:v>
                </c:pt>
                <c:pt idx="84">
                  <c:v>0.42487889528274536</c:v>
                </c:pt>
                <c:pt idx="89">
                  <c:v>0.41476094722747803</c:v>
                </c:pt>
                <c:pt idx="94">
                  <c:v>0.38696107268333435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D0-4D08-8AC8-0041173A3864}"/>
            </c:ext>
          </c:extLst>
        </c:ser>
        <c:ser>
          <c:idx val="3"/>
          <c:order val="5"/>
          <c:tx>
            <c:v>OLS_2016</c:v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[5]uqr_2016!$AM$2:$AM$100</c:f>
              <c:numCache>
                <c:formatCode>General</c:formatCode>
                <c:ptCount val="99"/>
                <c:pt idx="0">
                  <c:v>0.13708017766475677</c:v>
                </c:pt>
                <c:pt idx="1">
                  <c:v>0.13708017766475677</c:v>
                </c:pt>
                <c:pt idx="2">
                  <c:v>0.13708017766475677</c:v>
                </c:pt>
                <c:pt idx="3">
                  <c:v>0.13708017766475677</c:v>
                </c:pt>
                <c:pt idx="4">
                  <c:v>0.13708017766475677</c:v>
                </c:pt>
                <c:pt idx="5">
                  <c:v>0.13708017766475677</c:v>
                </c:pt>
                <c:pt idx="6">
                  <c:v>0.13708017766475677</c:v>
                </c:pt>
                <c:pt idx="7">
                  <c:v>0.13708017766475677</c:v>
                </c:pt>
                <c:pt idx="8">
                  <c:v>0.13708017766475677</c:v>
                </c:pt>
                <c:pt idx="9">
                  <c:v>0.13708017766475677</c:v>
                </c:pt>
                <c:pt idx="10">
                  <c:v>0.13708017766475677</c:v>
                </c:pt>
                <c:pt idx="11">
                  <c:v>0.13708017766475677</c:v>
                </c:pt>
                <c:pt idx="12">
                  <c:v>0.13708017766475677</c:v>
                </c:pt>
                <c:pt idx="13">
                  <c:v>0.13708017766475677</c:v>
                </c:pt>
                <c:pt idx="14">
                  <c:v>0.13708017766475677</c:v>
                </c:pt>
                <c:pt idx="15">
                  <c:v>0.13708017766475677</c:v>
                </c:pt>
                <c:pt idx="16">
                  <c:v>0.13708017766475677</c:v>
                </c:pt>
                <c:pt idx="17">
                  <c:v>0.13708017766475677</c:v>
                </c:pt>
                <c:pt idx="18">
                  <c:v>0.13708017766475677</c:v>
                </c:pt>
                <c:pt idx="19">
                  <c:v>0.13708017766475677</c:v>
                </c:pt>
                <c:pt idx="20">
                  <c:v>0.13708017766475677</c:v>
                </c:pt>
                <c:pt idx="21">
                  <c:v>0.13708017766475677</c:v>
                </c:pt>
                <c:pt idx="22">
                  <c:v>0.13708017766475677</c:v>
                </c:pt>
                <c:pt idx="23">
                  <c:v>0.13708017766475677</c:v>
                </c:pt>
                <c:pt idx="24">
                  <c:v>0.13708017766475677</c:v>
                </c:pt>
                <c:pt idx="25">
                  <c:v>0.13708017766475677</c:v>
                </c:pt>
                <c:pt idx="26">
                  <c:v>0.13708017766475677</c:v>
                </c:pt>
                <c:pt idx="27">
                  <c:v>0.13708017766475677</c:v>
                </c:pt>
                <c:pt idx="28">
                  <c:v>0.13708017766475677</c:v>
                </c:pt>
                <c:pt idx="29">
                  <c:v>0.13708017766475677</c:v>
                </c:pt>
                <c:pt idx="30">
                  <c:v>0.13708017766475677</c:v>
                </c:pt>
                <c:pt idx="31">
                  <c:v>0.13708017766475677</c:v>
                </c:pt>
                <c:pt idx="32">
                  <c:v>0.13708017766475677</c:v>
                </c:pt>
                <c:pt idx="33">
                  <c:v>0.13708017766475677</c:v>
                </c:pt>
                <c:pt idx="34">
                  <c:v>0.13708017766475677</c:v>
                </c:pt>
                <c:pt idx="35">
                  <c:v>0.13708017766475677</c:v>
                </c:pt>
                <c:pt idx="36">
                  <c:v>0.13708017766475677</c:v>
                </c:pt>
                <c:pt idx="37">
                  <c:v>0.13708017766475677</c:v>
                </c:pt>
                <c:pt idx="38">
                  <c:v>0.13708017766475677</c:v>
                </c:pt>
                <c:pt idx="39">
                  <c:v>0.13708017766475677</c:v>
                </c:pt>
                <c:pt idx="40">
                  <c:v>0.13708017766475677</c:v>
                </c:pt>
                <c:pt idx="41">
                  <c:v>0.13708017766475677</c:v>
                </c:pt>
                <c:pt idx="42">
                  <c:v>0.13708017766475677</c:v>
                </c:pt>
                <c:pt idx="43">
                  <c:v>0.13708017766475677</c:v>
                </c:pt>
                <c:pt idx="44">
                  <c:v>0.13708017766475677</c:v>
                </c:pt>
                <c:pt idx="45">
                  <c:v>0.13708017766475677</c:v>
                </c:pt>
                <c:pt idx="46">
                  <c:v>0.13708017766475677</c:v>
                </c:pt>
                <c:pt idx="47">
                  <c:v>0.13708017766475677</c:v>
                </c:pt>
                <c:pt idx="48">
                  <c:v>0.13708017766475677</c:v>
                </c:pt>
                <c:pt idx="49">
                  <c:v>0.13708017766475677</c:v>
                </c:pt>
                <c:pt idx="50">
                  <c:v>0.13708017766475677</c:v>
                </c:pt>
                <c:pt idx="51">
                  <c:v>0.13708017766475677</c:v>
                </c:pt>
                <c:pt idx="52">
                  <c:v>0.13708017766475677</c:v>
                </c:pt>
                <c:pt idx="53">
                  <c:v>0.13708017766475677</c:v>
                </c:pt>
                <c:pt idx="54">
                  <c:v>0.13708017766475677</c:v>
                </c:pt>
                <c:pt idx="55">
                  <c:v>0.13708017766475677</c:v>
                </c:pt>
                <c:pt idx="56">
                  <c:v>0.13708017766475677</c:v>
                </c:pt>
                <c:pt idx="57">
                  <c:v>0.13708017766475677</c:v>
                </c:pt>
                <c:pt idx="58">
                  <c:v>0.13708017766475677</c:v>
                </c:pt>
                <c:pt idx="59">
                  <c:v>0.13708017766475677</c:v>
                </c:pt>
                <c:pt idx="60">
                  <c:v>0.13708017766475677</c:v>
                </c:pt>
                <c:pt idx="61">
                  <c:v>0.13708017766475677</c:v>
                </c:pt>
                <c:pt idx="62">
                  <c:v>0.13708017766475677</c:v>
                </c:pt>
                <c:pt idx="63">
                  <c:v>0.13708017766475677</c:v>
                </c:pt>
                <c:pt idx="64">
                  <c:v>0.13708017766475677</c:v>
                </c:pt>
                <c:pt idx="65">
                  <c:v>0.13708017766475677</c:v>
                </c:pt>
                <c:pt idx="66">
                  <c:v>0.13708017766475677</c:v>
                </c:pt>
                <c:pt idx="67">
                  <c:v>0.13708017766475677</c:v>
                </c:pt>
                <c:pt idx="68">
                  <c:v>0.13708017766475677</c:v>
                </c:pt>
                <c:pt idx="69">
                  <c:v>0.13708017766475677</c:v>
                </c:pt>
                <c:pt idx="70">
                  <c:v>0.13708017766475677</c:v>
                </c:pt>
                <c:pt idx="71">
                  <c:v>0.13708017766475677</c:v>
                </c:pt>
                <c:pt idx="72">
                  <c:v>0.13708017766475677</c:v>
                </c:pt>
                <c:pt idx="73">
                  <c:v>0.13708017766475677</c:v>
                </c:pt>
                <c:pt idx="74">
                  <c:v>0.13708017766475677</c:v>
                </c:pt>
                <c:pt idx="75">
                  <c:v>0.13708017766475677</c:v>
                </c:pt>
                <c:pt idx="76">
                  <c:v>0.13708017766475677</c:v>
                </c:pt>
                <c:pt idx="77">
                  <c:v>0.13708017766475677</c:v>
                </c:pt>
                <c:pt idx="78">
                  <c:v>0.13708017766475677</c:v>
                </c:pt>
                <c:pt idx="79">
                  <c:v>0.13708017766475677</c:v>
                </c:pt>
                <c:pt idx="80">
                  <c:v>0.13708017766475677</c:v>
                </c:pt>
                <c:pt idx="81">
                  <c:v>0.13708017766475677</c:v>
                </c:pt>
                <c:pt idx="82">
                  <c:v>0.13708017766475677</c:v>
                </c:pt>
                <c:pt idx="83">
                  <c:v>0.13708017766475677</c:v>
                </c:pt>
                <c:pt idx="84">
                  <c:v>0.13708017766475677</c:v>
                </c:pt>
                <c:pt idx="85">
                  <c:v>0.13708017766475677</c:v>
                </c:pt>
                <c:pt idx="86">
                  <c:v>0.13708017766475677</c:v>
                </c:pt>
                <c:pt idx="87">
                  <c:v>0.13708017766475677</c:v>
                </c:pt>
                <c:pt idx="88">
                  <c:v>0.13708017766475677</c:v>
                </c:pt>
                <c:pt idx="89">
                  <c:v>0.13708017766475677</c:v>
                </c:pt>
                <c:pt idx="90">
                  <c:v>0.13708017766475677</c:v>
                </c:pt>
                <c:pt idx="91">
                  <c:v>0.13708017766475677</c:v>
                </c:pt>
                <c:pt idx="92">
                  <c:v>0.13708017766475677</c:v>
                </c:pt>
                <c:pt idx="93">
                  <c:v>0.13708017766475677</c:v>
                </c:pt>
                <c:pt idx="94">
                  <c:v>0.13708017766475677</c:v>
                </c:pt>
                <c:pt idx="95">
                  <c:v>0.13708017766475677</c:v>
                </c:pt>
                <c:pt idx="96">
                  <c:v>0.13708017766475677</c:v>
                </c:pt>
                <c:pt idx="97">
                  <c:v>0.13708017766475677</c:v>
                </c:pt>
                <c:pt idx="98">
                  <c:v>0.13708017766475677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D0-4D08-8AC8-0041173A3864}"/>
            </c:ext>
          </c:extLst>
        </c:ser>
        <c:ser>
          <c:idx val="4"/>
          <c:order val="6"/>
          <c:tx>
            <c:v>UQR_1996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[5]uqr_1996!$AL$2:$AL$100</c:f>
              <c:numCache>
                <c:formatCode>General</c:formatCode>
                <c:ptCount val="99"/>
                <c:pt idx="4">
                  <c:v>0.10976427793502808</c:v>
                </c:pt>
                <c:pt idx="9">
                  <c:v>0.10828062146902084</c:v>
                </c:pt>
                <c:pt idx="14">
                  <c:v>0.13925549387931824</c:v>
                </c:pt>
                <c:pt idx="19">
                  <c:v>0.15875342488288879</c:v>
                </c:pt>
                <c:pt idx="24">
                  <c:v>0.16473491489887238</c:v>
                </c:pt>
                <c:pt idx="29">
                  <c:v>0.15699106454849243</c:v>
                </c:pt>
                <c:pt idx="34">
                  <c:v>0.15965437889099121</c:v>
                </c:pt>
                <c:pt idx="39">
                  <c:v>0.14809860289096832</c:v>
                </c:pt>
                <c:pt idx="44">
                  <c:v>0.14173080027103424</c:v>
                </c:pt>
                <c:pt idx="49">
                  <c:v>0.14478528499603271</c:v>
                </c:pt>
                <c:pt idx="54">
                  <c:v>0.24674798548221588</c:v>
                </c:pt>
                <c:pt idx="59">
                  <c:v>0.19542644917964935</c:v>
                </c:pt>
                <c:pt idx="64">
                  <c:v>0.19614218175411224</c:v>
                </c:pt>
                <c:pt idx="69">
                  <c:v>0.34508863091468811</c:v>
                </c:pt>
                <c:pt idx="74">
                  <c:v>0.36834245920181274</c:v>
                </c:pt>
                <c:pt idx="79">
                  <c:v>0.29016438126564026</c:v>
                </c:pt>
                <c:pt idx="84">
                  <c:v>0.30446106195449829</c:v>
                </c:pt>
                <c:pt idx="89">
                  <c:v>0.38338020443916321</c:v>
                </c:pt>
                <c:pt idx="94">
                  <c:v>0.34771695733070374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AD0-4D08-8AC8-0041173A3864}"/>
            </c:ext>
          </c:extLst>
        </c:ser>
        <c:ser>
          <c:idx val="7"/>
          <c:order val="7"/>
          <c:tx>
            <c:v>OLS_1996</c:v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[5]uqr_1996!$AM$2:$AM$100</c:f>
              <c:numCache>
                <c:formatCode>General</c:formatCode>
                <c:ptCount val="99"/>
                <c:pt idx="0">
                  <c:v>0.21706824004650116</c:v>
                </c:pt>
                <c:pt idx="1">
                  <c:v>0.21706824004650116</c:v>
                </c:pt>
                <c:pt idx="2">
                  <c:v>0.21706824004650116</c:v>
                </c:pt>
                <c:pt idx="3">
                  <c:v>0.21706824004650116</c:v>
                </c:pt>
                <c:pt idx="4">
                  <c:v>0.21706824004650116</c:v>
                </c:pt>
                <c:pt idx="5">
                  <c:v>0.21706824004650116</c:v>
                </c:pt>
                <c:pt idx="6">
                  <c:v>0.21706824004650116</c:v>
                </c:pt>
                <c:pt idx="7">
                  <c:v>0.21706824004650116</c:v>
                </c:pt>
                <c:pt idx="8">
                  <c:v>0.21706824004650116</c:v>
                </c:pt>
                <c:pt idx="9">
                  <c:v>0.21706824004650116</c:v>
                </c:pt>
                <c:pt idx="10">
                  <c:v>0.21706824004650116</c:v>
                </c:pt>
                <c:pt idx="11">
                  <c:v>0.21706824004650116</c:v>
                </c:pt>
                <c:pt idx="12">
                  <c:v>0.21706824004650116</c:v>
                </c:pt>
                <c:pt idx="13">
                  <c:v>0.21706824004650116</c:v>
                </c:pt>
                <c:pt idx="14">
                  <c:v>0.21706824004650116</c:v>
                </c:pt>
                <c:pt idx="15">
                  <c:v>0.21706824004650116</c:v>
                </c:pt>
                <c:pt idx="16">
                  <c:v>0.21706824004650116</c:v>
                </c:pt>
                <c:pt idx="17">
                  <c:v>0.21706824004650116</c:v>
                </c:pt>
                <c:pt idx="18">
                  <c:v>0.21706824004650116</c:v>
                </c:pt>
                <c:pt idx="19">
                  <c:v>0.21706824004650116</c:v>
                </c:pt>
                <c:pt idx="20">
                  <c:v>0.21706824004650116</c:v>
                </c:pt>
                <c:pt idx="21">
                  <c:v>0.21706824004650116</c:v>
                </c:pt>
                <c:pt idx="22">
                  <c:v>0.21706824004650116</c:v>
                </c:pt>
                <c:pt idx="23">
                  <c:v>0.21706824004650116</c:v>
                </c:pt>
                <c:pt idx="24">
                  <c:v>0.21706824004650116</c:v>
                </c:pt>
                <c:pt idx="25">
                  <c:v>0.21706824004650116</c:v>
                </c:pt>
                <c:pt idx="26">
                  <c:v>0.21706824004650116</c:v>
                </c:pt>
                <c:pt idx="27">
                  <c:v>0.21706824004650116</c:v>
                </c:pt>
                <c:pt idx="28">
                  <c:v>0.21706824004650116</c:v>
                </c:pt>
                <c:pt idx="29">
                  <c:v>0.21706824004650116</c:v>
                </c:pt>
                <c:pt idx="30">
                  <c:v>0.21706824004650116</c:v>
                </c:pt>
                <c:pt idx="31">
                  <c:v>0.21706824004650116</c:v>
                </c:pt>
                <c:pt idx="32">
                  <c:v>0.21706824004650116</c:v>
                </c:pt>
                <c:pt idx="33">
                  <c:v>0.21706824004650116</c:v>
                </c:pt>
                <c:pt idx="34">
                  <c:v>0.21706824004650116</c:v>
                </c:pt>
                <c:pt idx="35">
                  <c:v>0.21706824004650116</c:v>
                </c:pt>
                <c:pt idx="36">
                  <c:v>0.21706824004650116</c:v>
                </c:pt>
                <c:pt idx="37">
                  <c:v>0.21706824004650116</c:v>
                </c:pt>
                <c:pt idx="38">
                  <c:v>0.21706824004650116</c:v>
                </c:pt>
                <c:pt idx="39">
                  <c:v>0.21706824004650116</c:v>
                </c:pt>
                <c:pt idx="40">
                  <c:v>0.21706824004650116</c:v>
                </c:pt>
                <c:pt idx="41">
                  <c:v>0.21706824004650116</c:v>
                </c:pt>
                <c:pt idx="42">
                  <c:v>0.21706824004650116</c:v>
                </c:pt>
                <c:pt idx="43">
                  <c:v>0.21706824004650116</c:v>
                </c:pt>
                <c:pt idx="44">
                  <c:v>0.21706824004650116</c:v>
                </c:pt>
                <c:pt idx="45">
                  <c:v>0.21706824004650116</c:v>
                </c:pt>
                <c:pt idx="46">
                  <c:v>0.21706824004650116</c:v>
                </c:pt>
                <c:pt idx="47">
                  <c:v>0.21706824004650116</c:v>
                </c:pt>
                <c:pt idx="48">
                  <c:v>0.21706824004650116</c:v>
                </c:pt>
                <c:pt idx="49">
                  <c:v>0.21706824004650116</c:v>
                </c:pt>
                <c:pt idx="50">
                  <c:v>0.21706824004650116</c:v>
                </c:pt>
                <c:pt idx="51">
                  <c:v>0.21706824004650116</c:v>
                </c:pt>
                <c:pt idx="52">
                  <c:v>0.21706824004650116</c:v>
                </c:pt>
                <c:pt idx="53">
                  <c:v>0.21706824004650116</c:v>
                </c:pt>
                <c:pt idx="54">
                  <c:v>0.21706824004650116</c:v>
                </c:pt>
                <c:pt idx="55">
                  <c:v>0.21706824004650116</c:v>
                </c:pt>
                <c:pt idx="56">
                  <c:v>0.21706824004650116</c:v>
                </c:pt>
                <c:pt idx="57">
                  <c:v>0.21706824004650116</c:v>
                </c:pt>
                <c:pt idx="58">
                  <c:v>0.21706824004650116</c:v>
                </c:pt>
                <c:pt idx="59">
                  <c:v>0.21706824004650116</c:v>
                </c:pt>
                <c:pt idx="60">
                  <c:v>0.21706824004650116</c:v>
                </c:pt>
                <c:pt idx="61">
                  <c:v>0.21706824004650116</c:v>
                </c:pt>
                <c:pt idx="62">
                  <c:v>0.21706824004650116</c:v>
                </c:pt>
                <c:pt idx="63">
                  <c:v>0.21706824004650116</c:v>
                </c:pt>
                <c:pt idx="64">
                  <c:v>0.21706824004650116</c:v>
                </c:pt>
                <c:pt idx="65">
                  <c:v>0.21706824004650116</c:v>
                </c:pt>
                <c:pt idx="66">
                  <c:v>0.21706824004650116</c:v>
                </c:pt>
                <c:pt idx="67">
                  <c:v>0.21706824004650116</c:v>
                </c:pt>
                <c:pt idx="68">
                  <c:v>0.21706824004650116</c:v>
                </c:pt>
                <c:pt idx="69">
                  <c:v>0.21706824004650116</c:v>
                </c:pt>
                <c:pt idx="70">
                  <c:v>0.21706824004650116</c:v>
                </c:pt>
                <c:pt idx="71">
                  <c:v>0.21706824004650116</c:v>
                </c:pt>
                <c:pt idx="72">
                  <c:v>0.21706824004650116</c:v>
                </c:pt>
                <c:pt idx="73">
                  <c:v>0.21706824004650116</c:v>
                </c:pt>
                <c:pt idx="74">
                  <c:v>0.21706824004650116</c:v>
                </c:pt>
                <c:pt idx="75">
                  <c:v>0.21706824004650116</c:v>
                </c:pt>
                <c:pt idx="76">
                  <c:v>0.21706824004650116</c:v>
                </c:pt>
                <c:pt idx="77">
                  <c:v>0.21706824004650116</c:v>
                </c:pt>
                <c:pt idx="78">
                  <c:v>0.21706824004650116</c:v>
                </c:pt>
                <c:pt idx="79">
                  <c:v>0.21706824004650116</c:v>
                </c:pt>
                <c:pt idx="80">
                  <c:v>0.21706824004650116</c:v>
                </c:pt>
                <c:pt idx="81">
                  <c:v>0.21706824004650116</c:v>
                </c:pt>
                <c:pt idx="82">
                  <c:v>0.21706824004650116</c:v>
                </c:pt>
                <c:pt idx="83">
                  <c:v>0.21706824004650116</c:v>
                </c:pt>
                <c:pt idx="84">
                  <c:v>0.21706824004650116</c:v>
                </c:pt>
                <c:pt idx="85">
                  <c:v>0.21706824004650116</c:v>
                </c:pt>
                <c:pt idx="86">
                  <c:v>0.21706824004650116</c:v>
                </c:pt>
                <c:pt idx="87">
                  <c:v>0.21706824004650116</c:v>
                </c:pt>
                <c:pt idx="88">
                  <c:v>0.21706824004650116</c:v>
                </c:pt>
                <c:pt idx="89">
                  <c:v>0.21706824004650116</c:v>
                </c:pt>
                <c:pt idx="90">
                  <c:v>0.21706824004650116</c:v>
                </c:pt>
                <c:pt idx="91">
                  <c:v>0.21706824004650116</c:v>
                </c:pt>
                <c:pt idx="92">
                  <c:v>0.21706824004650116</c:v>
                </c:pt>
                <c:pt idx="93">
                  <c:v>0.21706824004650116</c:v>
                </c:pt>
                <c:pt idx="94">
                  <c:v>0.21706824004650116</c:v>
                </c:pt>
                <c:pt idx="95">
                  <c:v>0.21706824004650116</c:v>
                </c:pt>
                <c:pt idx="96">
                  <c:v>0.21706824004650116</c:v>
                </c:pt>
                <c:pt idx="97">
                  <c:v>0.21706824004650116</c:v>
                </c:pt>
                <c:pt idx="98">
                  <c:v>0.21706824004650116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AD0-4D08-8AC8-0041173A3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090088"/>
        <c:axId val="481090416"/>
      </c:lineChart>
      <c:dateAx>
        <c:axId val="48109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481090416"/>
        <c:crosses val="autoZero"/>
        <c:auto val="0"/>
        <c:lblOffset val="100"/>
        <c:baseTimeUnit val="days"/>
        <c:majorUnit val="5"/>
        <c:majorTimeUnit val="days"/>
        <c:minorUnit val="5"/>
      </c:dateAx>
      <c:valAx>
        <c:axId val="481090416"/>
        <c:scaling>
          <c:orientation val="minMax"/>
          <c:max val="0.5"/>
          <c:min val="-0.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481090088"/>
        <c:crossesAt val="0"/>
        <c:crossBetween val="between"/>
        <c:majorUnit val="0.1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9909065213002222"/>
          <c:y val="0.57297437669005435"/>
          <c:w val="0.19874500302846759"/>
          <c:h val="0.2419491663390789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legend>
    <c:plotVisOnly val="1"/>
    <c:dispBlanksAs val="span"/>
    <c:showDLblsOverMax val="0"/>
    <c:extLst/>
  </c:chart>
  <c:txPr>
    <a:bodyPr/>
    <a:lstStyle/>
    <a:p>
      <a:pPr>
        <a:defRPr/>
      </a:pPr>
      <a:endParaRPr lang="zh-CN"/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20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4. Panel D: Wage Premium in Restaurant and Hotel Industry : Unconditional Quantile Regression vs. OLS</a:t>
            </a:r>
            <a:endParaRPr lang="zh-CN" altLang="zh-CN" sz="2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6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(Base: manufacturing industry)</a:t>
            </a:r>
            <a:endParaRPr lang="zh-CN" altLang="zh-CN" sz="16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altLang="zh-CN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862997894493955"/>
          <c:y val="2.42314793858029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15263476680802"/>
          <c:y val="0.20651792202222832"/>
          <c:w val="0.75731937353984613"/>
          <c:h val="0.61779916693469294"/>
        </c:manualLayout>
      </c:layout>
      <c:lineChart>
        <c:grouping val="standard"/>
        <c:varyColors val="0"/>
        <c:ser>
          <c:idx val="8"/>
          <c:order val="0"/>
          <c:tx>
            <c:v>UQR_1981</c:v>
          </c:tx>
          <c:spPr>
            <a:ln w="285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[5]uqr_1981!$A$1:$A$100</c:f>
              <c:strCache>
                <c:ptCount val="100"/>
                <c:pt idx="0">
                  <c:v>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strCache>
            </c:strRef>
          </c:cat>
          <c:val>
            <c:numRef>
              <c:f>[5]uqr_1981!$Z$2:$Z$100</c:f>
              <c:numCache>
                <c:formatCode>General</c:formatCode>
                <c:ptCount val="99"/>
                <c:pt idx="4">
                  <c:v>0.45873427391052246</c:v>
                </c:pt>
                <c:pt idx="9">
                  <c:v>0.29088547825813293</c:v>
                </c:pt>
                <c:pt idx="14">
                  <c:v>0.16530747711658478</c:v>
                </c:pt>
                <c:pt idx="19">
                  <c:v>0.14061875641345978</c:v>
                </c:pt>
                <c:pt idx="24">
                  <c:v>0.16681782901287079</c:v>
                </c:pt>
                <c:pt idx="29">
                  <c:v>0.11707770079374313</c:v>
                </c:pt>
                <c:pt idx="34">
                  <c:v>0.11707770079374313</c:v>
                </c:pt>
                <c:pt idx="39">
                  <c:v>0.12840966880321503</c:v>
                </c:pt>
                <c:pt idx="44">
                  <c:v>0.11139798909425735</c:v>
                </c:pt>
                <c:pt idx="49">
                  <c:v>9.1515123844146729E-2</c:v>
                </c:pt>
                <c:pt idx="54">
                  <c:v>9.1515123844146729E-2</c:v>
                </c:pt>
                <c:pt idx="59">
                  <c:v>0.12169541418552399</c:v>
                </c:pt>
                <c:pt idx="64">
                  <c:v>0.10531924664974213</c:v>
                </c:pt>
                <c:pt idx="69">
                  <c:v>5.5140640586614609E-2</c:v>
                </c:pt>
                <c:pt idx="74">
                  <c:v>5.5140640586614609E-2</c:v>
                </c:pt>
                <c:pt idx="79">
                  <c:v>3.9379354566335678E-2</c:v>
                </c:pt>
                <c:pt idx="84">
                  <c:v>2.9725881293416023E-2</c:v>
                </c:pt>
                <c:pt idx="89">
                  <c:v>-2.8793308883905411E-2</c:v>
                </c:pt>
                <c:pt idx="94">
                  <c:v>-8.6897678673267365E-2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A76-48D4-9AD8-D07171DBDC65}"/>
            </c:ext>
          </c:extLst>
        </c:ser>
        <c:ser>
          <c:idx val="9"/>
          <c:order val="1"/>
          <c:tx>
            <c:v>OLS_1981</c:v>
          </c:tx>
          <c:spPr>
            <a:ln w="25400">
              <a:solidFill>
                <a:schemeClr val="accent5"/>
              </a:solidFill>
              <a:prstDash val="sysDash"/>
            </a:ln>
          </c:spPr>
          <c:marker>
            <c:symbol val="none"/>
          </c:marker>
          <c:val>
            <c:numRef>
              <c:f>[5]uqr_1981!$AA$2:$AA$100</c:f>
              <c:numCache>
                <c:formatCode>General</c:formatCode>
                <c:ptCount val="99"/>
                <c:pt idx="0">
                  <c:v>0.12791459262371063</c:v>
                </c:pt>
                <c:pt idx="1">
                  <c:v>0.12791459262371063</c:v>
                </c:pt>
                <c:pt idx="2">
                  <c:v>0.12791459262371063</c:v>
                </c:pt>
                <c:pt idx="3">
                  <c:v>0.12791459262371063</c:v>
                </c:pt>
                <c:pt idx="4">
                  <c:v>0.12791459262371063</c:v>
                </c:pt>
                <c:pt idx="5">
                  <c:v>0.12791459262371063</c:v>
                </c:pt>
                <c:pt idx="6">
                  <c:v>0.12791459262371063</c:v>
                </c:pt>
                <c:pt idx="7">
                  <c:v>0.12791459262371063</c:v>
                </c:pt>
                <c:pt idx="8">
                  <c:v>0.12791459262371063</c:v>
                </c:pt>
                <c:pt idx="9">
                  <c:v>0.12791459262371063</c:v>
                </c:pt>
                <c:pt idx="10">
                  <c:v>0.12791459262371063</c:v>
                </c:pt>
                <c:pt idx="11">
                  <c:v>0.12791459262371063</c:v>
                </c:pt>
                <c:pt idx="12">
                  <c:v>0.12791459262371063</c:v>
                </c:pt>
                <c:pt idx="13">
                  <c:v>0.12791459262371063</c:v>
                </c:pt>
                <c:pt idx="14">
                  <c:v>0.12791459262371063</c:v>
                </c:pt>
                <c:pt idx="15">
                  <c:v>0.12791459262371063</c:v>
                </c:pt>
                <c:pt idx="16">
                  <c:v>0.12791459262371063</c:v>
                </c:pt>
                <c:pt idx="17">
                  <c:v>0.12791459262371063</c:v>
                </c:pt>
                <c:pt idx="18">
                  <c:v>0.12791459262371063</c:v>
                </c:pt>
                <c:pt idx="19">
                  <c:v>0.12791459262371063</c:v>
                </c:pt>
                <c:pt idx="20">
                  <c:v>0.12791459262371063</c:v>
                </c:pt>
                <c:pt idx="21">
                  <c:v>0.12791459262371063</c:v>
                </c:pt>
                <c:pt idx="22">
                  <c:v>0.12791459262371063</c:v>
                </c:pt>
                <c:pt idx="23">
                  <c:v>0.12791459262371063</c:v>
                </c:pt>
                <c:pt idx="24">
                  <c:v>0.12791459262371063</c:v>
                </c:pt>
                <c:pt idx="25">
                  <c:v>0.12791459262371063</c:v>
                </c:pt>
                <c:pt idx="26">
                  <c:v>0.12791459262371063</c:v>
                </c:pt>
                <c:pt idx="27">
                  <c:v>0.12791459262371063</c:v>
                </c:pt>
                <c:pt idx="28">
                  <c:v>0.12791459262371063</c:v>
                </c:pt>
                <c:pt idx="29">
                  <c:v>0.12791459262371063</c:v>
                </c:pt>
                <c:pt idx="30">
                  <c:v>0.12791459262371063</c:v>
                </c:pt>
                <c:pt idx="31">
                  <c:v>0.12791459262371063</c:v>
                </c:pt>
                <c:pt idx="32">
                  <c:v>0.12791459262371063</c:v>
                </c:pt>
                <c:pt idx="33">
                  <c:v>0.12791459262371063</c:v>
                </c:pt>
                <c:pt idx="34">
                  <c:v>0.12791459262371063</c:v>
                </c:pt>
                <c:pt idx="35">
                  <c:v>0.12791459262371063</c:v>
                </c:pt>
                <c:pt idx="36">
                  <c:v>0.12791459262371063</c:v>
                </c:pt>
                <c:pt idx="37">
                  <c:v>0.12791459262371063</c:v>
                </c:pt>
                <c:pt idx="38">
                  <c:v>0.12791459262371063</c:v>
                </c:pt>
                <c:pt idx="39">
                  <c:v>0.12791459262371063</c:v>
                </c:pt>
                <c:pt idx="40">
                  <c:v>0.12791459262371063</c:v>
                </c:pt>
                <c:pt idx="41">
                  <c:v>0.12791459262371063</c:v>
                </c:pt>
                <c:pt idx="42">
                  <c:v>0.12791459262371063</c:v>
                </c:pt>
                <c:pt idx="43">
                  <c:v>0.12791459262371063</c:v>
                </c:pt>
                <c:pt idx="44">
                  <c:v>0.12791459262371063</c:v>
                </c:pt>
                <c:pt idx="45">
                  <c:v>0.12791459262371063</c:v>
                </c:pt>
                <c:pt idx="46">
                  <c:v>0.12791459262371063</c:v>
                </c:pt>
                <c:pt idx="47">
                  <c:v>0.12791459262371063</c:v>
                </c:pt>
                <c:pt idx="48">
                  <c:v>0.12791459262371063</c:v>
                </c:pt>
                <c:pt idx="49">
                  <c:v>0.12791459262371063</c:v>
                </c:pt>
                <c:pt idx="50">
                  <c:v>0.12791459262371063</c:v>
                </c:pt>
                <c:pt idx="51">
                  <c:v>0.12791459262371063</c:v>
                </c:pt>
                <c:pt idx="52">
                  <c:v>0.12791459262371063</c:v>
                </c:pt>
                <c:pt idx="53">
                  <c:v>0.12791459262371063</c:v>
                </c:pt>
                <c:pt idx="54">
                  <c:v>0.12791459262371063</c:v>
                </c:pt>
                <c:pt idx="55">
                  <c:v>0.12791459262371063</c:v>
                </c:pt>
                <c:pt idx="56">
                  <c:v>0.12791459262371063</c:v>
                </c:pt>
                <c:pt idx="57">
                  <c:v>0.12791459262371063</c:v>
                </c:pt>
                <c:pt idx="58">
                  <c:v>0.12791459262371063</c:v>
                </c:pt>
                <c:pt idx="59">
                  <c:v>0.12791459262371063</c:v>
                </c:pt>
                <c:pt idx="60">
                  <c:v>0.12791459262371063</c:v>
                </c:pt>
                <c:pt idx="61">
                  <c:v>0.12791459262371063</c:v>
                </c:pt>
                <c:pt idx="62">
                  <c:v>0.12791459262371063</c:v>
                </c:pt>
                <c:pt idx="63">
                  <c:v>0.12791459262371063</c:v>
                </c:pt>
                <c:pt idx="64">
                  <c:v>0.12791459262371063</c:v>
                </c:pt>
                <c:pt idx="65">
                  <c:v>0.12791459262371063</c:v>
                </c:pt>
                <c:pt idx="66">
                  <c:v>0.12791459262371063</c:v>
                </c:pt>
                <c:pt idx="67">
                  <c:v>0.12791459262371063</c:v>
                </c:pt>
                <c:pt idx="68">
                  <c:v>0.12791459262371063</c:v>
                </c:pt>
                <c:pt idx="69">
                  <c:v>0.12791459262371063</c:v>
                </c:pt>
                <c:pt idx="70">
                  <c:v>0.12791459262371063</c:v>
                </c:pt>
                <c:pt idx="71">
                  <c:v>0.12791459262371063</c:v>
                </c:pt>
                <c:pt idx="72">
                  <c:v>0.12791459262371063</c:v>
                </c:pt>
                <c:pt idx="73">
                  <c:v>0.12791459262371063</c:v>
                </c:pt>
                <c:pt idx="74">
                  <c:v>0.12791459262371063</c:v>
                </c:pt>
                <c:pt idx="75">
                  <c:v>0.12791459262371063</c:v>
                </c:pt>
                <c:pt idx="76">
                  <c:v>0.12791459262371063</c:v>
                </c:pt>
                <c:pt idx="77">
                  <c:v>0.12791459262371063</c:v>
                </c:pt>
                <c:pt idx="78">
                  <c:v>0.12791459262371063</c:v>
                </c:pt>
                <c:pt idx="79">
                  <c:v>0.12791459262371063</c:v>
                </c:pt>
                <c:pt idx="80">
                  <c:v>0.12791459262371063</c:v>
                </c:pt>
                <c:pt idx="81">
                  <c:v>0.12791459262371063</c:v>
                </c:pt>
                <c:pt idx="82">
                  <c:v>0.12791459262371063</c:v>
                </c:pt>
                <c:pt idx="83">
                  <c:v>0.12791459262371063</c:v>
                </c:pt>
                <c:pt idx="84">
                  <c:v>0.12791459262371063</c:v>
                </c:pt>
                <c:pt idx="85">
                  <c:v>0.12791459262371063</c:v>
                </c:pt>
                <c:pt idx="86">
                  <c:v>0.12791459262371063</c:v>
                </c:pt>
                <c:pt idx="87">
                  <c:v>0.12791459262371063</c:v>
                </c:pt>
                <c:pt idx="88">
                  <c:v>0.12791459262371063</c:v>
                </c:pt>
                <c:pt idx="89">
                  <c:v>0.12791459262371063</c:v>
                </c:pt>
                <c:pt idx="90">
                  <c:v>0.12791459262371063</c:v>
                </c:pt>
                <c:pt idx="91">
                  <c:v>0.12791459262371063</c:v>
                </c:pt>
                <c:pt idx="92">
                  <c:v>0.12791459262371063</c:v>
                </c:pt>
                <c:pt idx="93">
                  <c:v>0.12791459262371063</c:v>
                </c:pt>
                <c:pt idx="94">
                  <c:v>0.12791459262371063</c:v>
                </c:pt>
                <c:pt idx="95">
                  <c:v>0.12791459262371063</c:v>
                </c:pt>
                <c:pt idx="96">
                  <c:v>0.12791459262371063</c:v>
                </c:pt>
                <c:pt idx="97">
                  <c:v>0.12791459262371063</c:v>
                </c:pt>
                <c:pt idx="98">
                  <c:v>0.12791459262371063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A76-48D4-9AD8-D07171DBDC65}"/>
            </c:ext>
          </c:extLst>
        </c:ser>
        <c:ser>
          <c:idx val="12"/>
          <c:order val="2"/>
          <c:tx>
            <c:v>UQR_1996</c:v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[5]uqr_1996!$Z$2:$Z$100</c:f>
              <c:numCache>
                <c:formatCode>General</c:formatCode>
                <c:ptCount val="99"/>
                <c:pt idx="4">
                  <c:v>9.361904114484787E-2</c:v>
                </c:pt>
                <c:pt idx="9">
                  <c:v>2.6330014690756798E-2</c:v>
                </c:pt>
                <c:pt idx="14">
                  <c:v>2.1235475316643715E-2</c:v>
                </c:pt>
                <c:pt idx="19">
                  <c:v>2.9447291046380997E-2</c:v>
                </c:pt>
                <c:pt idx="24">
                  <c:v>2.9529813677072525E-2</c:v>
                </c:pt>
                <c:pt idx="29">
                  <c:v>3.7048228085041046E-2</c:v>
                </c:pt>
                <c:pt idx="34">
                  <c:v>4.000825434923172E-2</c:v>
                </c:pt>
                <c:pt idx="39">
                  <c:v>3.7773091346025467E-2</c:v>
                </c:pt>
                <c:pt idx="44">
                  <c:v>2.8957609087228775E-2</c:v>
                </c:pt>
                <c:pt idx="49">
                  <c:v>1.9842525944113731E-2</c:v>
                </c:pt>
                <c:pt idx="54">
                  <c:v>1.6628365963697433E-2</c:v>
                </c:pt>
                <c:pt idx="59">
                  <c:v>3.510831855237484E-3</c:v>
                </c:pt>
                <c:pt idx="64">
                  <c:v>-1.5307427383959293E-3</c:v>
                </c:pt>
                <c:pt idx="69">
                  <c:v>3.3710019197314978E-3</c:v>
                </c:pt>
                <c:pt idx="74">
                  <c:v>8.2491366192698479E-3</c:v>
                </c:pt>
                <c:pt idx="79">
                  <c:v>1.7443152144551277E-2</c:v>
                </c:pt>
                <c:pt idx="84">
                  <c:v>2.4554187431931496E-2</c:v>
                </c:pt>
                <c:pt idx="89">
                  <c:v>6.5999992191791534E-2</c:v>
                </c:pt>
                <c:pt idx="94">
                  <c:v>5.9712726622819901E-2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3A76-48D4-9AD8-D07171DBDC65}"/>
            </c:ext>
          </c:extLst>
        </c:ser>
        <c:ser>
          <c:idx val="13"/>
          <c:order val="3"/>
          <c:tx>
            <c:v>OLS_1996</c:v>
          </c:tx>
          <c:spPr>
            <a:ln w="25400">
              <a:solidFill>
                <a:schemeClr val="accent6"/>
              </a:solidFill>
              <a:prstDash val="sysDash"/>
            </a:ln>
          </c:spPr>
          <c:marker>
            <c:symbol val="none"/>
          </c:marker>
          <c:val>
            <c:numRef>
              <c:f>[5]uqr_1996!$AA$2:$AA$100</c:f>
              <c:numCache>
                <c:formatCode>General</c:formatCode>
                <c:ptCount val="99"/>
                <c:pt idx="0">
                  <c:v>3.6229785531759262E-2</c:v>
                </c:pt>
                <c:pt idx="1">
                  <c:v>3.6229785531759262E-2</c:v>
                </c:pt>
                <c:pt idx="2">
                  <c:v>3.6229785531759262E-2</c:v>
                </c:pt>
                <c:pt idx="3">
                  <c:v>3.6229785531759262E-2</c:v>
                </c:pt>
                <c:pt idx="4">
                  <c:v>3.6229785531759262E-2</c:v>
                </c:pt>
                <c:pt idx="5">
                  <c:v>3.6229785531759262E-2</c:v>
                </c:pt>
                <c:pt idx="6">
                  <c:v>3.6229785531759262E-2</c:v>
                </c:pt>
                <c:pt idx="7">
                  <c:v>3.6229785531759262E-2</c:v>
                </c:pt>
                <c:pt idx="8">
                  <c:v>3.6229785531759262E-2</c:v>
                </c:pt>
                <c:pt idx="9">
                  <c:v>3.6229785531759262E-2</c:v>
                </c:pt>
                <c:pt idx="10">
                  <c:v>3.6229785531759262E-2</c:v>
                </c:pt>
                <c:pt idx="11">
                  <c:v>3.6229785531759262E-2</c:v>
                </c:pt>
                <c:pt idx="12">
                  <c:v>3.6229785531759262E-2</c:v>
                </c:pt>
                <c:pt idx="13">
                  <c:v>3.6229785531759262E-2</c:v>
                </c:pt>
                <c:pt idx="14">
                  <c:v>3.6229785531759262E-2</c:v>
                </c:pt>
                <c:pt idx="15">
                  <c:v>3.6229785531759262E-2</c:v>
                </c:pt>
                <c:pt idx="16">
                  <c:v>3.6229785531759262E-2</c:v>
                </c:pt>
                <c:pt idx="17">
                  <c:v>3.6229785531759262E-2</c:v>
                </c:pt>
                <c:pt idx="18">
                  <c:v>3.6229785531759262E-2</c:v>
                </c:pt>
                <c:pt idx="19">
                  <c:v>3.6229785531759262E-2</c:v>
                </c:pt>
                <c:pt idx="20">
                  <c:v>3.6229785531759262E-2</c:v>
                </c:pt>
                <c:pt idx="21">
                  <c:v>3.6229785531759262E-2</c:v>
                </c:pt>
                <c:pt idx="22">
                  <c:v>3.6229785531759262E-2</c:v>
                </c:pt>
                <c:pt idx="23">
                  <c:v>3.6229785531759262E-2</c:v>
                </c:pt>
                <c:pt idx="24">
                  <c:v>3.6229785531759262E-2</c:v>
                </c:pt>
                <c:pt idx="25">
                  <c:v>3.6229785531759262E-2</c:v>
                </c:pt>
                <c:pt idx="26">
                  <c:v>3.6229785531759262E-2</c:v>
                </c:pt>
                <c:pt idx="27">
                  <c:v>3.6229785531759262E-2</c:v>
                </c:pt>
                <c:pt idx="28">
                  <c:v>3.6229785531759262E-2</c:v>
                </c:pt>
                <c:pt idx="29">
                  <c:v>3.6229785531759262E-2</c:v>
                </c:pt>
                <c:pt idx="30">
                  <c:v>3.6229785531759262E-2</c:v>
                </c:pt>
                <c:pt idx="31">
                  <c:v>3.6229785531759262E-2</c:v>
                </c:pt>
                <c:pt idx="32">
                  <c:v>3.6229785531759262E-2</c:v>
                </c:pt>
                <c:pt idx="33">
                  <c:v>3.6229785531759262E-2</c:v>
                </c:pt>
                <c:pt idx="34">
                  <c:v>3.6229785531759262E-2</c:v>
                </c:pt>
                <c:pt idx="35">
                  <c:v>3.6229785531759262E-2</c:v>
                </c:pt>
                <c:pt idx="36">
                  <c:v>3.6229785531759262E-2</c:v>
                </c:pt>
                <c:pt idx="37">
                  <c:v>3.6229785531759262E-2</c:v>
                </c:pt>
                <c:pt idx="38">
                  <c:v>3.6229785531759262E-2</c:v>
                </c:pt>
                <c:pt idx="39">
                  <c:v>3.6229785531759262E-2</c:v>
                </c:pt>
                <c:pt idx="40">
                  <c:v>3.6229785531759262E-2</c:v>
                </c:pt>
                <c:pt idx="41">
                  <c:v>3.6229785531759262E-2</c:v>
                </c:pt>
                <c:pt idx="42">
                  <c:v>3.6229785531759262E-2</c:v>
                </c:pt>
                <c:pt idx="43">
                  <c:v>3.6229785531759262E-2</c:v>
                </c:pt>
                <c:pt idx="44">
                  <c:v>3.6229785531759262E-2</c:v>
                </c:pt>
                <c:pt idx="45">
                  <c:v>3.6229785531759262E-2</c:v>
                </c:pt>
                <c:pt idx="46">
                  <c:v>3.6229785531759262E-2</c:v>
                </c:pt>
                <c:pt idx="47">
                  <c:v>3.6229785531759262E-2</c:v>
                </c:pt>
                <c:pt idx="48">
                  <c:v>3.6229785531759262E-2</c:v>
                </c:pt>
                <c:pt idx="49">
                  <c:v>3.6229785531759262E-2</c:v>
                </c:pt>
                <c:pt idx="50">
                  <c:v>3.6229785531759262E-2</c:v>
                </c:pt>
                <c:pt idx="51">
                  <c:v>3.6229785531759262E-2</c:v>
                </c:pt>
                <c:pt idx="52">
                  <c:v>3.6229785531759262E-2</c:v>
                </c:pt>
                <c:pt idx="53">
                  <c:v>3.6229785531759262E-2</c:v>
                </c:pt>
                <c:pt idx="54">
                  <c:v>3.6229785531759262E-2</c:v>
                </c:pt>
                <c:pt idx="55">
                  <c:v>3.6229785531759262E-2</c:v>
                </c:pt>
                <c:pt idx="56">
                  <c:v>3.6229785531759262E-2</c:v>
                </c:pt>
                <c:pt idx="57">
                  <c:v>3.6229785531759262E-2</c:v>
                </c:pt>
                <c:pt idx="58">
                  <c:v>3.6229785531759262E-2</c:v>
                </c:pt>
                <c:pt idx="59">
                  <c:v>3.6229785531759262E-2</c:v>
                </c:pt>
                <c:pt idx="60">
                  <c:v>3.6229785531759262E-2</c:v>
                </c:pt>
                <c:pt idx="61">
                  <c:v>3.6229785531759262E-2</c:v>
                </c:pt>
                <c:pt idx="62">
                  <c:v>3.6229785531759262E-2</c:v>
                </c:pt>
                <c:pt idx="63">
                  <c:v>3.6229785531759262E-2</c:v>
                </c:pt>
                <c:pt idx="64">
                  <c:v>3.6229785531759262E-2</c:v>
                </c:pt>
                <c:pt idx="65">
                  <c:v>3.6229785531759262E-2</c:v>
                </c:pt>
                <c:pt idx="66">
                  <c:v>3.6229785531759262E-2</c:v>
                </c:pt>
                <c:pt idx="67">
                  <c:v>3.6229785531759262E-2</c:v>
                </c:pt>
                <c:pt idx="68">
                  <c:v>3.6229785531759262E-2</c:v>
                </c:pt>
                <c:pt idx="69">
                  <c:v>3.6229785531759262E-2</c:v>
                </c:pt>
                <c:pt idx="70">
                  <c:v>3.6229785531759262E-2</c:v>
                </c:pt>
                <c:pt idx="71">
                  <c:v>3.6229785531759262E-2</c:v>
                </c:pt>
                <c:pt idx="72">
                  <c:v>3.6229785531759262E-2</c:v>
                </c:pt>
                <c:pt idx="73">
                  <c:v>3.6229785531759262E-2</c:v>
                </c:pt>
                <c:pt idx="74">
                  <c:v>3.6229785531759262E-2</c:v>
                </c:pt>
                <c:pt idx="75">
                  <c:v>3.6229785531759262E-2</c:v>
                </c:pt>
                <c:pt idx="76">
                  <c:v>3.6229785531759262E-2</c:v>
                </c:pt>
                <c:pt idx="77">
                  <c:v>3.6229785531759262E-2</c:v>
                </c:pt>
                <c:pt idx="78">
                  <c:v>3.6229785531759262E-2</c:v>
                </c:pt>
                <c:pt idx="79">
                  <c:v>3.6229785531759262E-2</c:v>
                </c:pt>
                <c:pt idx="80">
                  <c:v>3.6229785531759262E-2</c:v>
                </c:pt>
                <c:pt idx="81">
                  <c:v>3.6229785531759262E-2</c:v>
                </c:pt>
                <c:pt idx="82">
                  <c:v>3.6229785531759262E-2</c:v>
                </c:pt>
                <c:pt idx="83">
                  <c:v>3.6229785531759262E-2</c:v>
                </c:pt>
                <c:pt idx="84">
                  <c:v>3.6229785531759262E-2</c:v>
                </c:pt>
                <c:pt idx="85">
                  <c:v>3.6229785531759262E-2</c:v>
                </c:pt>
                <c:pt idx="86">
                  <c:v>3.6229785531759262E-2</c:v>
                </c:pt>
                <c:pt idx="87">
                  <c:v>3.6229785531759262E-2</c:v>
                </c:pt>
                <c:pt idx="88">
                  <c:v>3.6229785531759262E-2</c:v>
                </c:pt>
                <c:pt idx="89">
                  <c:v>3.6229785531759262E-2</c:v>
                </c:pt>
                <c:pt idx="90">
                  <c:v>3.6229785531759262E-2</c:v>
                </c:pt>
                <c:pt idx="91">
                  <c:v>3.6229785531759262E-2</c:v>
                </c:pt>
                <c:pt idx="92">
                  <c:v>3.6229785531759262E-2</c:v>
                </c:pt>
                <c:pt idx="93">
                  <c:v>3.6229785531759262E-2</c:v>
                </c:pt>
                <c:pt idx="94">
                  <c:v>3.6229785531759262E-2</c:v>
                </c:pt>
                <c:pt idx="95">
                  <c:v>3.6229785531759262E-2</c:v>
                </c:pt>
                <c:pt idx="96">
                  <c:v>3.6229785531759262E-2</c:v>
                </c:pt>
                <c:pt idx="97">
                  <c:v>3.6229785531759262E-2</c:v>
                </c:pt>
                <c:pt idx="98">
                  <c:v>3.6229785531759262E-2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3A76-48D4-9AD8-D07171DBDC65}"/>
            </c:ext>
          </c:extLst>
        </c:ser>
        <c:ser>
          <c:idx val="0"/>
          <c:order val="4"/>
          <c:tx>
            <c:v>UQR_2016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[5]uqr_1981!$A$1:$A$100</c:f>
              <c:strCache>
                <c:ptCount val="100"/>
                <c:pt idx="0">
                  <c:v>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strCache>
            </c:strRef>
          </c:cat>
          <c:val>
            <c:numRef>
              <c:f>[5]uqr_2016!$Z$2:$Z$100</c:f>
              <c:numCache>
                <c:formatCode>General</c:formatCode>
                <c:ptCount val="99"/>
                <c:pt idx="4">
                  <c:v>-0.26401153206825256</c:v>
                </c:pt>
                <c:pt idx="9">
                  <c:v>-0.10449514538049698</c:v>
                </c:pt>
                <c:pt idx="14">
                  <c:v>-1.6965048387646675E-2</c:v>
                </c:pt>
                <c:pt idx="19">
                  <c:v>-1.1411464773118496E-2</c:v>
                </c:pt>
                <c:pt idx="24">
                  <c:v>-9.623959194868803E-4</c:v>
                </c:pt>
                <c:pt idx="29">
                  <c:v>-8.1130070611834526E-3</c:v>
                </c:pt>
                <c:pt idx="34">
                  <c:v>-1.3657785020768642E-2</c:v>
                </c:pt>
                <c:pt idx="39">
                  <c:v>-5.4655135609209538E-3</c:v>
                </c:pt>
                <c:pt idx="44">
                  <c:v>-8.0671068280935287E-3</c:v>
                </c:pt>
                <c:pt idx="49">
                  <c:v>1.6601767390966415E-2</c:v>
                </c:pt>
                <c:pt idx="54">
                  <c:v>2.5762854143977165E-2</c:v>
                </c:pt>
                <c:pt idx="59">
                  <c:v>1.4690525829792023E-2</c:v>
                </c:pt>
                <c:pt idx="64">
                  <c:v>1.6682211309671402E-2</c:v>
                </c:pt>
                <c:pt idx="69">
                  <c:v>8.4233907982707024E-3</c:v>
                </c:pt>
                <c:pt idx="74">
                  <c:v>4.055984690785408E-2</c:v>
                </c:pt>
                <c:pt idx="79">
                  <c:v>3.5757903009653091E-2</c:v>
                </c:pt>
                <c:pt idx="84">
                  <c:v>0.15118207037448883</c:v>
                </c:pt>
                <c:pt idx="89">
                  <c:v>0.15730158984661102</c:v>
                </c:pt>
                <c:pt idx="94">
                  <c:v>0.15089525282382965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76-48D4-9AD8-D07171DBDC65}"/>
            </c:ext>
          </c:extLst>
        </c:ser>
        <c:ser>
          <c:idx val="3"/>
          <c:order val="5"/>
          <c:tx>
            <c:v>OLS_2016</c:v>
          </c:tx>
          <c:spPr>
            <a:ln w="2540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[5]uqr_2016!$AA$2:$AA$100</c:f>
              <c:numCache>
                <c:formatCode>General</c:formatCode>
                <c:ptCount val="99"/>
                <c:pt idx="0">
                  <c:v>2.3105306550860405E-2</c:v>
                </c:pt>
                <c:pt idx="1">
                  <c:v>2.3105306550860405E-2</c:v>
                </c:pt>
                <c:pt idx="2">
                  <c:v>2.3105306550860405E-2</c:v>
                </c:pt>
                <c:pt idx="3">
                  <c:v>2.3105306550860405E-2</c:v>
                </c:pt>
                <c:pt idx="4">
                  <c:v>2.3105306550860405E-2</c:v>
                </c:pt>
                <c:pt idx="5">
                  <c:v>2.3105306550860405E-2</c:v>
                </c:pt>
                <c:pt idx="6">
                  <c:v>2.3105306550860405E-2</c:v>
                </c:pt>
                <c:pt idx="7">
                  <c:v>2.3105306550860405E-2</c:v>
                </c:pt>
                <c:pt idx="8">
                  <c:v>2.3105306550860405E-2</c:v>
                </c:pt>
                <c:pt idx="9">
                  <c:v>2.3105306550860405E-2</c:v>
                </c:pt>
                <c:pt idx="10">
                  <c:v>2.3105306550860405E-2</c:v>
                </c:pt>
                <c:pt idx="11">
                  <c:v>2.3105306550860405E-2</c:v>
                </c:pt>
                <c:pt idx="12">
                  <c:v>2.3105306550860405E-2</c:v>
                </c:pt>
                <c:pt idx="13">
                  <c:v>2.3105306550860405E-2</c:v>
                </c:pt>
                <c:pt idx="14">
                  <c:v>2.3105306550860405E-2</c:v>
                </c:pt>
                <c:pt idx="15">
                  <c:v>2.3105306550860405E-2</c:v>
                </c:pt>
                <c:pt idx="16">
                  <c:v>2.3105306550860405E-2</c:v>
                </c:pt>
                <c:pt idx="17">
                  <c:v>2.3105306550860405E-2</c:v>
                </c:pt>
                <c:pt idx="18">
                  <c:v>2.3105306550860405E-2</c:v>
                </c:pt>
                <c:pt idx="19">
                  <c:v>2.3105306550860405E-2</c:v>
                </c:pt>
                <c:pt idx="20">
                  <c:v>2.3105306550860405E-2</c:v>
                </c:pt>
                <c:pt idx="21">
                  <c:v>2.3105306550860405E-2</c:v>
                </c:pt>
                <c:pt idx="22">
                  <c:v>2.3105306550860405E-2</c:v>
                </c:pt>
                <c:pt idx="23">
                  <c:v>2.3105306550860405E-2</c:v>
                </c:pt>
                <c:pt idx="24">
                  <c:v>2.3105306550860405E-2</c:v>
                </c:pt>
                <c:pt idx="25">
                  <c:v>2.3105306550860405E-2</c:v>
                </c:pt>
                <c:pt idx="26">
                  <c:v>2.3105306550860405E-2</c:v>
                </c:pt>
                <c:pt idx="27">
                  <c:v>2.3105306550860405E-2</c:v>
                </c:pt>
                <c:pt idx="28">
                  <c:v>2.3105306550860405E-2</c:v>
                </c:pt>
                <c:pt idx="29">
                  <c:v>2.3105306550860405E-2</c:v>
                </c:pt>
                <c:pt idx="30">
                  <c:v>2.3105306550860405E-2</c:v>
                </c:pt>
                <c:pt idx="31">
                  <c:v>2.3105306550860405E-2</c:v>
                </c:pt>
                <c:pt idx="32">
                  <c:v>2.3105306550860405E-2</c:v>
                </c:pt>
                <c:pt idx="33">
                  <c:v>2.3105306550860405E-2</c:v>
                </c:pt>
                <c:pt idx="34">
                  <c:v>2.3105306550860405E-2</c:v>
                </c:pt>
                <c:pt idx="35">
                  <c:v>2.3105306550860405E-2</c:v>
                </c:pt>
                <c:pt idx="36">
                  <c:v>2.3105306550860405E-2</c:v>
                </c:pt>
                <c:pt idx="37">
                  <c:v>2.3105306550860405E-2</c:v>
                </c:pt>
                <c:pt idx="38">
                  <c:v>2.3105306550860405E-2</c:v>
                </c:pt>
                <c:pt idx="39">
                  <c:v>2.3105306550860405E-2</c:v>
                </c:pt>
                <c:pt idx="40">
                  <c:v>2.3105306550860405E-2</c:v>
                </c:pt>
                <c:pt idx="41">
                  <c:v>2.3105306550860405E-2</c:v>
                </c:pt>
                <c:pt idx="42">
                  <c:v>2.3105306550860405E-2</c:v>
                </c:pt>
                <c:pt idx="43">
                  <c:v>2.3105306550860405E-2</c:v>
                </c:pt>
                <c:pt idx="44">
                  <c:v>2.3105306550860405E-2</c:v>
                </c:pt>
                <c:pt idx="45">
                  <c:v>2.3105306550860405E-2</c:v>
                </c:pt>
                <c:pt idx="46">
                  <c:v>2.3105306550860405E-2</c:v>
                </c:pt>
                <c:pt idx="47">
                  <c:v>2.3105306550860405E-2</c:v>
                </c:pt>
                <c:pt idx="48">
                  <c:v>2.3105306550860405E-2</c:v>
                </c:pt>
                <c:pt idx="49">
                  <c:v>2.3105306550860405E-2</c:v>
                </c:pt>
                <c:pt idx="50">
                  <c:v>2.3105306550860405E-2</c:v>
                </c:pt>
                <c:pt idx="51">
                  <c:v>2.3105306550860405E-2</c:v>
                </c:pt>
                <c:pt idx="52">
                  <c:v>2.3105306550860405E-2</c:v>
                </c:pt>
                <c:pt idx="53">
                  <c:v>2.3105306550860405E-2</c:v>
                </c:pt>
                <c:pt idx="54">
                  <c:v>2.3105306550860405E-2</c:v>
                </c:pt>
                <c:pt idx="55">
                  <c:v>2.3105306550860405E-2</c:v>
                </c:pt>
                <c:pt idx="56">
                  <c:v>2.3105306550860405E-2</c:v>
                </c:pt>
                <c:pt idx="57">
                  <c:v>2.3105306550860405E-2</c:v>
                </c:pt>
                <c:pt idx="58">
                  <c:v>2.3105306550860405E-2</c:v>
                </c:pt>
                <c:pt idx="59">
                  <c:v>2.3105306550860405E-2</c:v>
                </c:pt>
                <c:pt idx="60">
                  <c:v>2.3105306550860405E-2</c:v>
                </c:pt>
                <c:pt idx="61">
                  <c:v>2.3105306550860405E-2</c:v>
                </c:pt>
                <c:pt idx="62">
                  <c:v>2.3105306550860405E-2</c:v>
                </c:pt>
                <c:pt idx="63">
                  <c:v>2.3105306550860405E-2</c:v>
                </c:pt>
                <c:pt idx="64">
                  <c:v>2.3105306550860405E-2</c:v>
                </c:pt>
                <c:pt idx="65">
                  <c:v>2.3105306550860405E-2</c:v>
                </c:pt>
                <c:pt idx="66">
                  <c:v>2.3105306550860405E-2</c:v>
                </c:pt>
                <c:pt idx="67">
                  <c:v>2.3105306550860405E-2</c:v>
                </c:pt>
                <c:pt idx="68">
                  <c:v>2.3105306550860405E-2</c:v>
                </c:pt>
                <c:pt idx="69">
                  <c:v>2.3105306550860405E-2</c:v>
                </c:pt>
                <c:pt idx="70">
                  <c:v>2.3105306550860405E-2</c:v>
                </c:pt>
                <c:pt idx="71">
                  <c:v>2.3105306550860405E-2</c:v>
                </c:pt>
                <c:pt idx="72">
                  <c:v>2.3105306550860405E-2</c:v>
                </c:pt>
                <c:pt idx="73">
                  <c:v>2.3105306550860405E-2</c:v>
                </c:pt>
                <c:pt idx="74">
                  <c:v>2.3105306550860405E-2</c:v>
                </c:pt>
                <c:pt idx="75">
                  <c:v>2.3105306550860405E-2</c:v>
                </c:pt>
                <c:pt idx="76">
                  <c:v>2.3105306550860405E-2</c:v>
                </c:pt>
                <c:pt idx="77">
                  <c:v>2.3105306550860405E-2</c:v>
                </c:pt>
                <c:pt idx="78">
                  <c:v>2.3105306550860405E-2</c:v>
                </c:pt>
                <c:pt idx="79">
                  <c:v>2.3105306550860405E-2</c:v>
                </c:pt>
                <c:pt idx="80">
                  <c:v>2.3105306550860405E-2</c:v>
                </c:pt>
                <c:pt idx="81">
                  <c:v>2.3105306550860405E-2</c:v>
                </c:pt>
                <c:pt idx="82">
                  <c:v>2.3105306550860405E-2</c:v>
                </c:pt>
                <c:pt idx="83">
                  <c:v>2.3105306550860405E-2</c:v>
                </c:pt>
                <c:pt idx="84">
                  <c:v>2.3105306550860405E-2</c:v>
                </c:pt>
                <c:pt idx="85">
                  <c:v>2.3105306550860405E-2</c:v>
                </c:pt>
                <c:pt idx="86">
                  <c:v>2.3105306550860405E-2</c:v>
                </c:pt>
                <c:pt idx="87">
                  <c:v>2.3105306550860405E-2</c:v>
                </c:pt>
                <c:pt idx="88">
                  <c:v>2.3105306550860405E-2</c:v>
                </c:pt>
                <c:pt idx="89">
                  <c:v>2.3105306550860405E-2</c:v>
                </c:pt>
                <c:pt idx="90">
                  <c:v>2.3105306550860405E-2</c:v>
                </c:pt>
                <c:pt idx="91">
                  <c:v>2.3105306550860405E-2</c:v>
                </c:pt>
                <c:pt idx="92">
                  <c:v>2.3105306550860405E-2</c:v>
                </c:pt>
                <c:pt idx="93">
                  <c:v>2.3105306550860405E-2</c:v>
                </c:pt>
                <c:pt idx="94">
                  <c:v>2.3105306550860405E-2</c:v>
                </c:pt>
                <c:pt idx="95">
                  <c:v>2.3105306550860405E-2</c:v>
                </c:pt>
                <c:pt idx="96">
                  <c:v>2.3105306550860405E-2</c:v>
                </c:pt>
                <c:pt idx="97">
                  <c:v>2.3105306550860405E-2</c:v>
                </c:pt>
                <c:pt idx="98">
                  <c:v>2.3105306550860405E-2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A76-48D4-9AD8-D07171DBD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090088"/>
        <c:axId val="481090416"/>
      </c:lineChart>
      <c:dateAx>
        <c:axId val="48109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481090416"/>
        <c:crosses val="autoZero"/>
        <c:auto val="0"/>
        <c:lblOffset val="100"/>
        <c:baseTimeUnit val="days"/>
        <c:majorUnit val="5"/>
        <c:majorTimeUnit val="days"/>
        <c:minorUnit val="5"/>
      </c:dateAx>
      <c:valAx>
        <c:axId val="481090416"/>
        <c:scaling>
          <c:orientation val="minMax"/>
          <c:max val="0.5"/>
          <c:min val="-0.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481090088"/>
        <c:crossesAt val="0"/>
        <c:crossBetween val="between"/>
        <c:majorUnit val="0.1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9286354590291597"/>
          <c:y val="0.2623339329179919"/>
          <c:w val="0.21046661475007936"/>
          <c:h val="0.2137091259961642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legend>
    <c:plotVisOnly val="1"/>
    <c:dispBlanksAs val="span"/>
    <c:showDLblsOverMax val="0"/>
    <c:extLst/>
  </c:chart>
  <c:txPr>
    <a:bodyPr/>
    <a:lstStyle/>
    <a:p>
      <a:pPr>
        <a:defRPr/>
      </a:pPr>
      <a:endParaRPr lang="zh-CN"/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2000" b="0" i="0" u="none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5, Panel A: Composition Effects on the Change of Wage Gini by Economic Drivers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7.8709094932221252E-2"/>
          <c:y val="0.12931169656877198"/>
          <c:w val="0.89931366402947466"/>
          <c:h val="0.71991509157012834"/>
        </c:manualLayout>
      </c:layout>
      <c:barChart>
        <c:barDir val="col"/>
        <c:grouping val="clustered"/>
        <c:varyColors val="0"/>
        <c:ser>
          <c:idx val="0"/>
          <c:order val="0"/>
          <c:tx>
            <c:v>1981-1996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'AT1'!$A$5:$A$9</c:f>
              <c:strCache>
                <c:ptCount val="5"/>
                <c:pt idx="0">
                  <c:v>Female</c:v>
                </c:pt>
                <c:pt idx="1">
                  <c:v>Born in HK </c:v>
                </c:pt>
                <c:pt idx="2">
                  <c:v>Education (base: secondary education)</c:v>
                </c:pt>
                <c:pt idx="3">
                  <c:v>Industry (base: manufacturing)</c:v>
                </c:pt>
                <c:pt idx="4">
                  <c:v>Occupation (base: worker)</c:v>
                </c:pt>
              </c:strCache>
            </c:strRef>
          </c:cat>
          <c:val>
            <c:numRef>
              <c:f>'AT1'!$C$5:$C$9</c:f>
              <c:numCache>
                <c:formatCode>0.0%</c:formatCode>
                <c:ptCount val="5"/>
                <c:pt idx="0">
                  <c:v>2E-3</c:v>
                </c:pt>
                <c:pt idx="1">
                  <c:v>7.0000000000000001E-3</c:v>
                </c:pt>
                <c:pt idx="2">
                  <c:v>5.1000000000000004E-2</c:v>
                </c:pt>
                <c:pt idx="3">
                  <c:v>-1.1000000000000001E-2</c:v>
                </c:pt>
                <c:pt idx="4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1-42B0-9FA3-6B81D1059910}"/>
            </c:ext>
          </c:extLst>
        </c:ser>
        <c:ser>
          <c:idx val="1"/>
          <c:order val="1"/>
          <c:tx>
            <c:v>1996-2016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'AT1'!$A$5:$A$9</c:f>
              <c:strCache>
                <c:ptCount val="5"/>
                <c:pt idx="0">
                  <c:v>Female</c:v>
                </c:pt>
                <c:pt idx="1">
                  <c:v>Born in HK </c:v>
                </c:pt>
                <c:pt idx="2">
                  <c:v>Education (base: secondary education)</c:v>
                </c:pt>
                <c:pt idx="3">
                  <c:v>Industry (base: manufacturing)</c:v>
                </c:pt>
                <c:pt idx="4">
                  <c:v>Occupation (base: worker)</c:v>
                </c:pt>
              </c:strCache>
            </c:strRef>
          </c:cat>
          <c:val>
            <c:numRef>
              <c:f>'AT1'!$F$5:$F$9</c:f>
              <c:numCache>
                <c:formatCode>0.0%</c:formatCode>
                <c:ptCount val="5"/>
                <c:pt idx="0" formatCode="0.00%">
                  <c:v>1E-3</c:v>
                </c:pt>
                <c:pt idx="1">
                  <c:v>0</c:v>
                </c:pt>
                <c:pt idx="2">
                  <c:v>4.3999999999999997E-2</c:v>
                </c:pt>
                <c:pt idx="3">
                  <c:v>1E-3</c:v>
                </c:pt>
                <c:pt idx="4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51-42B0-9FA3-6B81D1059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5490456"/>
        <c:axId val="1375485536"/>
      </c:barChart>
      <c:catAx>
        <c:axId val="137549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375485536"/>
        <c:crosses val="autoZero"/>
        <c:auto val="1"/>
        <c:lblAlgn val="ctr"/>
        <c:lblOffset val="100"/>
        <c:noMultiLvlLbl val="0"/>
      </c:catAx>
      <c:valAx>
        <c:axId val="1375485536"/>
        <c:scaling>
          <c:orientation val="minMax"/>
          <c:max val="7.0000000000000007E-2"/>
          <c:min val="-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375490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940823898201783E-2"/>
          <c:y val="0.2695201764069956"/>
          <c:w val="0.30223378754503027"/>
          <c:h val="7.613157664570197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zh-CN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20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5, Panel B: Wage Structure Effects on the Change of Wage Gini by Economic Drivers</a:t>
            </a:r>
            <a:endParaRPr lang="zh-CN" altLang="zh-CN" sz="20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36338853234644"/>
          <c:y val="0.14743605328639875"/>
          <c:w val="0.83773473511065688"/>
          <c:h val="0.69573636666569738"/>
        </c:manualLayout>
      </c:layout>
      <c:barChart>
        <c:barDir val="col"/>
        <c:grouping val="clustered"/>
        <c:varyColors val="0"/>
        <c:ser>
          <c:idx val="0"/>
          <c:order val="0"/>
          <c:tx>
            <c:v>1981-1996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'AT1'!$A$5:$A$9</c:f>
              <c:strCache>
                <c:ptCount val="5"/>
                <c:pt idx="0">
                  <c:v>Female</c:v>
                </c:pt>
                <c:pt idx="1">
                  <c:v>Born in HK </c:v>
                </c:pt>
                <c:pt idx="2">
                  <c:v>Education (base: secondary education)</c:v>
                </c:pt>
                <c:pt idx="3">
                  <c:v>Industry (base: manufacturing)</c:v>
                </c:pt>
                <c:pt idx="4">
                  <c:v>Occupation (base: worker)</c:v>
                </c:pt>
              </c:strCache>
            </c:strRef>
          </c:cat>
          <c:val>
            <c:numRef>
              <c:f>'AT1'!$D$5:$D$9</c:f>
              <c:numCache>
                <c:formatCode>0.0%</c:formatCode>
                <c:ptCount val="5"/>
                <c:pt idx="0">
                  <c:v>-2.5000000000000001E-2</c:v>
                </c:pt>
                <c:pt idx="1">
                  <c:v>-2.1000000000000001E-2</c:v>
                </c:pt>
                <c:pt idx="2">
                  <c:v>-1.9000000000000003E-2</c:v>
                </c:pt>
                <c:pt idx="3">
                  <c:v>3.6000000000000004E-2</c:v>
                </c:pt>
                <c:pt idx="4">
                  <c:v>-7.4999999999999997E-2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B-42CB-B198-BC38345BAC31}"/>
            </c:ext>
          </c:extLst>
        </c:ser>
        <c:ser>
          <c:idx val="1"/>
          <c:order val="1"/>
          <c:tx>
            <c:v>1996-2016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'AT1'!$A$5:$A$9</c:f>
              <c:strCache>
                <c:ptCount val="5"/>
                <c:pt idx="0">
                  <c:v>Female</c:v>
                </c:pt>
                <c:pt idx="1">
                  <c:v>Born in HK </c:v>
                </c:pt>
                <c:pt idx="2">
                  <c:v>Education (base: secondary education)</c:v>
                </c:pt>
                <c:pt idx="3">
                  <c:v>Industry (base: manufacturing)</c:v>
                </c:pt>
                <c:pt idx="4">
                  <c:v>Occupation (base: worker)</c:v>
                </c:pt>
              </c:strCache>
            </c:strRef>
          </c:cat>
          <c:val>
            <c:numRef>
              <c:f>'AT1'!$G$5:$G$9</c:f>
              <c:numCache>
                <c:formatCode>0.0%</c:formatCode>
                <c:ptCount val="5"/>
                <c:pt idx="0">
                  <c:v>-1E-3</c:v>
                </c:pt>
                <c:pt idx="1">
                  <c:v>-2.8000000000000001E-2</c:v>
                </c:pt>
                <c:pt idx="2">
                  <c:v>-4.3000000000000003E-2</c:v>
                </c:pt>
                <c:pt idx="3">
                  <c:v>4.5999999999999999E-2</c:v>
                </c:pt>
                <c:pt idx="4">
                  <c:v>-1.8000000000000002E-2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B-42CB-B198-BC38345BA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5490456"/>
        <c:axId val="1375485536"/>
      </c:barChart>
      <c:catAx>
        <c:axId val="137549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375485536"/>
        <c:crosses val="autoZero"/>
        <c:auto val="1"/>
        <c:lblAlgn val="ctr"/>
        <c:lblOffset val="100"/>
        <c:noMultiLvlLbl val="0"/>
      </c:catAx>
      <c:valAx>
        <c:axId val="1375485536"/>
        <c:scaling>
          <c:orientation val="minMax"/>
          <c:max val="6.0000000000000012E-2"/>
          <c:min val="-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375490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99239383374675"/>
          <c:y val="0.22306802798595834"/>
          <c:w val="0.30223378754503027"/>
          <c:h val="7.613157664570197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zh-CN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2000"/>
              <a:t>Figure 6: Capital Share and Private</a:t>
            </a:r>
            <a:r>
              <a:rPr lang="en-US" altLang="zh-CN" sz="2000" baseline="0"/>
              <a:t> Saving Rate of Hong Kong, 1981-2016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54811225519887"/>
          <c:y val="0.12291977874929022"/>
          <c:w val="0.81964708257621655"/>
          <c:h val="0.76161943448445646"/>
        </c:manualLayout>
      </c:layout>
      <c:lineChart>
        <c:grouping val="standard"/>
        <c:varyColors val="0"/>
        <c:ser>
          <c:idx val="0"/>
          <c:order val="0"/>
          <c:tx>
            <c:v>Capital Share of Hong Kong</c:v>
          </c:tx>
          <c:spPr>
            <a:ln w="28575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38"/>
            <c:bubble3D val="0"/>
            <c:spPr>
              <a:ln w="3492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3B7-406C-8BB3-DFBE3DE45897}"/>
              </c:ext>
            </c:extLst>
          </c:dPt>
          <c:cat>
            <c:numRef>
              <c:f>'[4]A1.0'!$B$28:$B$66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</c:numCache>
            </c:numRef>
          </c:cat>
          <c:val>
            <c:numRef>
              <c:f>'[4]A3.1'!$B$7:$B$45</c:f>
              <c:numCache>
                <c:formatCode>General</c:formatCode>
                <c:ptCount val="39"/>
                <c:pt idx="0">
                  <c:v>0.17968990224605186</c:v>
                </c:pt>
                <c:pt idx="1">
                  <c:v>0.17968990224605186</c:v>
                </c:pt>
                <c:pt idx="2">
                  <c:v>0.17968990224605186</c:v>
                </c:pt>
                <c:pt idx="3">
                  <c:v>0.17968990224605186</c:v>
                </c:pt>
                <c:pt idx="4">
                  <c:v>0.17968990224605186</c:v>
                </c:pt>
                <c:pt idx="5">
                  <c:v>0.17968990224605186</c:v>
                </c:pt>
                <c:pt idx="6">
                  <c:v>0.17968990224605186</c:v>
                </c:pt>
                <c:pt idx="7">
                  <c:v>0.17968990224605186</c:v>
                </c:pt>
                <c:pt idx="8">
                  <c:v>0.17968990224605186</c:v>
                </c:pt>
                <c:pt idx="9">
                  <c:v>0.17968990224605186</c:v>
                </c:pt>
                <c:pt idx="10">
                  <c:v>0.17968990224605186</c:v>
                </c:pt>
                <c:pt idx="11">
                  <c:v>0.17968990224605186</c:v>
                </c:pt>
                <c:pt idx="12">
                  <c:v>0.17968990224605186</c:v>
                </c:pt>
                <c:pt idx="13">
                  <c:v>0.17968990224605186</c:v>
                </c:pt>
                <c:pt idx="14">
                  <c:v>0.20948190845701653</c:v>
                </c:pt>
                <c:pt idx="15">
                  <c:v>0.2125671075291484</c:v>
                </c:pt>
                <c:pt idx="16">
                  <c:v>0.21530467992283853</c:v>
                </c:pt>
                <c:pt idx="17">
                  <c:v>0.25329407966526701</c:v>
                </c:pt>
                <c:pt idx="18">
                  <c:v>0.23943421072755602</c:v>
                </c:pt>
                <c:pt idx="19">
                  <c:v>0.17644668272476305</c:v>
                </c:pt>
                <c:pt idx="20">
                  <c:v>0.15305082780544627</c:v>
                </c:pt>
                <c:pt idx="21">
                  <c:v>0.17733182118331944</c:v>
                </c:pt>
                <c:pt idx="22">
                  <c:v>0.15597258904580305</c:v>
                </c:pt>
                <c:pt idx="23">
                  <c:v>0.2129234783790058</c:v>
                </c:pt>
                <c:pt idx="24">
                  <c:v>0.2178505195827615</c:v>
                </c:pt>
                <c:pt idx="25">
                  <c:v>0.22989626823599563</c:v>
                </c:pt>
                <c:pt idx="26">
                  <c:v>0.23025015024248599</c:v>
                </c:pt>
                <c:pt idx="27">
                  <c:v>0.27491934813149382</c:v>
                </c:pt>
                <c:pt idx="28">
                  <c:v>0.34704368459342888</c:v>
                </c:pt>
                <c:pt idx="29">
                  <c:v>0.25808576215594498</c:v>
                </c:pt>
                <c:pt idx="30">
                  <c:v>0.28851475399738269</c:v>
                </c:pt>
                <c:pt idx="31">
                  <c:v>0.37969680954063495</c:v>
                </c:pt>
                <c:pt idx="32">
                  <c:v>0.38700852182911821</c:v>
                </c:pt>
                <c:pt idx="33">
                  <c:v>0.37594615810386328</c:v>
                </c:pt>
                <c:pt idx="34">
                  <c:v>0.42726885274894916</c:v>
                </c:pt>
                <c:pt idx="35">
                  <c:v>0.4260171861572758</c:v>
                </c:pt>
                <c:pt idx="36">
                  <c:v>0.41879947701460618</c:v>
                </c:pt>
                <c:pt idx="37">
                  <c:v>0.38970839554022313</c:v>
                </c:pt>
                <c:pt idx="38">
                  <c:v>0.44506577513946211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B7-406C-8BB3-DFBE3DE45897}"/>
            </c:ext>
          </c:extLst>
        </c:ser>
        <c:ser>
          <c:idx val="1"/>
          <c:order val="1"/>
          <c:tx>
            <c:v>Net saving rate of Hong Kong</c:v>
          </c:tx>
          <c:cat>
            <c:numRef>
              <c:f>'[4]A1.0'!$B$28:$B$66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</c:numCache>
            </c:numRef>
          </c:cat>
          <c:val>
            <c:numRef>
              <c:f>'[4]A1.0'!$R$28:$R$66</c:f>
              <c:numCache>
                <c:formatCode>General</c:formatCode>
                <c:ptCount val="39"/>
                <c:pt idx="0">
                  <c:v>0.18586824809592453</c:v>
                </c:pt>
                <c:pt idx="1">
                  <c:v>0.14897088296956013</c:v>
                </c:pt>
                <c:pt idx="2">
                  <c:v>0.11026861744499357</c:v>
                </c:pt>
                <c:pt idx="3">
                  <c:v>0.14564458458470603</c:v>
                </c:pt>
                <c:pt idx="4">
                  <c:v>0.12639806960823421</c:v>
                </c:pt>
                <c:pt idx="5">
                  <c:v>0.15146788681030032</c:v>
                </c:pt>
                <c:pt idx="6">
                  <c:v>0.20564303819960877</c:v>
                </c:pt>
                <c:pt idx="7">
                  <c:v>0.22198485812109492</c:v>
                </c:pt>
                <c:pt idx="8">
                  <c:v>0.21356330224781145</c:v>
                </c:pt>
                <c:pt idx="9">
                  <c:v>0.19027830266584866</c:v>
                </c:pt>
                <c:pt idx="10">
                  <c:v>0.1536665488584639</c:v>
                </c:pt>
                <c:pt idx="11">
                  <c:v>0.14408741875861603</c:v>
                </c:pt>
                <c:pt idx="12">
                  <c:v>0.14218415852862368</c:v>
                </c:pt>
                <c:pt idx="13">
                  <c:v>0.13800378916539335</c:v>
                </c:pt>
                <c:pt idx="14">
                  <c:v>0.11798824750890417</c:v>
                </c:pt>
                <c:pt idx="15">
                  <c:v>0.11448397778934589</c:v>
                </c:pt>
                <c:pt idx="16">
                  <c:v>0.1075391663176192</c:v>
                </c:pt>
                <c:pt idx="17">
                  <c:v>9.8706297015785732E-2</c:v>
                </c:pt>
                <c:pt idx="18">
                  <c:v>0.10689938001204788</c:v>
                </c:pt>
                <c:pt idx="19">
                  <c:v>0.14046735628545987</c:v>
                </c:pt>
                <c:pt idx="20">
                  <c:v>0.13144362678669633</c:v>
                </c:pt>
                <c:pt idx="21">
                  <c:v>0.1257622373376599</c:v>
                </c:pt>
                <c:pt idx="22">
                  <c:v>0.15112342064633769</c:v>
                </c:pt>
                <c:pt idx="23">
                  <c:v>0.14743655567229808</c:v>
                </c:pt>
                <c:pt idx="24">
                  <c:v>0.15935421774979736</c:v>
                </c:pt>
                <c:pt idx="25">
                  <c:v>0.18177916495901841</c:v>
                </c:pt>
                <c:pt idx="26">
                  <c:v>0.1702732293192151</c:v>
                </c:pt>
                <c:pt idx="27">
                  <c:v>0.15856274724947556</c:v>
                </c:pt>
                <c:pt idx="28">
                  <c:v>0.11380165028619196</c:v>
                </c:pt>
                <c:pt idx="29">
                  <c:v>0.13429692020534831</c:v>
                </c:pt>
                <c:pt idx="30">
                  <c:v>0.12842847621025194</c:v>
                </c:pt>
                <c:pt idx="31">
                  <c:v>0.10335809278891531</c:v>
                </c:pt>
                <c:pt idx="32">
                  <c:v>8.4013190452378345E-2</c:v>
                </c:pt>
                <c:pt idx="33">
                  <c:v>7.5621463992885912E-2</c:v>
                </c:pt>
                <c:pt idx="34">
                  <c:v>6.5584216322293803E-2</c:v>
                </c:pt>
                <c:pt idx="35">
                  <c:v>7.1900142250328883E-2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B7-406C-8BB3-DFBE3DE45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0666360"/>
        <c:axId val="-2090671368"/>
      </c:lineChart>
      <c:dateAx>
        <c:axId val="-2090666360"/>
        <c:scaling>
          <c:orientation val="minMax"/>
          <c:max val="2017"/>
          <c:min val="198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4"/>
        <c:majorTimeUnit val="days"/>
        <c:minorUnit val="1"/>
      </c:dateAx>
      <c:valAx>
        <c:axId val="-2090671368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36263736263735"/>
          <c:y val="0.2295748507987182"/>
          <c:w val="0.36656410256410255"/>
          <c:h val="0.1326976941800580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600"/>
          </a:pPr>
          <a:endParaRPr lang="zh-CN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477459548325679E-2"/>
          <c:y val="0.15299256276777806"/>
          <c:w val="0.86506832799746181"/>
          <c:h val="0.67304227667456851"/>
        </c:manualLayout>
      </c:layout>
      <c:lineChart>
        <c:grouping val="standard"/>
        <c:varyColors val="0"/>
        <c:ser>
          <c:idx val="1"/>
          <c:order val="0"/>
          <c:tx>
            <c:v>Benchmark estimation</c:v>
          </c:tx>
          <c:spPr>
            <a:ln w="31750"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[4]AX8!$A$4:$A$27</c15:sqref>
                  </c15:fullRef>
                </c:ext>
              </c:extLst>
              <c:f>([4]AX8!$A$18,[4]AX8!$A$24:$A$27)</c:f>
              <c:numCache>
                <c:formatCode>General</c:formatCode>
                <c:ptCount val="5"/>
                <c:pt idx="0">
                  <c:v>2008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[4]AX9!$F$10:$F$33</c15:sqref>
                  </c15:fullRef>
                </c:ext>
              </c:extLst>
              <c:f>([4]AX9!$F$24,[4]AX9!$F$30:$F$33)</c:f>
              <c:numCache>
                <c:formatCode>General</c:formatCode>
                <c:ptCount val="5"/>
                <c:pt idx="0">
                  <c:v>0.17929410000000001</c:v>
                </c:pt>
                <c:pt idx="1">
                  <c:v>0.1901766</c:v>
                </c:pt>
                <c:pt idx="2">
                  <c:v>0.2013442</c:v>
                </c:pt>
                <c:pt idx="3">
                  <c:v>0.19218479999999999</c:v>
                </c:pt>
                <c:pt idx="4">
                  <c:v>0.22125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1D-4B0C-869C-9A088B450A20}"/>
            </c:ext>
          </c:extLst>
        </c:ser>
        <c:ser>
          <c:idx val="0"/>
          <c:order val="1"/>
          <c:tx>
            <c:v>Estimation based on Forbes Rich Lists</c:v>
          </c:tx>
          <c:spPr>
            <a:ln w="31750">
              <a:solidFill>
                <a:schemeClr val="accent6"/>
              </a:solidFill>
              <a:prstDash val="dash"/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[4]AX8!$A$4:$A$27</c15:sqref>
                  </c15:fullRef>
                </c:ext>
              </c:extLst>
              <c:f>([4]AX8!$A$18,[4]AX8!$A$24:$A$27)</c:f>
              <c:numCache>
                <c:formatCode>General</c:formatCode>
                <c:ptCount val="5"/>
                <c:pt idx="0">
                  <c:v>2008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[4]AX8!$H$4:$H$27</c15:sqref>
                  </c15:fullRef>
                </c:ext>
              </c:extLst>
              <c:f>([4]AX8!$H$18,[4]AX8!$H$24:$H$27)</c:f>
              <c:numCache>
                <c:formatCode>General</c:formatCode>
                <c:ptCount val="5"/>
                <c:pt idx="0">
                  <c:v>0.1255571</c:v>
                </c:pt>
                <c:pt idx="1">
                  <c:v>0.1498496</c:v>
                </c:pt>
                <c:pt idx="2">
                  <c:v>0.1579448</c:v>
                </c:pt>
                <c:pt idx="3">
                  <c:v>0.1427388</c:v>
                </c:pt>
                <c:pt idx="4">
                  <c:v>0.1559429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D-4B0C-869C-9A088B450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0666360"/>
        <c:axId val="-2090671368"/>
      </c:lineChart>
      <c:dateAx>
        <c:axId val="-2090666360"/>
        <c:scaling>
          <c:orientation val="minMax"/>
          <c:max val="2018"/>
          <c:min val="200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2"/>
        <c:majorTimeUnit val="days"/>
        <c:minorUnit val="1"/>
      </c:dateAx>
      <c:valAx>
        <c:axId val="-2090671368"/>
        <c:scaling>
          <c:orientation val="minMax"/>
          <c:max val="0.24000000000000002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 val="autoZero"/>
        <c:crossBetween val="midCat"/>
        <c:majorUnit val="2.0000000000000004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7432667070462345E-2"/>
          <c:y val="0.21626041827978765"/>
          <c:w val="0.41218493842115889"/>
          <c:h val="0.148227175082691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2000" b="0" i="0" u="none" strike="noStrike" baseline="0"/>
              <a:t>Figure 2. Wage Gini Coefficients in Hong Kong, 1981-2018</a:t>
            </a:r>
          </a:p>
          <a:p>
            <a:pPr>
              <a:defRPr/>
            </a:pPr>
            <a:r>
              <a:rPr lang="en-US" altLang="zh-CN" sz="2000" b="0" i="0" u="none" strike="noStrike" baseline="0"/>
              <a:t>(</a:t>
            </a:r>
            <a:r>
              <a:rPr lang="en-US" altLang="zh-CN" sz="1600" b="0" i="0" u="none" strike="noStrike" baseline="0"/>
              <a:t>Corrected vs. raw estimates</a:t>
            </a:r>
            <a:r>
              <a:rPr lang="en-US" altLang="zh-CN" sz="2000" b="0" i="0" u="none" strike="noStrike" baseline="0"/>
              <a:t>)</a:t>
            </a:r>
            <a:endParaRPr lang="en-US" altLang="zh-CN" sz="2000"/>
          </a:p>
        </c:rich>
      </c:tx>
      <c:layout>
        <c:manualLayout>
          <c:xMode val="edge"/>
          <c:yMode val="edge"/>
          <c:x val="0.13119044734792767"/>
          <c:y val="2.42057488653555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78474806033861"/>
          <c:y val="0.16724409448818897"/>
          <c:w val="0.75135185024948803"/>
          <c:h val="0.70725132127016654"/>
        </c:manualLayout>
      </c:layout>
      <c:lineChart>
        <c:grouping val="standard"/>
        <c:varyColors val="0"/>
        <c:ser>
          <c:idx val="0"/>
          <c:order val="0"/>
          <c:tx>
            <c:v>Corrected Gini coefficient (survey and tax data)</c:v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'[4]A2.1'!$AA$8:$AA$16</c:f>
              <c:numCache>
                <c:formatCode>General</c:formatCode>
                <c:ptCount val="9"/>
                <c:pt idx="0">
                  <c:v>0.50420445203781128</c:v>
                </c:pt>
                <c:pt idx="1">
                  <c:v>0.50444525480270386</c:v>
                </c:pt>
                <c:pt idx="2">
                  <c:v>0.56543701887130737</c:v>
                </c:pt>
                <c:pt idx="3">
                  <c:v>0.54384797811508179</c:v>
                </c:pt>
                <c:pt idx="4">
                  <c:v>0.58018797636032104</c:v>
                </c:pt>
                <c:pt idx="5">
                  <c:v>0.61565941572189331</c:v>
                </c:pt>
                <c:pt idx="6">
                  <c:v>0.62179344892501831</c:v>
                </c:pt>
                <c:pt idx="7">
                  <c:v>0.61599826812744141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E3-4064-B57E-A65F9F378A43}"/>
            </c:ext>
          </c:extLst>
        </c:ser>
        <c:ser>
          <c:idx val="2"/>
          <c:order val="1"/>
          <c:tx>
            <c:v>Raw Gini Coefficient (survey data only)</c:v>
          </c:tx>
          <c:spPr>
            <a:ln w="34925">
              <a:solidFill>
                <a:schemeClr val="tx1"/>
              </a:solidFill>
              <a:prstDash val="dash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'[4]A2.1'!$H$8:$H$16</c:f>
              <c:numCache>
                <c:formatCode>General</c:formatCode>
                <c:ptCount val="9"/>
                <c:pt idx="0">
                  <c:v>0.4340137243270874</c:v>
                </c:pt>
                <c:pt idx="1">
                  <c:v>0.45858126878738403</c:v>
                </c:pt>
                <c:pt idx="2">
                  <c:v>0.54034745693206787</c:v>
                </c:pt>
                <c:pt idx="3">
                  <c:v>0.5315176248550415</c:v>
                </c:pt>
                <c:pt idx="4">
                  <c:v>0.5637890100479126</c:v>
                </c:pt>
                <c:pt idx="5">
                  <c:v>0.56645828485488892</c:v>
                </c:pt>
                <c:pt idx="6">
                  <c:v>0.57198649644851685</c:v>
                </c:pt>
                <c:pt idx="7">
                  <c:v>0.55450242757797241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E3-4064-B57E-A65F9F378A43}"/>
            </c:ext>
          </c:extLst>
        </c:ser>
        <c:ser>
          <c:idx val="1"/>
          <c:order val="2"/>
          <c:tx>
            <c:v>Corrected Gini coefficient_2018</c:v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'[4]A2.1'!$A$8:$A$16</c:f>
              <c:numCache>
                <c:formatCode>General</c:formatCode>
                <c:ptCount val="9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2001</c:v>
                </c:pt>
                <c:pt idx="5">
                  <c:v>2006</c:v>
                </c:pt>
                <c:pt idx="6">
                  <c:v>2011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'[4]A2.1'!$AB$8:$AB$16</c:f>
              <c:numCache>
                <c:formatCode>General</c:formatCode>
                <c:ptCount val="9"/>
                <c:pt idx="7">
                  <c:v>0.61599826812744141</c:v>
                </c:pt>
                <c:pt idx="8">
                  <c:v>0.610848069190979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D0-42C8-BC19-F94E1F218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0666360"/>
        <c:axId val="-2090671368"/>
      </c:lineChart>
      <c:dateAx>
        <c:axId val="-2090666360"/>
        <c:scaling>
          <c:orientation val="minMax"/>
          <c:max val="2018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5"/>
        <c:majorTimeUnit val="days"/>
        <c:minorUnit val="1"/>
      </c:dateAx>
      <c:valAx>
        <c:axId val="-2090671368"/>
        <c:scaling>
          <c:orientation val="minMax"/>
          <c:max val="0.64000000000000012"/>
          <c:min val="0.42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 val="autoZero"/>
        <c:crossBetween val="midCat"/>
        <c:majorUnit val="2.0000000000000004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2"/>
        <c:delete val="1"/>
      </c:legendEntry>
      <c:layout>
        <c:manualLayout>
          <c:xMode val="edge"/>
          <c:yMode val="edge"/>
          <c:x val="0.36206801072942807"/>
          <c:y val="0.63182230057853972"/>
          <c:w val="0.31370009518041014"/>
          <c:h val="0.1491366377992463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2000" b="0">
                <a:effectLst/>
              </a:rPr>
              <a:t>Figure 3. Real Growth Rate of Wage Income in Hong Kong</a:t>
            </a:r>
            <a:endParaRPr lang="zh-CN" altLang="zh-CN" sz="2000" b="0">
              <a:effectLst/>
            </a:endParaRPr>
          </a:p>
        </c:rich>
      </c:tx>
      <c:layout>
        <c:manualLayout>
          <c:xMode val="edge"/>
          <c:yMode val="edge"/>
          <c:x val="0.12662997894493958"/>
          <c:y val="2.82400403429147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78780537048254E-2"/>
          <c:y val="0.12101556140580763"/>
          <c:w val="0.82940555507484648"/>
          <c:h val="0.7557705059938612"/>
        </c:manualLayout>
      </c:layout>
      <c:barChart>
        <c:barDir val="col"/>
        <c:grouping val="clustered"/>
        <c:varyColors val="0"/>
        <c:ser>
          <c:idx val="0"/>
          <c:order val="0"/>
          <c:tx>
            <c:v>Top 1%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'[4]A2.2'!$A$8:$A$10</c:f>
              <c:strCache>
                <c:ptCount val="3"/>
                <c:pt idx="0">
                  <c:v>1981-1996</c:v>
                </c:pt>
                <c:pt idx="1">
                  <c:v>1996-2018</c:v>
                </c:pt>
                <c:pt idx="2">
                  <c:v>1996-2016</c:v>
                </c:pt>
              </c:strCache>
            </c:strRef>
          </c:cat>
          <c:val>
            <c:numRef>
              <c:f>('[4]A2.2'!$R$8,'[4]A2.2'!$R$9)</c:f>
              <c:numCache>
                <c:formatCode>General</c:formatCode>
                <c:ptCount val="2"/>
                <c:pt idx="0">
                  <c:v>8.2318778292894246E-2</c:v>
                </c:pt>
                <c:pt idx="1">
                  <c:v>4.558909516264853E-2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3-4583-A797-8C0E81F901B0}"/>
            </c:ext>
          </c:extLst>
        </c:ser>
        <c:ser>
          <c:idx val="1"/>
          <c:order val="1"/>
          <c:tx>
            <c:v>Top 10%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'[4]A2.2'!$A$8:$A$10</c:f>
              <c:strCache>
                <c:ptCount val="3"/>
                <c:pt idx="0">
                  <c:v>1981-1996</c:v>
                </c:pt>
                <c:pt idx="1">
                  <c:v>1996-2018</c:v>
                </c:pt>
                <c:pt idx="2">
                  <c:v>1996-2016</c:v>
                </c:pt>
              </c:strCache>
            </c:strRef>
          </c:cat>
          <c:val>
            <c:numRef>
              <c:f>('[4]A2.2'!$S$8,'[4]A2.2'!$S$9)</c:f>
              <c:numCache>
                <c:formatCode>General</c:formatCode>
                <c:ptCount val="2"/>
                <c:pt idx="0">
                  <c:v>7.566003934656651E-2</c:v>
                </c:pt>
                <c:pt idx="1">
                  <c:v>3.7069423180549066E-2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3-4583-A797-8C0E81F901B0}"/>
            </c:ext>
          </c:extLst>
        </c:ser>
        <c:ser>
          <c:idx val="2"/>
          <c:order val="2"/>
          <c:tx>
            <c:v>Middle 40%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'[4]A2.2'!$A$8:$A$10</c:f>
              <c:strCache>
                <c:ptCount val="3"/>
                <c:pt idx="0">
                  <c:v>1981-1996</c:v>
                </c:pt>
                <c:pt idx="1">
                  <c:v>1996-2018</c:v>
                </c:pt>
                <c:pt idx="2">
                  <c:v>1996-2016</c:v>
                </c:pt>
              </c:strCache>
            </c:strRef>
          </c:cat>
          <c:val>
            <c:numRef>
              <c:f>('[4]A2.2'!$T$8,'[4]A2.2'!$T$9)</c:f>
              <c:numCache>
                <c:formatCode>General</c:formatCode>
                <c:ptCount val="2"/>
                <c:pt idx="0">
                  <c:v>7.990158789714652E-2</c:v>
                </c:pt>
                <c:pt idx="1">
                  <c:v>2.7844021271683062E-2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A3-4583-A797-8C0E81F901B0}"/>
            </c:ext>
          </c:extLst>
        </c:ser>
        <c:ser>
          <c:idx val="3"/>
          <c:order val="3"/>
          <c:tx>
            <c:v>Bottom 50%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'[4]A2.2'!$A$8:$A$10</c:f>
              <c:strCache>
                <c:ptCount val="3"/>
                <c:pt idx="0">
                  <c:v>1981-1996</c:v>
                </c:pt>
                <c:pt idx="1">
                  <c:v>1996-2018</c:v>
                </c:pt>
                <c:pt idx="2">
                  <c:v>1996-2016</c:v>
                </c:pt>
              </c:strCache>
            </c:strRef>
          </c:cat>
          <c:val>
            <c:numRef>
              <c:f>('[4]A2.2'!$U$8,'[4]A2.2'!$U$9)</c:f>
              <c:numCache>
                <c:formatCode>General</c:formatCode>
                <c:ptCount val="2"/>
                <c:pt idx="0">
                  <c:v>6.0554116250270962E-2</c:v>
                </c:pt>
                <c:pt idx="1">
                  <c:v>1.7645037264377939E-2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A3-4583-A797-8C0E81F901B0}"/>
            </c:ext>
          </c:extLst>
        </c:ser>
        <c:ser>
          <c:idx val="4"/>
          <c:order val="4"/>
          <c:tx>
            <c:v>Total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'[4]A2.2'!$A$8:$A$10</c:f>
              <c:strCache>
                <c:ptCount val="3"/>
                <c:pt idx="0">
                  <c:v>1981-1996</c:v>
                </c:pt>
                <c:pt idx="1">
                  <c:v>1996-2018</c:v>
                </c:pt>
                <c:pt idx="2">
                  <c:v>1996-2016</c:v>
                </c:pt>
              </c:strCache>
            </c:strRef>
          </c:cat>
          <c:val>
            <c:numRef>
              <c:f>('[4]A2.2'!$V$8,'[4]A2.2'!$V$9)</c:f>
              <c:numCache>
                <c:formatCode>General</c:formatCode>
                <c:ptCount val="2"/>
                <c:pt idx="0">
                  <c:v>7.4870617134774609E-2</c:v>
                </c:pt>
                <c:pt idx="1">
                  <c:v>3.0540561097539998E-2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A3-4583-A797-8C0E81F901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4734168"/>
        <c:axId val="1"/>
      </c:barChart>
      <c:dateAx>
        <c:axId val="794734168"/>
        <c:scaling>
          <c:orientation val="minMax"/>
        </c:scaling>
        <c:delete val="0"/>
        <c:axPos val="b"/>
        <c:majorGridlines/>
        <c:numFmt formatCode="#,##0_);[Red]\(#,##0\)" sourceLinked="0"/>
        <c:majorTickMark val="out"/>
        <c:minorTickMark val="out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600" b="1"/>
            </a:pPr>
            <a:endParaRPr lang="zh-CN"/>
          </a:p>
        </c:txPr>
        <c:crossAx val="1"/>
        <c:crosses val="autoZero"/>
        <c:auto val="0"/>
        <c:lblOffset val="100"/>
        <c:baseTimeUnit val="days"/>
        <c:majorTimeUnit val="days"/>
        <c:minorUnit val="5"/>
        <c:minorTimeUnit val="days"/>
      </c:dateAx>
      <c:valAx>
        <c:axId val="1"/>
        <c:scaling>
          <c:orientation val="minMax"/>
          <c:max val="9.0000000000000024E-2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600"/>
            </a:pPr>
            <a:endParaRPr lang="zh-CN"/>
          </a:p>
        </c:txPr>
        <c:crossAx val="794734168"/>
        <c:crossesAt val="1"/>
        <c:crossBetween val="between"/>
        <c:majorUnit val="1.0000000000000002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231167257938911"/>
          <c:y val="0.2084648083975533"/>
          <c:w val="0.16006979896743675"/>
          <c:h val="0.23890330347075117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1600"/>
          </a:pPr>
          <a:endParaRPr lang="zh-CN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2000" b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4. Overall Effects on the Change of Wage Gini by Economic Drivers </a:t>
            </a:r>
            <a:endParaRPr lang="zh-CN" altLang="zh-CN" sz="20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125364407954255"/>
          <c:y val="2.0172912036096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9.3353471045581296E-2"/>
          <c:y val="0.15951182188239954"/>
          <c:w val="0.85245170650506696"/>
          <c:h val="0.68769758930524327"/>
        </c:manualLayout>
      </c:layout>
      <c:barChart>
        <c:barDir val="col"/>
        <c:grouping val="clustered"/>
        <c:varyColors val="0"/>
        <c:ser>
          <c:idx val="0"/>
          <c:order val="0"/>
          <c:tx>
            <c:v>1981-1996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'AT1'!$A$5:$A$9</c:f>
              <c:strCache>
                <c:ptCount val="5"/>
                <c:pt idx="0">
                  <c:v>Female</c:v>
                </c:pt>
                <c:pt idx="1">
                  <c:v>Born in HK </c:v>
                </c:pt>
                <c:pt idx="2">
                  <c:v>Education (base: secondary education)</c:v>
                </c:pt>
                <c:pt idx="3">
                  <c:v>Industry (base: manufacturing)</c:v>
                </c:pt>
                <c:pt idx="4">
                  <c:v>Occupation (base: worker)</c:v>
                </c:pt>
              </c:strCache>
            </c:strRef>
          </c:cat>
          <c:val>
            <c:numRef>
              <c:f>'AT1'!$B$5:$B$9</c:f>
              <c:numCache>
                <c:formatCode>0.0%</c:formatCode>
                <c:ptCount val="5"/>
                <c:pt idx="0">
                  <c:v>-2.3E-2</c:v>
                </c:pt>
                <c:pt idx="1">
                  <c:v>-1.4000000000000002E-2</c:v>
                </c:pt>
                <c:pt idx="2">
                  <c:v>3.2000000000000001E-2</c:v>
                </c:pt>
                <c:pt idx="3">
                  <c:v>2.5000000000000001E-2</c:v>
                </c:pt>
                <c:pt idx="4">
                  <c:v>-7.9999999999999932E-3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C-49F6-AE2F-7CBEC10803C0}"/>
            </c:ext>
          </c:extLst>
        </c:ser>
        <c:ser>
          <c:idx val="1"/>
          <c:order val="1"/>
          <c:tx>
            <c:v>1996-2016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'AT1'!$A$5:$A$9</c:f>
              <c:strCache>
                <c:ptCount val="5"/>
                <c:pt idx="0">
                  <c:v>Female</c:v>
                </c:pt>
                <c:pt idx="1">
                  <c:v>Born in HK </c:v>
                </c:pt>
                <c:pt idx="2">
                  <c:v>Education (base: secondary education)</c:v>
                </c:pt>
                <c:pt idx="3">
                  <c:v>Industry (base: manufacturing)</c:v>
                </c:pt>
                <c:pt idx="4">
                  <c:v>Occupation (base: worker)</c:v>
                </c:pt>
              </c:strCache>
            </c:strRef>
          </c:cat>
          <c:val>
            <c:numRef>
              <c:f>'AT1'!$E$5:$E$9</c:f>
              <c:numCache>
                <c:formatCode>0.0%</c:formatCode>
                <c:ptCount val="5"/>
                <c:pt idx="0">
                  <c:v>0</c:v>
                </c:pt>
                <c:pt idx="1">
                  <c:v>-2.8000000000000001E-2</c:v>
                </c:pt>
                <c:pt idx="2">
                  <c:v>9.9999999999999395E-4</c:v>
                </c:pt>
                <c:pt idx="3">
                  <c:v>4.7E-2</c:v>
                </c:pt>
                <c:pt idx="4">
                  <c:v>-1.5000000000000003E-2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C-49F6-AE2F-7CBEC1080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5490456"/>
        <c:axId val="1375485536"/>
      </c:barChart>
      <c:catAx>
        <c:axId val="137549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375485536"/>
        <c:crosses val="autoZero"/>
        <c:auto val="1"/>
        <c:lblAlgn val="ctr"/>
        <c:lblOffset val="100"/>
        <c:noMultiLvlLbl val="0"/>
      </c:catAx>
      <c:valAx>
        <c:axId val="1375485536"/>
        <c:scaling>
          <c:orientation val="minMax"/>
          <c:max val="6.0000000000000012E-2"/>
          <c:min val="-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375490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67190703812122"/>
          <c:y val="0.22089672247362471"/>
          <c:w val="0.30223378754503027"/>
          <c:h val="7.613157664570197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zh-CN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2000" b="0">
                <a:effectLst/>
              </a:rPr>
              <a:t>Figure 5. Capital Share: Hong Kong vs. High Income Countries, 1991-2019</a:t>
            </a:r>
            <a:endParaRPr lang="zh-CN" altLang="zh-CN" sz="2000" b="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594675665541809E-2"/>
          <c:y val="0.13098836170440872"/>
          <c:w val="0.84455550748464148"/>
          <c:h val="0.75355085152933798"/>
        </c:manualLayout>
      </c:layout>
      <c:lineChart>
        <c:grouping val="standard"/>
        <c:varyColors val="0"/>
        <c:ser>
          <c:idx val="0"/>
          <c:order val="0"/>
          <c:tx>
            <c:v>Hong Kong</c:v>
          </c:tx>
          <c:spPr>
            <a:ln w="28575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38"/>
            <c:bubble3D val="0"/>
            <c:spPr>
              <a:ln w="3492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5D5-4BB0-9EBC-6238D6131D46}"/>
              </c:ext>
            </c:extLst>
          </c:dPt>
          <c:cat>
            <c:numRef>
              <c:f>'[4]A3.1'!$A$7:$A$45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'[4]A3.1'!$B$7:$B$45</c:f>
              <c:numCache>
                <c:formatCode>General</c:formatCode>
                <c:ptCount val="39"/>
                <c:pt idx="0">
                  <c:v>0.17968990224605186</c:v>
                </c:pt>
                <c:pt idx="1">
                  <c:v>0.17968990224605186</c:v>
                </c:pt>
                <c:pt idx="2">
                  <c:v>0.17968990224605186</c:v>
                </c:pt>
                <c:pt idx="3">
                  <c:v>0.17968990224605186</c:v>
                </c:pt>
                <c:pt idx="4">
                  <c:v>0.17968990224605186</c:v>
                </c:pt>
                <c:pt idx="5">
                  <c:v>0.17968990224605186</c:v>
                </c:pt>
                <c:pt idx="6">
                  <c:v>0.17968990224605186</c:v>
                </c:pt>
                <c:pt idx="7">
                  <c:v>0.17968990224605186</c:v>
                </c:pt>
                <c:pt idx="8">
                  <c:v>0.17968990224605186</c:v>
                </c:pt>
                <c:pt idx="9">
                  <c:v>0.17968990224605186</c:v>
                </c:pt>
                <c:pt idx="10">
                  <c:v>0.17968990224605186</c:v>
                </c:pt>
                <c:pt idx="11">
                  <c:v>0.17968990224605186</c:v>
                </c:pt>
                <c:pt idx="12">
                  <c:v>0.17968990224605186</c:v>
                </c:pt>
                <c:pt idx="13">
                  <c:v>0.17968990224605186</c:v>
                </c:pt>
                <c:pt idx="14">
                  <c:v>0.20948190845701653</c:v>
                </c:pt>
                <c:pt idx="15">
                  <c:v>0.2125671075291484</c:v>
                </c:pt>
                <c:pt idx="16">
                  <c:v>0.21530467992283853</c:v>
                </c:pt>
                <c:pt idx="17">
                  <c:v>0.25329407966526701</c:v>
                </c:pt>
                <c:pt idx="18">
                  <c:v>0.23943421072755602</c:v>
                </c:pt>
                <c:pt idx="19">
                  <c:v>0.17644668272476305</c:v>
                </c:pt>
                <c:pt idx="20">
                  <c:v>0.15305082780544627</c:v>
                </c:pt>
                <c:pt idx="21">
                  <c:v>0.17733182118331944</c:v>
                </c:pt>
                <c:pt idx="22">
                  <c:v>0.15597258904580305</c:v>
                </c:pt>
                <c:pt idx="23">
                  <c:v>0.2129234783790058</c:v>
                </c:pt>
                <c:pt idx="24">
                  <c:v>0.2178505195827615</c:v>
                </c:pt>
                <c:pt idx="25">
                  <c:v>0.22989626823599563</c:v>
                </c:pt>
                <c:pt idx="26">
                  <c:v>0.23025015024248599</c:v>
                </c:pt>
                <c:pt idx="27">
                  <c:v>0.27491934813149382</c:v>
                </c:pt>
                <c:pt idx="28">
                  <c:v>0.34704368459342888</c:v>
                </c:pt>
                <c:pt idx="29">
                  <c:v>0.25808576215594498</c:v>
                </c:pt>
                <c:pt idx="30">
                  <c:v>0.28851475399738269</c:v>
                </c:pt>
                <c:pt idx="31">
                  <c:v>0.37969680954063495</c:v>
                </c:pt>
                <c:pt idx="32">
                  <c:v>0.38700852182911821</c:v>
                </c:pt>
                <c:pt idx="33">
                  <c:v>0.37594615810386328</c:v>
                </c:pt>
                <c:pt idx="34">
                  <c:v>0.42726885274894916</c:v>
                </c:pt>
                <c:pt idx="35">
                  <c:v>0.4260171861572758</c:v>
                </c:pt>
                <c:pt idx="36">
                  <c:v>0.41879947701460618</c:v>
                </c:pt>
                <c:pt idx="37">
                  <c:v>0.38970839554022313</c:v>
                </c:pt>
                <c:pt idx="38">
                  <c:v>0.44506577513946211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D5-4BB0-9EBC-6238D6131D46}"/>
            </c:ext>
          </c:extLst>
        </c:ser>
        <c:ser>
          <c:idx val="1"/>
          <c:order val="1"/>
          <c:tx>
            <c:v>USA</c:v>
          </c:tx>
          <c:cat>
            <c:numRef>
              <c:f>'[4]A3.1'!$A$7:$A$45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'[4]A3.1'!$C$7:$C$45</c:f>
              <c:numCache>
                <c:formatCode>General</c:formatCode>
                <c:ptCount val="39"/>
                <c:pt idx="0">
                  <c:v>0.23151867100000001</c:v>
                </c:pt>
                <c:pt idx="1">
                  <c:v>0.22878660300000001</c:v>
                </c:pt>
                <c:pt idx="2">
                  <c:v>0.23787261600000001</c:v>
                </c:pt>
                <c:pt idx="3">
                  <c:v>0.246977955</c:v>
                </c:pt>
                <c:pt idx="4">
                  <c:v>0.242539108</c:v>
                </c:pt>
                <c:pt idx="5">
                  <c:v>0.22943382000000001</c:v>
                </c:pt>
                <c:pt idx="6">
                  <c:v>0.229571</c:v>
                </c:pt>
                <c:pt idx="7">
                  <c:v>0.23214632299999999</c:v>
                </c:pt>
                <c:pt idx="8">
                  <c:v>0.230563983</c:v>
                </c:pt>
                <c:pt idx="9">
                  <c:v>0.22590355600000001</c:v>
                </c:pt>
                <c:pt idx="10">
                  <c:v>0.223011926</c:v>
                </c:pt>
                <c:pt idx="11">
                  <c:v>0.22032436699999999</c:v>
                </c:pt>
                <c:pt idx="12">
                  <c:v>0.226509988</c:v>
                </c:pt>
                <c:pt idx="13">
                  <c:v>0.23789870699999999</c:v>
                </c:pt>
                <c:pt idx="14">
                  <c:v>0.24776382699999999</c:v>
                </c:pt>
                <c:pt idx="15">
                  <c:v>0.25356605700000001</c:v>
                </c:pt>
                <c:pt idx="16">
                  <c:v>0.25584095699999998</c:v>
                </c:pt>
                <c:pt idx="17">
                  <c:v>0.24748081</c:v>
                </c:pt>
                <c:pt idx="18">
                  <c:v>0.244556099</c:v>
                </c:pt>
                <c:pt idx="19">
                  <c:v>0.235550389</c:v>
                </c:pt>
                <c:pt idx="20">
                  <c:v>0.23314657799999999</c:v>
                </c:pt>
                <c:pt idx="21">
                  <c:v>0.24109291999999999</c:v>
                </c:pt>
                <c:pt idx="22">
                  <c:v>0.24942345899999999</c:v>
                </c:pt>
                <c:pt idx="23">
                  <c:v>0.258788079</c:v>
                </c:pt>
                <c:pt idx="24">
                  <c:v>0.27084571099999999</c:v>
                </c:pt>
                <c:pt idx="25">
                  <c:v>0.27690732499999998</c:v>
                </c:pt>
                <c:pt idx="26">
                  <c:v>0.26896688299999999</c:v>
                </c:pt>
                <c:pt idx="27">
                  <c:v>0.25607806399999999</c:v>
                </c:pt>
                <c:pt idx="28">
                  <c:v>0.26561668500000002</c:v>
                </c:pt>
                <c:pt idx="29">
                  <c:v>0.28656655599999997</c:v>
                </c:pt>
                <c:pt idx="30">
                  <c:v>0.28940063700000002</c:v>
                </c:pt>
                <c:pt idx="31">
                  <c:v>0.29567435399999997</c:v>
                </c:pt>
                <c:pt idx="32">
                  <c:v>0.29549494399999998</c:v>
                </c:pt>
                <c:pt idx="33">
                  <c:v>0.29887980200000003</c:v>
                </c:pt>
                <c:pt idx="34">
                  <c:v>0.28931170699999997</c:v>
                </c:pt>
                <c:pt idx="35">
                  <c:v>0.28035515599999999</c:v>
                </c:pt>
                <c:pt idx="36">
                  <c:v>0.27788934100000001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D5-4BB0-9EBC-6238D6131D46}"/>
            </c:ext>
          </c:extLst>
        </c:ser>
        <c:ser>
          <c:idx val="2"/>
          <c:order val="2"/>
          <c:tx>
            <c:v>UK</c:v>
          </c:tx>
          <c:cat>
            <c:numRef>
              <c:f>'[4]A3.1'!$A$7:$A$45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'[4]A3.1'!$D$7:$D$45</c:f>
              <c:numCache>
                <c:formatCode>General</c:formatCode>
                <c:ptCount val="39"/>
                <c:pt idx="0">
                  <c:v>0.27228829300000001</c:v>
                </c:pt>
                <c:pt idx="1">
                  <c:v>0.298063099</c:v>
                </c:pt>
                <c:pt idx="2">
                  <c:v>0.32659167099999997</c:v>
                </c:pt>
                <c:pt idx="3">
                  <c:v>0.33129772499999999</c:v>
                </c:pt>
                <c:pt idx="4">
                  <c:v>0.34120014300000001</c:v>
                </c:pt>
                <c:pt idx="5">
                  <c:v>0.34206929800000002</c:v>
                </c:pt>
                <c:pt idx="6">
                  <c:v>0.350117713</c:v>
                </c:pt>
                <c:pt idx="7">
                  <c:v>0.35502994100000002</c:v>
                </c:pt>
                <c:pt idx="8">
                  <c:v>0.35617122099999998</c:v>
                </c:pt>
                <c:pt idx="9">
                  <c:v>0.34647399200000001</c:v>
                </c:pt>
                <c:pt idx="10">
                  <c:v>0.33587157699999998</c:v>
                </c:pt>
                <c:pt idx="11">
                  <c:v>0.34029620900000002</c:v>
                </c:pt>
                <c:pt idx="12">
                  <c:v>0.35993298899999998</c:v>
                </c:pt>
                <c:pt idx="13">
                  <c:v>0.37764614800000001</c:v>
                </c:pt>
                <c:pt idx="14">
                  <c:v>0.37739831200000001</c:v>
                </c:pt>
                <c:pt idx="15">
                  <c:v>0.38651207100000001</c:v>
                </c:pt>
                <c:pt idx="16">
                  <c:v>0.37609490800000001</c:v>
                </c:pt>
                <c:pt idx="17">
                  <c:v>0.36334559300000002</c:v>
                </c:pt>
                <c:pt idx="18">
                  <c:v>0.33725357099999997</c:v>
                </c:pt>
                <c:pt idx="19">
                  <c:v>0.33402511499999998</c:v>
                </c:pt>
                <c:pt idx="20">
                  <c:v>0.31449222599999999</c:v>
                </c:pt>
                <c:pt idx="21">
                  <c:v>0.325573683</c:v>
                </c:pt>
                <c:pt idx="22">
                  <c:v>0.33051753</c:v>
                </c:pt>
                <c:pt idx="23">
                  <c:v>0.32464927399999999</c:v>
                </c:pt>
                <c:pt idx="24">
                  <c:v>0.33684533799999999</c:v>
                </c:pt>
                <c:pt idx="25">
                  <c:v>0.32107028399999998</c:v>
                </c:pt>
                <c:pt idx="26">
                  <c:v>0.314667374</c:v>
                </c:pt>
                <c:pt idx="27">
                  <c:v>0.312930614</c:v>
                </c:pt>
                <c:pt idx="28">
                  <c:v>0.29805478499999999</c:v>
                </c:pt>
                <c:pt idx="29">
                  <c:v>0.30542343900000002</c:v>
                </c:pt>
                <c:pt idx="30">
                  <c:v>0.30893126100000001</c:v>
                </c:pt>
                <c:pt idx="31">
                  <c:v>0.299286783</c:v>
                </c:pt>
                <c:pt idx="32">
                  <c:v>0.29638281500000002</c:v>
                </c:pt>
                <c:pt idx="33">
                  <c:v>0.30893525500000002</c:v>
                </c:pt>
                <c:pt idx="34">
                  <c:v>0.31095328900000002</c:v>
                </c:pt>
                <c:pt idx="35">
                  <c:v>0.30048337600000002</c:v>
                </c:pt>
                <c:pt idx="36">
                  <c:v>0.32399898799999999</c:v>
                </c:pt>
                <c:pt idx="37">
                  <c:v>0.31560027600000001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D5-4BB0-9EBC-6238D6131D46}"/>
            </c:ext>
          </c:extLst>
        </c:ser>
        <c:ser>
          <c:idx val="4"/>
          <c:order val="3"/>
          <c:tx>
            <c:v>Germany</c:v>
          </c:tx>
          <c:cat>
            <c:numRef>
              <c:f>'[4]A3.1'!$A$7:$A$45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'[4]A3.1'!$F$7:$F$45</c:f>
              <c:numCache>
                <c:formatCode>General</c:formatCode>
                <c:ptCount val="39"/>
                <c:pt idx="9">
                  <c:v>0.25136128099999999</c:v>
                </c:pt>
                <c:pt idx="10">
                  <c:v>0.23055911100000001</c:v>
                </c:pt>
                <c:pt idx="11">
                  <c:v>0.217445269</c:v>
                </c:pt>
                <c:pt idx="12">
                  <c:v>0.21277903000000001</c:v>
                </c:pt>
                <c:pt idx="13">
                  <c:v>0.220693737</c:v>
                </c:pt>
                <c:pt idx="14">
                  <c:v>0.22207845800000001</c:v>
                </c:pt>
                <c:pt idx="15">
                  <c:v>0.22512947</c:v>
                </c:pt>
                <c:pt idx="16">
                  <c:v>0.23651771299999999</c:v>
                </c:pt>
                <c:pt idx="17">
                  <c:v>0.240110517</c:v>
                </c:pt>
                <c:pt idx="18">
                  <c:v>0.234398991</c:v>
                </c:pt>
                <c:pt idx="19">
                  <c:v>0.22561690200000001</c:v>
                </c:pt>
                <c:pt idx="20">
                  <c:v>0.23777832099999999</c:v>
                </c:pt>
                <c:pt idx="21">
                  <c:v>0.237331405</c:v>
                </c:pt>
                <c:pt idx="22">
                  <c:v>0.24101793799999999</c:v>
                </c:pt>
                <c:pt idx="23">
                  <c:v>0.27125376499999998</c:v>
                </c:pt>
                <c:pt idx="24">
                  <c:v>0.28219953199999998</c:v>
                </c:pt>
                <c:pt idx="25">
                  <c:v>0.30458247700000002</c:v>
                </c:pt>
                <c:pt idx="26">
                  <c:v>0.31009435699999999</c:v>
                </c:pt>
                <c:pt idx="27">
                  <c:v>0.29002860200000002</c:v>
                </c:pt>
                <c:pt idx="28">
                  <c:v>0.26917442699999999</c:v>
                </c:pt>
                <c:pt idx="29">
                  <c:v>0.28070005799999997</c:v>
                </c:pt>
                <c:pt idx="30">
                  <c:v>0.28473112</c:v>
                </c:pt>
                <c:pt idx="31">
                  <c:v>0.26966178400000002</c:v>
                </c:pt>
                <c:pt idx="32">
                  <c:v>0.26818054899999999</c:v>
                </c:pt>
                <c:pt idx="33">
                  <c:v>0.26937925800000001</c:v>
                </c:pt>
                <c:pt idx="34">
                  <c:v>0.27430167799999999</c:v>
                </c:pt>
                <c:pt idx="35">
                  <c:v>0.274856508</c:v>
                </c:pt>
                <c:pt idx="36">
                  <c:v>0.27272653600000002</c:v>
                </c:pt>
                <c:pt idx="37">
                  <c:v>0.25736674700000001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D5-4BB0-9EBC-6238D6131D46}"/>
            </c:ext>
          </c:extLst>
        </c:ser>
        <c:ser>
          <c:idx val="5"/>
          <c:order val="4"/>
          <c:tx>
            <c:v>France</c:v>
          </c:tx>
          <c:cat>
            <c:numRef>
              <c:f>'[4]A3.1'!$A$7:$A$45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'[4]A3.1'!$G$7:$G$45</c:f>
              <c:numCache>
                <c:formatCode>General</c:formatCode>
                <c:ptCount val="39"/>
                <c:pt idx="0">
                  <c:v>0.15560853499999999</c:v>
                </c:pt>
                <c:pt idx="1">
                  <c:v>0.14764925800000001</c:v>
                </c:pt>
                <c:pt idx="2">
                  <c:v>0.15029239699999999</c:v>
                </c:pt>
                <c:pt idx="3">
                  <c:v>0.16393639199999999</c:v>
                </c:pt>
                <c:pt idx="4">
                  <c:v>0.178214341</c:v>
                </c:pt>
                <c:pt idx="5">
                  <c:v>0.20841907000000001</c:v>
                </c:pt>
                <c:pt idx="6">
                  <c:v>0.21677266100000001</c:v>
                </c:pt>
                <c:pt idx="7">
                  <c:v>0.23302985700000001</c:v>
                </c:pt>
                <c:pt idx="8">
                  <c:v>0.240779936</c:v>
                </c:pt>
                <c:pt idx="9">
                  <c:v>0.23221862300000001</c:v>
                </c:pt>
                <c:pt idx="10">
                  <c:v>0.22416158</c:v>
                </c:pt>
                <c:pt idx="11">
                  <c:v>0.227472439</c:v>
                </c:pt>
                <c:pt idx="12">
                  <c:v>0.22328592799999999</c:v>
                </c:pt>
                <c:pt idx="13">
                  <c:v>0.22711746399999999</c:v>
                </c:pt>
                <c:pt idx="14">
                  <c:v>0.22382117800000001</c:v>
                </c:pt>
                <c:pt idx="15">
                  <c:v>0.22183898099999999</c:v>
                </c:pt>
                <c:pt idx="16">
                  <c:v>0.23346793699999999</c:v>
                </c:pt>
                <c:pt idx="17">
                  <c:v>0.24252584599999999</c:v>
                </c:pt>
                <c:pt idx="18">
                  <c:v>0.240660176</c:v>
                </c:pt>
                <c:pt idx="19">
                  <c:v>0.24327892100000001</c:v>
                </c:pt>
                <c:pt idx="20">
                  <c:v>0.24219895899999999</c:v>
                </c:pt>
                <c:pt idx="21">
                  <c:v>0.22801554199999999</c:v>
                </c:pt>
                <c:pt idx="22">
                  <c:v>0.22820889999999999</c:v>
                </c:pt>
                <c:pt idx="23">
                  <c:v>0.23426041</c:v>
                </c:pt>
                <c:pt idx="24">
                  <c:v>0.23558151699999999</c:v>
                </c:pt>
                <c:pt idx="25">
                  <c:v>0.239594579</c:v>
                </c:pt>
                <c:pt idx="26">
                  <c:v>0.24668216700000001</c:v>
                </c:pt>
                <c:pt idx="27">
                  <c:v>0.23871094000000001</c:v>
                </c:pt>
                <c:pt idx="28">
                  <c:v>0.21045428499999999</c:v>
                </c:pt>
                <c:pt idx="29">
                  <c:v>0.22311335800000001</c:v>
                </c:pt>
                <c:pt idx="30">
                  <c:v>0.21897362200000001</c:v>
                </c:pt>
                <c:pt idx="31">
                  <c:v>0.200891823</c:v>
                </c:pt>
                <c:pt idx="32">
                  <c:v>0.20062543499999999</c:v>
                </c:pt>
                <c:pt idx="33">
                  <c:v>0.21115958700000001</c:v>
                </c:pt>
                <c:pt idx="34">
                  <c:v>0.22503267199999999</c:v>
                </c:pt>
                <c:pt idx="35">
                  <c:v>0.22131331300000001</c:v>
                </c:pt>
                <c:pt idx="36">
                  <c:v>0.21883633699999999</c:v>
                </c:pt>
                <c:pt idx="37">
                  <c:v>0.211913675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D5-4BB0-9EBC-6238D6131D46}"/>
            </c:ext>
          </c:extLst>
        </c:ser>
        <c:ser>
          <c:idx val="3"/>
          <c:order val="5"/>
          <c:tx>
            <c:v>Japan</c:v>
          </c:tx>
          <c:cat>
            <c:numRef>
              <c:f>'[4]A3.1'!$A$7:$A$45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'[4]A3.1'!$E$7:$E$45</c:f>
              <c:numCache>
                <c:formatCode>General</c:formatCode>
                <c:ptCount val="39"/>
                <c:pt idx="0">
                  <c:v>0.243431851</c:v>
                </c:pt>
                <c:pt idx="1">
                  <c:v>0.24279825399999999</c:v>
                </c:pt>
                <c:pt idx="2">
                  <c:v>0.23903907799999999</c:v>
                </c:pt>
                <c:pt idx="3">
                  <c:v>0.24626900299999999</c:v>
                </c:pt>
                <c:pt idx="4">
                  <c:v>0.25702190400000002</c:v>
                </c:pt>
                <c:pt idx="5">
                  <c:v>0.26331701899999999</c:v>
                </c:pt>
                <c:pt idx="6">
                  <c:v>0.26657953899999998</c:v>
                </c:pt>
                <c:pt idx="7">
                  <c:v>0.27535390900000001</c:v>
                </c:pt>
                <c:pt idx="8">
                  <c:v>0.27551743400000001</c:v>
                </c:pt>
                <c:pt idx="9">
                  <c:v>0.27816426799999999</c:v>
                </c:pt>
                <c:pt idx="10">
                  <c:v>0.27022790899999999</c:v>
                </c:pt>
                <c:pt idx="11">
                  <c:v>0.24912975700000001</c:v>
                </c:pt>
                <c:pt idx="12">
                  <c:v>0.239486739</c:v>
                </c:pt>
                <c:pt idx="13">
                  <c:v>0.22470311800000001</c:v>
                </c:pt>
                <c:pt idx="14">
                  <c:v>0.23600085100000001</c:v>
                </c:pt>
                <c:pt idx="15">
                  <c:v>0.25152796500000002</c:v>
                </c:pt>
                <c:pt idx="16">
                  <c:v>0.240999818</c:v>
                </c:pt>
                <c:pt idx="17">
                  <c:v>0.23149034399999999</c:v>
                </c:pt>
                <c:pt idx="18">
                  <c:v>0.23252499099999999</c:v>
                </c:pt>
                <c:pt idx="19">
                  <c:v>0.24712252600000001</c:v>
                </c:pt>
                <c:pt idx="20">
                  <c:v>0.247777358</c:v>
                </c:pt>
                <c:pt idx="21">
                  <c:v>0.25981500699999999</c:v>
                </c:pt>
                <c:pt idx="22">
                  <c:v>0.27136963600000003</c:v>
                </c:pt>
                <c:pt idx="23">
                  <c:v>0.28729179500000002</c:v>
                </c:pt>
                <c:pt idx="24">
                  <c:v>0.28984275500000001</c:v>
                </c:pt>
                <c:pt idx="25">
                  <c:v>0.29346355800000001</c:v>
                </c:pt>
                <c:pt idx="26">
                  <c:v>0.29527130699999998</c:v>
                </c:pt>
                <c:pt idx="27">
                  <c:v>0.26924595200000001</c:v>
                </c:pt>
                <c:pt idx="28">
                  <c:v>0.24737158400000001</c:v>
                </c:pt>
                <c:pt idx="29">
                  <c:v>0.27355733500000001</c:v>
                </c:pt>
                <c:pt idx="30">
                  <c:v>0.26370763800000002</c:v>
                </c:pt>
                <c:pt idx="31">
                  <c:v>0.26978033800000001</c:v>
                </c:pt>
                <c:pt idx="32">
                  <c:v>0.28337124000000002</c:v>
                </c:pt>
                <c:pt idx="33">
                  <c:v>0.28483807999999999</c:v>
                </c:pt>
                <c:pt idx="34">
                  <c:v>0.29602664699999998</c:v>
                </c:pt>
                <c:pt idx="35">
                  <c:v>0.28446453799999999</c:v>
                </c:pt>
                <c:pt idx="36">
                  <c:v>0.28128197799999999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D5-4BB0-9EBC-6238D6131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0666360"/>
        <c:axId val="-2090671368"/>
      </c:lineChart>
      <c:dateAx>
        <c:axId val="-2090666360"/>
        <c:scaling>
          <c:orientation val="minMax"/>
          <c:max val="2019"/>
          <c:min val="199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4"/>
        <c:majorTimeUnit val="days"/>
        <c:minorUnit val="1"/>
      </c:dateAx>
      <c:valAx>
        <c:axId val="-2090671368"/>
        <c:scaling>
          <c:orientation val="minMax"/>
          <c:max val="0.5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 val="autoZero"/>
        <c:crossBetween val="midCat"/>
        <c:majorUnit val="5.000000000000001E-2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157399555824752"/>
          <c:y val="0.14363697729916894"/>
          <c:w val="0.17075561708632575"/>
          <c:h val="0.2470673162828927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2000" b="0">
                <a:effectLst/>
              </a:rPr>
              <a:t>Figure 7. Panel A: Top 0.001% Wealth,</a:t>
            </a:r>
            <a:r>
              <a:rPr lang="en-US" altLang="zh-CN" sz="2000" b="0" baseline="0">
                <a:effectLst/>
              </a:rPr>
              <a:t> 1987-2020</a:t>
            </a:r>
          </a:p>
          <a:p>
            <a:pPr>
              <a:defRPr/>
            </a:pPr>
            <a:r>
              <a:rPr lang="en-US" altLang="zh-CN" sz="1600" b="0">
                <a:effectLst/>
              </a:rPr>
              <a:t>(% of National Income)</a:t>
            </a:r>
            <a:endParaRPr lang="zh-CN" altLang="zh-CN" sz="1600" b="0">
              <a:effectLst/>
            </a:endParaRPr>
          </a:p>
        </c:rich>
      </c:tx>
      <c:layout>
        <c:manualLayout>
          <c:xMode val="edge"/>
          <c:yMode val="edge"/>
          <c:x val="0.17029667445415478"/>
          <c:y val="3.02571860816944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94675665541809E-2"/>
          <c:y val="0.18123260311069286"/>
          <c:w val="0.82404268697182081"/>
          <c:h val="0.67707656815212769"/>
        </c:manualLayout>
      </c:layout>
      <c:lineChart>
        <c:grouping val="standard"/>
        <c:varyColors val="0"/>
        <c:ser>
          <c:idx val="0"/>
          <c:order val="0"/>
          <c:tx>
            <c:v>Hong Kong</c:v>
          </c:tx>
          <c:spPr>
            <a:ln w="31750">
              <a:solidFill>
                <a:srgbClr val="C00000"/>
              </a:solidFill>
            </a:ln>
          </c:spPr>
          <c:marker>
            <c:symbol val="x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'[4]A4.1'!$A$8:$A$40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'[4]A4.1'!$D$8:$D$40</c:f>
              <c:numCache>
                <c:formatCode>General</c:formatCode>
                <c:ptCount val="33"/>
                <c:pt idx="0">
                  <c:v>0.16715773509704063</c:v>
                </c:pt>
                <c:pt idx="3">
                  <c:v>0.17811354966247386</c:v>
                </c:pt>
                <c:pt idx="6">
                  <c:v>0.29599999999999999</c:v>
                </c:pt>
                <c:pt idx="7">
                  <c:v>0.28699999999999998</c:v>
                </c:pt>
                <c:pt idx="8">
                  <c:v>0.47568949854834841</c:v>
                </c:pt>
                <c:pt idx="11">
                  <c:v>0.39289500160867907</c:v>
                </c:pt>
                <c:pt idx="12">
                  <c:v>0.36354253470240627</c:v>
                </c:pt>
                <c:pt idx="13">
                  <c:v>0.3297281435393678</c:v>
                </c:pt>
                <c:pt idx="14">
                  <c:v>0.28579787699887876</c:v>
                </c:pt>
                <c:pt idx="15">
                  <c:v>0.238842204050837</c:v>
                </c:pt>
                <c:pt idx="16">
                  <c:v>0.329522559042353</c:v>
                </c:pt>
                <c:pt idx="17">
                  <c:v>0.38423286371470733</c:v>
                </c:pt>
                <c:pt idx="18">
                  <c:v>0.43818499186437587</c:v>
                </c:pt>
                <c:pt idx="19">
                  <c:v>0.52419070169331705</c:v>
                </c:pt>
                <c:pt idx="20">
                  <c:v>0.56652975270363637</c:v>
                </c:pt>
                <c:pt idx="21">
                  <c:v>0.33354977928208823</c:v>
                </c:pt>
                <c:pt idx="22">
                  <c:v>0.48261569066488447</c:v>
                </c:pt>
                <c:pt idx="23">
                  <c:v>0.52885008823662571</c:v>
                </c:pt>
                <c:pt idx="24">
                  <c:v>0.48265956306033125</c:v>
                </c:pt>
                <c:pt idx="25">
                  <c:v>0.58934439052769416</c:v>
                </c:pt>
                <c:pt idx="26">
                  <c:v>0.60852365203797842</c:v>
                </c:pt>
                <c:pt idx="27">
                  <c:v>0.60132554150367945</c:v>
                </c:pt>
                <c:pt idx="28">
                  <c:v>0.56975893997375071</c:v>
                </c:pt>
                <c:pt idx="29">
                  <c:v>0.64495957708578255</c:v>
                </c:pt>
                <c:pt idx="30">
                  <c:v>0.61106243091313484</c:v>
                </c:pt>
                <c:pt idx="31">
                  <c:v>0.53723969344080647</c:v>
                </c:pt>
                <c:pt idx="32">
                  <c:v>0.54796716130510126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2-47EF-BD7F-A55C67A6AF95}"/>
            </c:ext>
          </c:extLst>
        </c:ser>
        <c:ser>
          <c:idx val="3"/>
          <c:order val="1"/>
          <c:tx>
            <c:v>Russia</c:v>
          </c:tx>
          <c:spPr>
            <a:ln w="31750">
              <a:solidFill>
                <a:schemeClr val="bg2">
                  <a:lumMod val="75000"/>
                </a:schemeClr>
              </a:solidFill>
            </a:ln>
          </c:spPr>
          <c:marker>
            <c:symbol val="x"/>
            <c:size val="5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</c:marker>
          <c:cat>
            <c:numRef>
              <c:f>'[4]A4.1'!$A$8:$A$40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[4]AX9!$D$4:$D$36</c:f>
              <c:numCache>
                <c:formatCode>General</c:formatCode>
                <c:ptCount val="33"/>
                <c:pt idx="8">
                  <c:v>3.9731200000000001E-2</c:v>
                </c:pt>
                <c:pt idx="9">
                  <c:v>9.12911E-2</c:v>
                </c:pt>
                <c:pt idx="10">
                  <c:v>0.12721060000000001</c:v>
                </c:pt>
                <c:pt idx="11">
                  <c:v>0.1501179</c:v>
                </c:pt>
                <c:pt idx="12">
                  <c:v>0.123514</c:v>
                </c:pt>
                <c:pt idx="13">
                  <c:v>0.1611493</c:v>
                </c:pt>
                <c:pt idx="14">
                  <c:v>0.15793080000000001</c:v>
                </c:pt>
                <c:pt idx="15">
                  <c:v>0.20603750000000001</c:v>
                </c:pt>
                <c:pt idx="16">
                  <c:v>0.2292505</c:v>
                </c:pt>
                <c:pt idx="17">
                  <c:v>0.1980468</c:v>
                </c:pt>
                <c:pt idx="18">
                  <c:v>0.24702189999999999</c:v>
                </c:pt>
                <c:pt idx="19">
                  <c:v>0.2815723</c:v>
                </c:pt>
                <c:pt idx="20">
                  <c:v>0.31678650000000003</c:v>
                </c:pt>
                <c:pt idx="21">
                  <c:v>0.16092310000000001</c:v>
                </c:pt>
                <c:pt idx="22">
                  <c:v>0.247393</c:v>
                </c:pt>
                <c:pt idx="23">
                  <c:v>0.26647569999999998</c:v>
                </c:pt>
                <c:pt idx="24">
                  <c:v>0.2270402</c:v>
                </c:pt>
                <c:pt idx="25">
                  <c:v>0.24295620000000001</c:v>
                </c:pt>
                <c:pt idx="26">
                  <c:v>0.26430320000000002</c:v>
                </c:pt>
                <c:pt idx="27">
                  <c:v>0.3600043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2-47EF-BD7F-A55C67A6AF95}"/>
            </c:ext>
          </c:extLst>
        </c:ser>
        <c:ser>
          <c:idx val="4"/>
          <c:order val="2"/>
          <c:tx>
            <c:v>USA</c:v>
          </c:tx>
          <c:spPr>
            <a:ln w="31750">
              <a:solidFill>
                <a:schemeClr val="accent6"/>
              </a:solidFill>
            </a:ln>
          </c:spPr>
          <c:marker>
            <c:symbol val="star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'[4]A4.1'!$A$8:$A$40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[4]AX9!$E$4:$E$36</c:f>
              <c:numCache>
                <c:formatCode>General</c:formatCode>
                <c:ptCount val="33"/>
                <c:pt idx="1">
                  <c:v>7.8461199999999995E-2</c:v>
                </c:pt>
                <c:pt idx="2">
                  <c:v>7.7043E-2</c:v>
                </c:pt>
                <c:pt idx="3">
                  <c:v>7.8157500000000005E-2</c:v>
                </c:pt>
                <c:pt idx="4">
                  <c:v>8.11664E-2</c:v>
                </c:pt>
                <c:pt idx="5">
                  <c:v>8.1658599999999998E-2</c:v>
                </c:pt>
                <c:pt idx="6">
                  <c:v>8.1075800000000003E-2</c:v>
                </c:pt>
                <c:pt idx="7">
                  <c:v>8.7050299999999997E-2</c:v>
                </c:pt>
                <c:pt idx="8">
                  <c:v>9.79878E-2</c:v>
                </c:pt>
                <c:pt idx="9">
                  <c:v>0.1151667</c:v>
                </c:pt>
                <c:pt idx="10">
                  <c:v>0.13029479999999999</c:v>
                </c:pt>
                <c:pt idx="11">
                  <c:v>0.14891799999999999</c:v>
                </c:pt>
                <c:pt idx="12">
                  <c:v>0.1781942</c:v>
                </c:pt>
                <c:pt idx="13">
                  <c:v>0.14679780000000001</c:v>
                </c:pt>
                <c:pt idx="14">
                  <c:v>0.13555739999999999</c:v>
                </c:pt>
                <c:pt idx="15">
                  <c:v>0.139179</c:v>
                </c:pt>
                <c:pt idx="16">
                  <c:v>0.14029610000000001</c:v>
                </c:pt>
                <c:pt idx="17">
                  <c:v>0.14529</c:v>
                </c:pt>
                <c:pt idx="18">
                  <c:v>0.15242410000000001</c:v>
                </c:pt>
                <c:pt idx="19">
                  <c:v>0.19511220000000001</c:v>
                </c:pt>
                <c:pt idx="20">
                  <c:v>0.17929410000000001</c:v>
                </c:pt>
                <c:pt idx="21">
                  <c:v>0.1284651</c:v>
                </c:pt>
                <c:pt idx="22">
                  <c:v>8.9676400000000003E-2</c:v>
                </c:pt>
                <c:pt idx="23">
                  <c:v>0.15411420000000001</c:v>
                </c:pt>
                <c:pt idx="24">
                  <c:v>0.1510398</c:v>
                </c:pt>
                <c:pt idx="25">
                  <c:v>0.17658799999999999</c:v>
                </c:pt>
                <c:pt idx="26">
                  <c:v>0.1901766</c:v>
                </c:pt>
                <c:pt idx="27">
                  <c:v>0.2013442</c:v>
                </c:pt>
                <c:pt idx="28">
                  <c:v>0.19218479999999999</c:v>
                </c:pt>
                <c:pt idx="29">
                  <c:v>0.22125</c:v>
                </c:pt>
                <c:pt idx="30">
                  <c:v>0.2365419</c:v>
                </c:pt>
                <c:pt idx="31">
                  <c:v>0.2236812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92-47EF-BD7F-A55C67A6AF95}"/>
            </c:ext>
          </c:extLst>
        </c:ser>
        <c:ser>
          <c:idx val="1"/>
          <c:order val="3"/>
          <c:tx>
            <c:v>China (Mainland)</c:v>
          </c:tx>
          <c:spPr>
            <a:ln w="3175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'[4]A4.1'!$A$8:$A$40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[4]AX9!$B$4:$B$36</c:f>
              <c:numCache>
                <c:formatCode>General</c:formatCode>
                <c:ptCount val="33"/>
                <c:pt idx="1">
                  <c:v>2.7312300000000001E-2</c:v>
                </c:pt>
                <c:pt idx="2">
                  <c:v>2.9443299999999999E-2</c:v>
                </c:pt>
                <c:pt idx="3">
                  <c:v>2.95908E-2</c:v>
                </c:pt>
                <c:pt idx="4">
                  <c:v>3.1673899999999998E-2</c:v>
                </c:pt>
                <c:pt idx="5">
                  <c:v>3.5109399999999999E-2</c:v>
                </c:pt>
                <c:pt idx="6">
                  <c:v>3.4548799999999998E-2</c:v>
                </c:pt>
                <c:pt idx="7">
                  <c:v>3.5600199999999999E-2</c:v>
                </c:pt>
                <c:pt idx="8">
                  <c:v>3.8101900000000001E-2</c:v>
                </c:pt>
                <c:pt idx="9">
                  <c:v>4.3078999999999999E-2</c:v>
                </c:pt>
                <c:pt idx="10">
                  <c:v>4.7760400000000001E-2</c:v>
                </c:pt>
                <c:pt idx="11">
                  <c:v>5.1580500000000001E-2</c:v>
                </c:pt>
                <c:pt idx="12">
                  <c:v>5.5576300000000002E-2</c:v>
                </c:pt>
                <c:pt idx="13">
                  <c:v>5.6213699999999998E-2</c:v>
                </c:pt>
                <c:pt idx="14">
                  <c:v>5.8585699999999998E-2</c:v>
                </c:pt>
                <c:pt idx="15">
                  <c:v>6.7270300000000005E-2</c:v>
                </c:pt>
                <c:pt idx="16">
                  <c:v>7.5116699999999995E-2</c:v>
                </c:pt>
                <c:pt idx="17">
                  <c:v>6.5539799999999995E-2</c:v>
                </c:pt>
                <c:pt idx="18">
                  <c:v>9.7514199999999995E-2</c:v>
                </c:pt>
                <c:pt idx="19">
                  <c:v>0.14389179999999999</c:v>
                </c:pt>
                <c:pt idx="20">
                  <c:v>0.1233708</c:v>
                </c:pt>
                <c:pt idx="21">
                  <c:v>0.14674880000000001</c:v>
                </c:pt>
                <c:pt idx="22">
                  <c:v>0.20377010000000001</c:v>
                </c:pt>
                <c:pt idx="23">
                  <c:v>0.21266260000000001</c:v>
                </c:pt>
                <c:pt idx="24">
                  <c:v>0.1800398</c:v>
                </c:pt>
                <c:pt idx="25">
                  <c:v>0.18862789999999999</c:v>
                </c:pt>
                <c:pt idx="26">
                  <c:v>0.20347129999999999</c:v>
                </c:pt>
                <c:pt idx="27">
                  <c:v>0.28263329999999998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92-47EF-BD7F-A55C67A6AF95}"/>
            </c:ext>
          </c:extLst>
        </c:ser>
        <c:ser>
          <c:idx val="2"/>
          <c:order val="4"/>
          <c:tx>
            <c:v>France</c:v>
          </c:tx>
          <c:spPr>
            <a:ln w="31750"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'[4]A4.1'!$A$8:$A$40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[4]AX9!$C$4:$C$36</c:f>
              <c:numCache>
                <c:formatCode>General</c:formatCode>
                <c:ptCount val="33"/>
                <c:pt idx="1">
                  <c:v>3.3864400000000003E-2</c:v>
                </c:pt>
                <c:pt idx="2">
                  <c:v>2.59624E-2</c:v>
                </c:pt>
                <c:pt idx="3">
                  <c:v>2.7961400000000001E-2</c:v>
                </c:pt>
                <c:pt idx="4">
                  <c:v>2.6632599999999999E-2</c:v>
                </c:pt>
                <c:pt idx="5">
                  <c:v>2.8535399999999999E-2</c:v>
                </c:pt>
                <c:pt idx="6">
                  <c:v>2.8926400000000001E-2</c:v>
                </c:pt>
                <c:pt idx="7">
                  <c:v>2.87234E-2</c:v>
                </c:pt>
                <c:pt idx="8">
                  <c:v>3.54545E-2</c:v>
                </c:pt>
                <c:pt idx="9">
                  <c:v>4.2945400000000002E-2</c:v>
                </c:pt>
                <c:pt idx="10">
                  <c:v>4.3674400000000002E-2</c:v>
                </c:pt>
                <c:pt idx="11">
                  <c:v>4.88677E-2</c:v>
                </c:pt>
                <c:pt idx="12">
                  <c:v>5.1700599999999999E-2</c:v>
                </c:pt>
                <c:pt idx="13">
                  <c:v>6.3191700000000003E-2</c:v>
                </c:pt>
                <c:pt idx="14">
                  <c:v>5.7837699999999999E-2</c:v>
                </c:pt>
                <c:pt idx="15">
                  <c:v>5.7984300000000003E-2</c:v>
                </c:pt>
                <c:pt idx="16">
                  <c:v>5.7635199999999998E-2</c:v>
                </c:pt>
                <c:pt idx="17">
                  <c:v>4.9861799999999998E-2</c:v>
                </c:pt>
                <c:pt idx="18">
                  <c:v>5.3011700000000002E-2</c:v>
                </c:pt>
                <c:pt idx="19">
                  <c:v>5.2908799999999999E-2</c:v>
                </c:pt>
                <c:pt idx="20">
                  <c:v>4.7585599999999999E-2</c:v>
                </c:pt>
                <c:pt idx="21">
                  <c:v>4.30877E-2</c:v>
                </c:pt>
                <c:pt idx="22">
                  <c:v>6.7025500000000002E-2</c:v>
                </c:pt>
                <c:pt idx="23">
                  <c:v>6.6591600000000001E-2</c:v>
                </c:pt>
                <c:pt idx="24">
                  <c:v>4.6404000000000001E-2</c:v>
                </c:pt>
                <c:pt idx="25">
                  <c:v>4.7643499999999998E-2</c:v>
                </c:pt>
                <c:pt idx="26">
                  <c:v>4.8794700000000003E-2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92-47EF-BD7F-A55C67A6A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0666360"/>
        <c:axId val="-2090671368"/>
      </c:lineChart>
      <c:dateAx>
        <c:axId val="-2090666360"/>
        <c:scaling>
          <c:orientation val="minMax"/>
          <c:max val="2020"/>
          <c:min val="198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5"/>
        <c:majorTimeUnit val="days"/>
        <c:minorUnit val="1"/>
      </c:dateAx>
      <c:valAx>
        <c:axId val="-2090671368"/>
        <c:scaling>
          <c:orientation val="minMax"/>
          <c:max val="0.70000000000000007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 val="autoZero"/>
        <c:crossBetween val="midCat"/>
        <c:majorUnit val="0.1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2018978396931"/>
          <c:y val="0.198106106630771"/>
          <c:w val="0.20677603761068328"/>
          <c:h val="0.2087415472460798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2000" b="0" i="0" baseline="0">
                <a:effectLst/>
              </a:rPr>
              <a:t>Figure 7. Panel B: Top 0.001% Wealth, 1987-2020</a:t>
            </a:r>
            <a:endParaRPr lang="zh-CN" altLang="zh-CN" sz="2000">
              <a:effectLst/>
            </a:endParaRPr>
          </a:p>
          <a:p>
            <a:pPr>
              <a:defRPr/>
            </a:pPr>
            <a:r>
              <a:rPr lang="en-US" altLang="zh-CN" sz="1600" b="0" i="0" baseline="0">
                <a:effectLst/>
              </a:rPr>
              <a:t>(% of National Income)</a:t>
            </a:r>
            <a:endParaRPr lang="zh-CN" altLang="zh-CN" sz="1600">
              <a:effectLst/>
            </a:endParaRPr>
          </a:p>
        </c:rich>
      </c:tx>
      <c:layout>
        <c:manualLayout>
          <c:xMode val="edge"/>
          <c:yMode val="edge"/>
          <c:x val="0.17029667445415478"/>
          <c:y val="3.42914775592536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338265409131547E-2"/>
          <c:y val="0.1691297286780151"/>
          <c:w val="0.84602070894984283"/>
          <c:h val="0.71540233718894064"/>
        </c:manualLayout>
      </c:layout>
      <c:lineChart>
        <c:grouping val="standard"/>
        <c:varyColors val="0"/>
        <c:ser>
          <c:idx val="0"/>
          <c:order val="0"/>
          <c:tx>
            <c:v>Hong Kong</c:v>
          </c:tx>
          <c:spPr>
            <a:ln w="31750">
              <a:solidFill>
                <a:srgbClr val="C00000"/>
              </a:solidFill>
            </a:ln>
          </c:spPr>
          <c:marker>
            <c:symbol val="x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'[4]A4.1'!$A$8:$A$41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'[4]A4.1'!$D$8:$D$40</c:f>
              <c:numCache>
                <c:formatCode>General</c:formatCode>
                <c:ptCount val="33"/>
                <c:pt idx="0">
                  <c:v>0.16715773509704063</c:v>
                </c:pt>
                <c:pt idx="3">
                  <c:v>0.17811354966247386</c:v>
                </c:pt>
                <c:pt idx="6">
                  <c:v>0.29599999999999999</c:v>
                </c:pt>
                <c:pt idx="7">
                  <c:v>0.28699999999999998</c:v>
                </c:pt>
                <c:pt idx="8">
                  <c:v>0.47568949854834841</c:v>
                </c:pt>
                <c:pt idx="11">
                  <c:v>0.39289500160867907</c:v>
                </c:pt>
                <c:pt idx="12">
                  <c:v>0.36354253470240627</c:v>
                </c:pt>
                <c:pt idx="13">
                  <c:v>0.3297281435393678</c:v>
                </c:pt>
                <c:pt idx="14">
                  <c:v>0.28579787699887876</c:v>
                </c:pt>
                <c:pt idx="15">
                  <c:v>0.238842204050837</c:v>
                </c:pt>
                <c:pt idx="16">
                  <c:v>0.329522559042353</c:v>
                </c:pt>
                <c:pt idx="17">
                  <c:v>0.38423286371470733</c:v>
                </c:pt>
                <c:pt idx="18">
                  <c:v>0.43818499186437587</c:v>
                </c:pt>
                <c:pt idx="19">
                  <c:v>0.52419070169331705</c:v>
                </c:pt>
                <c:pt idx="20">
                  <c:v>0.56652975270363637</c:v>
                </c:pt>
                <c:pt idx="21">
                  <c:v>0.33354977928208823</c:v>
                </c:pt>
                <c:pt idx="22">
                  <c:v>0.48261569066488447</c:v>
                </c:pt>
                <c:pt idx="23">
                  <c:v>0.52885008823662571</c:v>
                </c:pt>
                <c:pt idx="24">
                  <c:v>0.48265956306033125</c:v>
                </c:pt>
                <c:pt idx="25">
                  <c:v>0.58934439052769416</c:v>
                </c:pt>
                <c:pt idx="26">
                  <c:v>0.60852365203797842</c:v>
                </c:pt>
                <c:pt idx="27">
                  <c:v>0.60132554150367945</c:v>
                </c:pt>
                <c:pt idx="28">
                  <c:v>0.56975893997375071</c:v>
                </c:pt>
                <c:pt idx="29">
                  <c:v>0.64495957708578255</c:v>
                </c:pt>
                <c:pt idx="30">
                  <c:v>0.61106243091313484</c:v>
                </c:pt>
                <c:pt idx="31">
                  <c:v>0.53723969344080647</c:v>
                </c:pt>
                <c:pt idx="32">
                  <c:v>0.54796716130510126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1A-4F57-A36A-339A1FFEC776}"/>
            </c:ext>
          </c:extLst>
        </c:ser>
        <c:ser>
          <c:idx val="4"/>
          <c:order val="1"/>
          <c:tx>
            <c:v>Sweden</c:v>
          </c:tx>
          <c:spPr>
            <a:ln w="31750"/>
          </c:spPr>
          <c:cat>
            <c:numRef>
              <c:f>'[4]A4.1'!$A$8:$A$41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'[4]A4.1'!$G$8:$G$40</c:f>
              <c:numCache>
                <c:formatCode>General</c:formatCode>
                <c:ptCount val="33"/>
                <c:pt idx="26">
                  <c:v>0.2202846</c:v>
                </c:pt>
                <c:pt idx="27">
                  <c:v>0.24059459999999999</c:v>
                </c:pt>
                <c:pt idx="28">
                  <c:v>0.22324260000000001</c:v>
                </c:pt>
                <c:pt idx="29">
                  <c:v>0.21115639999999999</c:v>
                </c:pt>
                <c:pt idx="32">
                  <c:v>0.19797223044882059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1A-4F57-A36A-339A1FFEC776}"/>
            </c:ext>
          </c:extLst>
        </c:ser>
        <c:ser>
          <c:idx val="7"/>
          <c:order val="2"/>
          <c:tx>
            <c:v>Irland</c:v>
          </c:tx>
          <c:spPr>
            <a:ln w="31750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'[4]A4.1'!$A$8:$A$41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'[4]A4.1'!$K$8:$K$40</c:f>
              <c:numCache>
                <c:formatCode>General</c:formatCode>
                <c:ptCount val="33"/>
                <c:pt idx="28">
                  <c:v>0.20387040000000001</c:v>
                </c:pt>
                <c:pt idx="29">
                  <c:v>0.1988704</c:v>
                </c:pt>
                <c:pt idx="32">
                  <c:v>0.16906951115790317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1A-4F57-A36A-339A1FFEC776}"/>
            </c:ext>
          </c:extLst>
        </c:ser>
        <c:ser>
          <c:idx val="6"/>
          <c:order val="3"/>
          <c:tx>
            <c:v>Israel</c:v>
          </c:tx>
          <c:spPr>
            <a:ln w="31750"/>
          </c:spPr>
          <c:cat>
            <c:numRef>
              <c:f>'[4]A4.1'!$A$8:$A$41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'[4]A4.1'!$J$8:$J$40</c:f>
              <c:numCache>
                <c:formatCode>General</c:formatCode>
                <c:ptCount val="33"/>
                <c:pt idx="19">
                  <c:v>0.18922530000000001</c:v>
                </c:pt>
                <c:pt idx="21">
                  <c:v>0.11785470000000001</c:v>
                </c:pt>
                <c:pt idx="22">
                  <c:v>0.14405519999999999</c:v>
                </c:pt>
                <c:pt idx="23">
                  <c:v>0.18415039999999999</c:v>
                </c:pt>
                <c:pt idx="24">
                  <c:v>0.18033360000000001</c:v>
                </c:pt>
                <c:pt idx="25">
                  <c:v>0.15951419999999999</c:v>
                </c:pt>
                <c:pt idx="26">
                  <c:v>0.16472709999999999</c:v>
                </c:pt>
                <c:pt idx="27">
                  <c:v>0.18347169999999999</c:v>
                </c:pt>
                <c:pt idx="28">
                  <c:v>0.15369389999999999</c:v>
                </c:pt>
                <c:pt idx="29">
                  <c:v>0.1516603</c:v>
                </c:pt>
                <c:pt idx="32">
                  <c:v>0.13032794618805196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1A-4F57-A36A-339A1FFEC776}"/>
            </c:ext>
          </c:extLst>
        </c:ser>
        <c:ser>
          <c:idx val="1"/>
          <c:order val="4"/>
          <c:tx>
            <c:v>USA</c:v>
          </c:tx>
          <c:spPr>
            <a:ln w="31750"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'[4]A4.1'!$A$8:$A$41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'[4]A4.1'!$E$8:$E$40</c:f>
              <c:numCache>
                <c:formatCode>General</c:formatCode>
                <c:ptCount val="33"/>
                <c:pt idx="20">
                  <c:v>0.1255571</c:v>
                </c:pt>
                <c:pt idx="26">
                  <c:v>0.1498496</c:v>
                </c:pt>
                <c:pt idx="27">
                  <c:v>0.1579448</c:v>
                </c:pt>
                <c:pt idx="28">
                  <c:v>0.1427388</c:v>
                </c:pt>
                <c:pt idx="29">
                  <c:v>0.1559429</c:v>
                </c:pt>
                <c:pt idx="32">
                  <c:v>0.15898276095434816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1A-4F57-A36A-339A1FFEC776}"/>
            </c:ext>
          </c:extLst>
        </c:ser>
        <c:ser>
          <c:idx val="2"/>
          <c:order val="5"/>
          <c:tx>
            <c:v>Singapore</c:v>
          </c:tx>
          <c:spPr>
            <a:ln w="31750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'[4]A4.1'!$A$8:$A$41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'[4]A4.1'!$I$8:$I$40</c:f>
              <c:numCache>
                <c:formatCode>General</c:formatCode>
                <c:ptCount val="33"/>
                <c:pt idx="25">
                  <c:v>0.11640159999999999</c:v>
                </c:pt>
                <c:pt idx="26">
                  <c:v>0.12802930000000001</c:v>
                </c:pt>
                <c:pt idx="27">
                  <c:v>0.16161900000000001</c:v>
                </c:pt>
                <c:pt idx="28">
                  <c:v>0.13623450000000001</c:v>
                </c:pt>
                <c:pt idx="29">
                  <c:v>0.15384999999999999</c:v>
                </c:pt>
                <c:pt idx="32">
                  <c:v>0.22220155168682487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1A-4F57-A36A-339A1FFEC776}"/>
            </c:ext>
          </c:extLst>
        </c:ser>
        <c:ser>
          <c:idx val="3"/>
          <c:order val="6"/>
          <c:tx>
            <c:v>Switzerland</c:v>
          </c:tx>
          <c:spPr>
            <a:ln w="31750"/>
          </c:spPr>
          <c:cat>
            <c:numRef>
              <c:f>'[4]A4.1'!$A$8:$A$41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'[4]A4.1'!$F$8:$F$40</c:f>
              <c:numCache>
                <c:formatCode>General</c:formatCode>
                <c:ptCount val="33"/>
                <c:pt idx="8">
                  <c:v>0.13726440000000001</c:v>
                </c:pt>
                <c:pt idx="11">
                  <c:v>0.22581499999999999</c:v>
                </c:pt>
                <c:pt idx="12">
                  <c:v>0.20066349999999999</c:v>
                </c:pt>
                <c:pt idx="13">
                  <c:v>0.1964274</c:v>
                </c:pt>
                <c:pt idx="14">
                  <c:v>0.15497</c:v>
                </c:pt>
                <c:pt idx="25">
                  <c:v>9.1176699999999999E-2</c:v>
                </c:pt>
                <c:pt idx="26">
                  <c:v>0.1230567</c:v>
                </c:pt>
                <c:pt idx="27">
                  <c:v>0.13113279999999999</c:v>
                </c:pt>
                <c:pt idx="28">
                  <c:v>0.120599</c:v>
                </c:pt>
                <c:pt idx="29">
                  <c:v>0.12754850000000001</c:v>
                </c:pt>
                <c:pt idx="32">
                  <c:v>0.10339003657295714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1A-4F57-A36A-339A1FFEC776}"/>
            </c:ext>
          </c:extLst>
        </c:ser>
        <c:ser>
          <c:idx val="5"/>
          <c:order val="7"/>
          <c:tx>
            <c:v>Norway</c:v>
          </c:tx>
          <c:spPr>
            <a:ln w="31750"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numRef>
              <c:f>'[4]A4.1'!$A$8:$A$41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'[4]A4.1'!$H$8:$H$40</c:f>
              <c:numCache>
                <c:formatCode>General</c:formatCode>
                <c:ptCount val="33"/>
                <c:pt idx="26">
                  <c:v>4.63907E-2</c:v>
                </c:pt>
                <c:pt idx="27">
                  <c:v>6.6070900000000002E-2</c:v>
                </c:pt>
                <c:pt idx="28">
                  <c:v>5.80904E-2</c:v>
                </c:pt>
                <c:pt idx="29">
                  <c:v>7.3459499999999997E-2</c:v>
                </c:pt>
                <c:pt idx="32">
                  <c:v>6.0015387202441102E-2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11A-4F57-A36A-339A1FFEC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0666360"/>
        <c:axId val="-2090671368"/>
      </c:lineChart>
      <c:dateAx>
        <c:axId val="-2090666360"/>
        <c:scaling>
          <c:orientation val="minMax"/>
          <c:max val="2020"/>
          <c:min val="198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5"/>
        <c:majorTimeUnit val="days"/>
        <c:minorUnit val="1"/>
      </c:dateAx>
      <c:valAx>
        <c:axId val="-2090671368"/>
        <c:scaling>
          <c:orientation val="minMax"/>
          <c:max val="0.70000000000000007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 val="autoZero"/>
        <c:crossBetween val="midCat"/>
        <c:majorUnit val="0.1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648028611808139"/>
          <c:y val="0.26265477027171902"/>
          <c:w val="0.186644054108621"/>
          <c:h val="0.2954788140136038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2000" b="0" i="0" baseline="0">
                <a:effectLst/>
              </a:rPr>
              <a:t>Figure 8. Panel A: Evolution of Private Housing Wealth in Hong Kong and Other Major Economies, 1985-2019</a:t>
            </a:r>
            <a:endParaRPr lang="zh-CN" altLang="zh-CN" sz="2000">
              <a:effectLst/>
            </a:endParaRPr>
          </a:p>
          <a:p>
            <a:pPr>
              <a:defRPr/>
            </a:pPr>
            <a:r>
              <a:rPr lang="en-US" altLang="zh-CN" sz="1600" b="0" i="0" baseline="0">
                <a:effectLst/>
              </a:rPr>
              <a:t>(% of Naitonal Income)</a:t>
            </a:r>
            <a:endParaRPr lang="zh-CN" altLang="zh-CN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68991376077991"/>
          <c:y val="0.15115981909220499"/>
          <c:w val="0.82843829136742519"/>
          <c:h val="0.73337939414154152"/>
        </c:manualLayout>
      </c:layout>
      <c:lineChart>
        <c:grouping val="standard"/>
        <c:varyColors val="0"/>
        <c:ser>
          <c:idx val="0"/>
          <c:order val="0"/>
          <c:tx>
            <c:v>Hong Kong</c:v>
          </c:tx>
          <c:spPr>
            <a:ln w="317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[4]AX10!$B$10:$B$49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[4]AX10!$BD$11:$BD$49</c:f>
              <c:numCache>
                <c:formatCode>General</c:formatCode>
                <c:ptCount val="39"/>
                <c:pt idx="3">
                  <c:v>0.68309129592844253</c:v>
                </c:pt>
                <c:pt idx="4">
                  <c:v>0.83878730764151033</c:v>
                </c:pt>
                <c:pt idx="5">
                  <c:v>1.0144293642544371</c:v>
                </c:pt>
                <c:pt idx="6">
                  <c:v>1.2039624053612967</c:v>
                </c:pt>
                <c:pt idx="7">
                  <c:v>1.2474398213044138</c:v>
                </c:pt>
                <c:pt idx="8">
                  <c:v>1.7084132338077069</c:v>
                </c:pt>
                <c:pt idx="9">
                  <c:v>2.4602072901764829</c:v>
                </c:pt>
                <c:pt idx="10">
                  <c:v>2.6053042090201988</c:v>
                </c:pt>
                <c:pt idx="11">
                  <c:v>2.9700845489980967</c:v>
                </c:pt>
                <c:pt idx="12">
                  <c:v>2.4695375361852836</c:v>
                </c:pt>
                <c:pt idx="13">
                  <c:v>2.6496634687945604</c:v>
                </c:pt>
                <c:pt idx="14">
                  <c:v>3.6307127461178861</c:v>
                </c:pt>
                <c:pt idx="15">
                  <c:v>2.2260249029035513</c:v>
                </c:pt>
                <c:pt idx="16">
                  <c:v>1.9353887788677357</c:v>
                </c:pt>
                <c:pt idx="17">
                  <c:v>1.7906304949734952</c:v>
                </c:pt>
                <c:pt idx="18">
                  <c:v>1.466693102783071</c:v>
                </c:pt>
                <c:pt idx="19">
                  <c:v>1.263507606991094</c:v>
                </c:pt>
                <c:pt idx="20">
                  <c:v>1.2183947394226631</c:v>
                </c:pt>
                <c:pt idx="21">
                  <c:v>1.6859369744855113</c:v>
                </c:pt>
                <c:pt idx="22">
                  <c:v>2.0755443199600827</c:v>
                </c:pt>
                <c:pt idx="23">
                  <c:v>2.0211312261606822</c:v>
                </c:pt>
                <c:pt idx="24">
                  <c:v>2.3429935526281263</c:v>
                </c:pt>
                <c:pt idx="25">
                  <c:v>2.45721016042069</c:v>
                </c:pt>
                <c:pt idx="26">
                  <c:v>2.410863138451679</c:v>
                </c:pt>
                <c:pt idx="27">
                  <c:v>3.2471490811053947</c:v>
                </c:pt>
                <c:pt idx="28">
                  <c:v>3.5612446980580765</c:v>
                </c:pt>
                <c:pt idx="29">
                  <c:v>3.6077789228654691</c:v>
                </c:pt>
                <c:pt idx="30">
                  <c:v>3.9230312231805109</c:v>
                </c:pt>
                <c:pt idx="31">
                  <c:v>3.9927148558309025</c:v>
                </c:pt>
                <c:pt idx="32">
                  <c:v>4.3238403901178195</c:v>
                </c:pt>
                <c:pt idx="33">
                  <c:v>3.9951277909152179</c:v>
                </c:pt>
                <c:pt idx="34">
                  <c:v>4.4866114842761293</c:v>
                </c:pt>
                <c:pt idx="35">
                  <c:v>4.4918571398662888</c:v>
                </c:pt>
                <c:pt idx="36">
                  <c:v>4.4501526853621591</c:v>
                </c:pt>
                <c:pt idx="37">
                  <c:v>4.5541114838798702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17-4E6D-A1EE-F3B9AD688E9F}"/>
            </c:ext>
          </c:extLst>
        </c:ser>
        <c:ser>
          <c:idx val="1"/>
          <c:order val="1"/>
          <c:tx>
            <c:v>USA</c:v>
          </c:tx>
          <c:spPr>
            <a:ln w="28575"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[4]AX10!$B$10:$B$49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[4]AX10!$BF$11:$BF$49</c:f>
              <c:numCache>
                <c:formatCode>General</c:formatCode>
                <c:ptCount val="39"/>
                <c:pt idx="0">
                  <c:v>1.31</c:v>
                </c:pt>
                <c:pt idx="1">
                  <c:v>1.26</c:v>
                </c:pt>
                <c:pt idx="2">
                  <c:v>1.2</c:v>
                </c:pt>
                <c:pt idx="3">
                  <c:v>1.24</c:v>
                </c:pt>
                <c:pt idx="4">
                  <c:v>1.29</c:v>
                </c:pt>
                <c:pt idx="5">
                  <c:v>1.29</c:v>
                </c:pt>
                <c:pt idx="6">
                  <c:v>1.26</c:v>
                </c:pt>
                <c:pt idx="7">
                  <c:v>1.26</c:v>
                </c:pt>
                <c:pt idx="8">
                  <c:v>1.23</c:v>
                </c:pt>
                <c:pt idx="9">
                  <c:v>1.19</c:v>
                </c:pt>
                <c:pt idx="10">
                  <c:v>1.1299999999999999</c:v>
                </c:pt>
                <c:pt idx="11">
                  <c:v>1.1000000000000001</c:v>
                </c:pt>
                <c:pt idx="12">
                  <c:v>1.06</c:v>
                </c:pt>
                <c:pt idx="13">
                  <c:v>1.05</c:v>
                </c:pt>
                <c:pt idx="14">
                  <c:v>1.03</c:v>
                </c:pt>
                <c:pt idx="15">
                  <c:v>1.01</c:v>
                </c:pt>
                <c:pt idx="16">
                  <c:v>1.03</c:v>
                </c:pt>
                <c:pt idx="17">
                  <c:v>1.05</c:v>
                </c:pt>
                <c:pt idx="18">
                  <c:v>1.1100000000000001</c:v>
                </c:pt>
                <c:pt idx="19">
                  <c:v>1.21</c:v>
                </c:pt>
                <c:pt idx="20">
                  <c:v>1.27</c:v>
                </c:pt>
                <c:pt idx="21">
                  <c:v>1.31</c:v>
                </c:pt>
                <c:pt idx="22">
                  <c:v>1.37</c:v>
                </c:pt>
                <c:pt idx="23">
                  <c:v>1.51</c:v>
                </c:pt>
                <c:pt idx="24">
                  <c:v>1.56</c:v>
                </c:pt>
                <c:pt idx="25">
                  <c:v>1.4</c:v>
                </c:pt>
                <c:pt idx="26">
                  <c:v>1.07</c:v>
                </c:pt>
                <c:pt idx="27">
                  <c:v>0.87</c:v>
                </c:pt>
                <c:pt idx="28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17-4E6D-A1EE-F3B9AD688E9F}"/>
            </c:ext>
          </c:extLst>
        </c:ser>
        <c:ser>
          <c:idx val="2"/>
          <c:order val="2"/>
          <c:tx>
            <c:v>CN</c:v>
          </c:tx>
          <c:spPr>
            <a:ln w="28575">
              <a:solidFill>
                <a:schemeClr val="accent5"/>
              </a:solidFill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[4]AX10!$B$10:$B$49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[4]AX10!$BH$11:$BH$49</c:f>
              <c:numCache>
                <c:formatCode>General</c:formatCode>
                <c:ptCount val="39"/>
                <c:pt idx="0">
                  <c:v>0.38</c:v>
                </c:pt>
                <c:pt idx="1">
                  <c:v>0.42</c:v>
                </c:pt>
                <c:pt idx="2">
                  <c:v>0.44</c:v>
                </c:pt>
                <c:pt idx="3">
                  <c:v>0.45</c:v>
                </c:pt>
                <c:pt idx="4">
                  <c:v>0.51</c:v>
                </c:pt>
                <c:pt idx="5">
                  <c:v>0.51</c:v>
                </c:pt>
                <c:pt idx="6">
                  <c:v>0.49</c:v>
                </c:pt>
                <c:pt idx="7">
                  <c:v>0.53</c:v>
                </c:pt>
                <c:pt idx="8">
                  <c:v>0.57999999999999996</c:v>
                </c:pt>
                <c:pt idx="9">
                  <c:v>0.61</c:v>
                </c:pt>
                <c:pt idx="10">
                  <c:v>0.66</c:v>
                </c:pt>
                <c:pt idx="11">
                  <c:v>0.77</c:v>
                </c:pt>
                <c:pt idx="12">
                  <c:v>0.79</c:v>
                </c:pt>
                <c:pt idx="13">
                  <c:v>0.83</c:v>
                </c:pt>
                <c:pt idx="14">
                  <c:v>0.93</c:v>
                </c:pt>
                <c:pt idx="15">
                  <c:v>1.1399999999999999</c:v>
                </c:pt>
                <c:pt idx="16">
                  <c:v>1.33</c:v>
                </c:pt>
                <c:pt idx="17">
                  <c:v>1.46</c:v>
                </c:pt>
                <c:pt idx="18">
                  <c:v>1.62</c:v>
                </c:pt>
                <c:pt idx="19">
                  <c:v>1.69</c:v>
                </c:pt>
                <c:pt idx="20">
                  <c:v>1.8</c:v>
                </c:pt>
                <c:pt idx="21">
                  <c:v>1.89</c:v>
                </c:pt>
                <c:pt idx="22">
                  <c:v>1.95</c:v>
                </c:pt>
                <c:pt idx="23">
                  <c:v>2.13</c:v>
                </c:pt>
                <c:pt idx="24">
                  <c:v>2.15</c:v>
                </c:pt>
                <c:pt idx="25">
                  <c:v>2.19</c:v>
                </c:pt>
                <c:pt idx="26">
                  <c:v>2.15</c:v>
                </c:pt>
                <c:pt idx="27">
                  <c:v>2.19</c:v>
                </c:pt>
                <c:pt idx="28">
                  <c:v>2.2999999999999998</c:v>
                </c:pt>
                <c:pt idx="29">
                  <c:v>2.2400000000000002</c:v>
                </c:pt>
                <c:pt idx="30">
                  <c:v>2.25</c:v>
                </c:pt>
                <c:pt idx="31">
                  <c:v>2.23</c:v>
                </c:pt>
                <c:pt idx="32">
                  <c:v>2.16</c:v>
                </c:pt>
                <c:pt idx="33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A17-4E6D-A1EE-F3B9AD688E9F}"/>
            </c:ext>
          </c:extLst>
        </c:ser>
        <c:ser>
          <c:idx val="3"/>
          <c:order val="3"/>
          <c:tx>
            <c:v>France</c:v>
          </c:tx>
          <c:spPr>
            <a:ln w="28575"/>
          </c:spPr>
          <c:marker>
            <c:symbol val="triangle"/>
            <c:size val="7"/>
          </c:marker>
          <c:cat>
            <c:numRef>
              <c:f>[4]AX10!$B$10:$B$49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[4]AX10!$BL$11:$BL$49</c:f>
              <c:numCache>
                <c:formatCode>General</c:formatCode>
                <c:ptCount val="39"/>
                <c:pt idx="0">
                  <c:v>1.29</c:v>
                </c:pt>
                <c:pt idx="1">
                  <c:v>1.29</c:v>
                </c:pt>
                <c:pt idx="2">
                  <c:v>1.28</c:v>
                </c:pt>
                <c:pt idx="3">
                  <c:v>1.26</c:v>
                </c:pt>
                <c:pt idx="4">
                  <c:v>1.26</c:v>
                </c:pt>
                <c:pt idx="5">
                  <c:v>1.29</c:v>
                </c:pt>
                <c:pt idx="6">
                  <c:v>1.3</c:v>
                </c:pt>
                <c:pt idx="7">
                  <c:v>1.33</c:v>
                </c:pt>
                <c:pt idx="8">
                  <c:v>1.37</c:v>
                </c:pt>
                <c:pt idx="9">
                  <c:v>1.39</c:v>
                </c:pt>
                <c:pt idx="10">
                  <c:v>1.36</c:v>
                </c:pt>
                <c:pt idx="11">
                  <c:v>1.34</c:v>
                </c:pt>
                <c:pt idx="12">
                  <c:v>1.33</c:v>
                </c:pt>
                <c:pt idx="13">
                  <c:v>1.32</c:v>
                </c:pt>
                <c:pt idx="14">
                  <c:v>1.31</c:v>
                </c:pt>
                <c:pt idx="15">
                  <c:v>1.29</c:v>
                </c:pt>
                <c:pt idx="16">
                  <c:v>1.27</c:v>
                </c:pt>
                <c:pt idx="17">
                  <c:v>1.33</c:v>
                </c:pt>
                <c:pt idx="18">
                  <c:v>1.43</c:v>
                </c:pt>
                <c:pt idx="19">
                  <c:v>1.56</c:v>
                </c:pt>
                <c:pt idx="20">
                  <c:v>1.73</c:v>
                </c:pt>
                <c:pt idx="21">
                  <c:v>1.94</c:v>
                </c:pt>
                <c:pt idx="22">
                  <c:v>2.2000000000000002</c:v>
                </c:pt>
                <c:pt idx="23">
                  <c:v>2.5299999999999998</c:v>
                </c:pt>
                <c:pt idx="24">
                  <c:v>2.77</c:v>
                </c:pt>
                <c:pt idx="25">
                  <c:v>2.92</c:v>
                </c:pt>
                <c:pt idx="26">
                  <c:v>2.96</c:v>
                </c:pt>
                <c:pt idx="27">
                  <c:v>2.97</c:v>
                </c:pt>
                <c:pt idx="28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A17-4E6D-A1EE-F3B9AD688E9F}"/>
            </c:ext>
          </c:extLst>
        </c:ser>
        <c:ser>
          <c:idx val="4"/>
          <c:order val="4"/>
          <c:tx>
            <c:v>Japan</c:v>
          </c:tx>
          <c:spPr>
            <a:ln w="28575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[4]AX10!$B$10:$B$49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[4]AX10!$BJ$11:$BJ$49</c:f>
              <c:numCache>
                <c:formatCode>General</c:formatCode>
                <c:ptCount val="39"/>
                <c:pt idx="0">
                  <c:v>1.66</c:v>
                </c:pt>
                <c:pt idx="1">
                  <c:v>1.66</c:v>
                </c:pt>
                <c:pt idx="2">
                  <c:v>1.58</c:v>
                </c:pt>
                <c:pt idx="3">
                  <c:v>1.53</c:v>
                </c:pt>
                <c:pt idx="4">
                  <c:v>1.7</c:v>
                </c:pt>
                <c:pt idx="5">
                  <c:v>2.11</c:v>
                </c:pt>
                <c:pt idx="6">
                  <c:v>2.33</c:v>
                </c:pt>
                <c:pt idx="7">
                  <c:v>2.4500000000000002</c:v>
                </c:pt>
                <c:pt idx="8">
                  <c:v>2.54</c:v>
                </c:pt>
                <c:pt idx="9">
                  <c:v>2.38</c:v>
                </c:pt>
                <c:pt idx="10">
                  <c:v>2.13</c:v>
                </c:pt>
                <c:pt idx="11">
                  <c:v>1.96</c:v>
                </c:pt>
                <c:pt idx="12">
                  <c:v>1.86</c:v>
                </c:pt>
                <c:pt idx="13">
                  <c:v>1.73</c:v>
                </c:pt>
                <c:pt idx="14">
                  <c:v>1.62</c:v>
                </c:pt>
                <c:pt idx="15">
                  <c:v>1.58</c:v>
                </c:pt>
                <c:pt idx="16">
                  <c:v>1.59</c:v>
                </c:pt>
                <c:pt idx="17">
                  <c:v>1.56</c:v>
                </c:pt>
                <c:pt idx="18">
                  <c:v>1.49</c:v>
                </c:pt>
                <c:pt idx="19">
                  <c:v>1.43</c:v>
                </c:pt>
                <c:pt idx="20">
                  <c:v>1.36</c:v>
                </c:pt>
                <c:pt idx="21">
                  <c:v>1.27</c:v>
                </c:pt>
                <c:pt idx="22">
                  <c:v>1.18</c:v>
                </c:pt>
                <c:pt idx="23">
                  <c:v>1.1299999999999999</c:v>
                </c:pt>
                <c:pt idx="24">
                  <c:v>1.1299999999999999</c:v>
                </c:pt>
                <c:pt idx="25">
                  <c:v>1.18</c:v>
                </c:pt>
                <c:pt idx="26">
                  <c:v>1.27</c:v>
                </c:pt>
                <c:pt idx="27">
                  <c:v>1.32</c:v>
                </c:pt>
                <c:pt idx="28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A17-4E6D-A1EE-F3B9AD688E9F}"/>
            </c:ext>
          </c:extLst>
        </c:ser>
        <c:ser>
          <c:idx val="5"/>
          <c:order val="5"/>
          <c:tx>
            <c:v>UK</c:v>
          </c:tx>
          <c:cat>
            <c:numRef>
              <c:f>[4]AX10!$B$10:$B$49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[4]AX10!$BN$11:$BN$49</c:f>
              <c:numCache>
                <c:formatCode>General</c:formatCode>
                <c:ptCount val="39"/>
                <c:pt idx="0">
                  <c:v>1.18</c:v>
                </c:pt>
                <c:pt idx="1">
                  <c:v>1.19</c:v>
                </c:pt>
                <c:pt idx="2">
                  <c:v>1.23</c:v>
                </c:pt>
                <c:pt idx="3">
                  <c:v>1.29</c:v>
                </c:pt>
                <c:pt idx="4">
                  <c:v>1.38</c:v>
                </c:pt>
                <c:pt idx="5">
                  <c:v>1.5</c:v>
                </c:pt>
                <c:pt idx="6">
                  <c:v>1.77</c:v>
                </c:pt>
                <c:pt idx="7">
                  <c:v>1.94</c:v>
                </c:pt>
                <c:pt idx="8">
                  <c:v>1.81</c:v>
                </c:pt>
                <c:pt idx="9">
                  <c:v>1.64</c:v>
                </c:pt>
                <c:pt idx="10">
                  <c:v>1.46</c:v>
                </c:pt>
                <c:pt idx="11">
                  <c:v>1.31</c:v>
                </c:pt>
                <c:pt idx="12">
                  <c:v>1.21</c:v>
                </c:pt>
                <c:pt idx="13">
                  <c:v>1.1100000000000001</c:v>
                </c:pt>
                <c:pt idx="14">
                  <c:v>1.0900000000000001</c:v>
                </c:pt>
                <c:pt idx="15">
                  <c:v>1.1299999999999999</c:v>
                </c:pt>
                <c:pt idx="16">
                  <c:v>1.22</c:v>
                </c:pt>
                <c:pt idx="17">
                  <c:v>1.39</c:v>
                </c:pt>
                <c:pt idx="18">
                  <c:v>1.54</c:v>
                </c:pt>
                <c:pt idx="19">
                  <c:v>1.62</c:v>
                </c:pt>
                <c:pt idx="20">
                  <c:v>1.77</c:v>
                </c:pt>
                <c:pt idx="21">
                  <c:v>1.94</c:v>
                </c:pt>
                <c:pt idx="22">
                  <c:v>2.04</c:v>
                </c:pt>
                <c:pt idx="23">
                  <c:v>2.08</c:v>
                </c:pt>
                <c:pt idx="24">
                  <c:v>2.12</c:v>
                </c:pt>
                <c:pt idx="25">
                  <c:v>2.2000000000000002</c:v>
                </c:pt>
                <c:pt idx="26">
                  <c:v>2.0699999999999998</c:v>
                </c:pt>
                <c:pt idx="27">
                  <c:v>2.0499999999999998</c:v>
                </c:pt>
                <c:pt idx="28">
                  <c:v>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A17-4E6D-A1EE-F3B9AD688E9F}"/>
            </c:ext>
          </c:extLst>
        </c:ser>
        <c:ser>
          <c:idx val="6"/>
          <c:order val="6"/>
          <c:tx>
            <c:v>Russia</c:v>
          </c:tx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[4]AX10!$B$10:$B$49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[4]AX10!$BP$11:$BP$49</c:f>
              <c:numCache>
                <c:formatCode>General</c:formatCode>
                <c:ptCount val="39"/>
                <c:pt idx="13">
                  <c:v>1.44</c:v>
                </c:pt>
                <c:pt idx="14">
                  <c:v>1.48</c:v>
                </c:pt>
                <c:pt idx="15">
                  <c:v>1.51</c:v>
                </c:pt>
                <c:pt idx="16">
                  <c:v>1.72</c:v>
                </c:pt>
                <c:pt idx="17">
                  <c:v>1.54</c:v>
                </c:pt>
                <c:pt idx="18">
                  <c:v>1.27</c:v>
                </c:pt>
                <c:pt idx="19">
                  <c:v>1.29</c:v>
                </c:pt>
                <c:pt idx="20">
                  <c:v>1.48</c:v>
                </c:pt>
                <c:pt idx="21">
                  <c:v>1.57</c:v>
                </c:pt>
                <c:pt idx="22">
                  <c:v>1.56</c:v>
                </c:pt>
                <c:pt idx="23">
                  <c:v>1.51</c:v>
                </c:pt>
                <c:pt idx="24">
                  <c:v>1.8</c:v>
                </c:pt>
                <c:pt idx="25">
                  <c:v>2.23</c:v>
                </c:pt>
                <c:pt idx="26">
                  <c:v>2.34</c:v>
                </c:pt>
                <c:pt idx="27">
                  <c:v>2.5299999999999998</c:v>
                </c:pt>
                <c:pt idx="28">
                  <c:v>2.31</c:v>
                </c:pt>
                <c:pt idx="29">
                  <c:v>1.81</c:v>
                </c:pt>
                <c:pt idx="30">
                  <c:v>1.78</c:v>
                </c:pt>
                <c:pt idx="31">
                  <c:v>1.87</c:v>
                </c:pt>
                <c:pt idx="32">
                  <c:v>1.83</c:v>
                </c:pt>
                <c:pt idx="33">
                  <c:v>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A17-4E6D-A1EE-F3B9AD688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0666360"/>
        <c:axId val="-2090671368"/>
      </c:lineChart>
      <c:dateAx>
        <c:axId val="-2090666360"/>
        <c:scaling>
          <c:orientation val="minMax"/>
          <c:max val="2020"/>
          <c:min val="198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71368"/>
        <c:crossesAt val="0"/>
        <c:auto val="0"/>
        <c:lblOffset val="100"/>
        <c:baseTimeUnit val="days"/>
        <c:majorUnit val="5"/>
        <c:majorTimeUnit val="days"/>
        <c:minorUnit val="1"/>
      </c:dateAx>
      <c:valAx>
        <c:axId val="-2090671368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-2090666360"/>
        <c:crosses val="autoZero"/>
        <c:crossBetween val="midCat"/>
        <c:majorUnit val="1"/>
        <c:minorUnit val="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20512820512822"/>
          <c:y val="0.22056154478420908"/>
          <c:w val="0.15661538461538463"/>
          <c:h val="0.27849365274121368"/>
        </c:manualLayout>
      </c:layout>
      <c:overlay val="0"/>
      <c:spPr>
        <a:solidFill>
          <a:srgbClr val="FFFFFF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zh-CN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0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1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2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4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5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6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7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8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9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A94C97-FCD3-4041-95E5-69EA0472A610}">
  <sheetPr>
    <tabColor theme="5" tint="0.59999389629810485"/>
  </sheetPr>
  <sheetViews>
    <sheetView tabSelected="1"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0418B4F-9855-457B-B168-38C3C1773E5F}">
  <sheetPr>
    <tabColor theme="5" tint="0.59999389629810485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909E663-B4C4-4969-A49C-B0D6C752272B}">
  <sheetPr>
    <tabColor theme="5" tint="0.59999389629810485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43C5D3F-3769-40C0-A3B7-9CAA4C9ECB4F}">
  <sheetPr>
    <tabColor theme="5" tint="0.59999389629810485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8104DBD-5A8E-40A3-9185-701E2F822F30}">
  <sheetPr>
    <tabColor theme="1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5EE38A-A238-44F5-AB2D-3C4E60E9A85C}">
  <sheetPr>
    <tabColor theme="1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B3F15BB-8E79-4D3D-BDF9-11833BF4EFC9}">
  <sheetPr>
    <tabColor theme="1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28376D8-E04C-4C08-8EC1-3EC7AED95E5A}">
  <sheetPr>
    <tabColor theme="1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DEF9C7-97EE-4C09-951D-D3E8128467C2}">
  <sheetPr>
    <tabColor theme="1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01486A0-E771-44E5-9D5D-8E23663F1FBD}">
  <sheetPr>
    <tabColor theme="1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4AAFD2A-7188-4B8B-89F6-A2EBBF30ADC0}">
  <sheetPr>
    <tabColor theme="1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0320375-B733-4CA8-8F0C-56029BE2B42E}">
  <sheetPr>
    <tabColor theme="5" tint="0.59999389629810485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96A9AA4-C8CA-41A7-B59E-079D958D47DD}">
  <sheetPr>
    <tabColor theme="1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C9F9A8B-673B-4CFC-998A-BDF50E151CF3}">
  <sheetPr>
    <tabColor theme="1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E9D4824-F3BA-4E21-9955-9BBDEE28EE8B}">
  <sheetPr>
    <tabColor theme="1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E18312A-E89B-4CAE-B0E3-85054AC2F5A5}">
  <sheetPr>
    <tabColor theme="1"/>
  </sheetPr>
  <sheetViews>
    <sheetView zoomScale="117" workbookViewId="0" zoomToFit="1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582DF66-F36F-4B7A-BF74-332A0608F0CB}">
  <sheetPr>
    <tabColor theme="1"/>
  </sheetPr>
  <sheetViews>
    <sheetView zoomScale="117" workbookViewId="0" zoomToFit="1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A85CFE2-AD3C-48AB-B65E-E2C1D536DE60}">
  <sheetPr>
    <tabColor theme="1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A4F40F8-DB34-4B45-B47A-7DD684A0EC44}">
  <sheetPr>
    <tabColor theme="1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9131489-56B9-4231-BEA7-C51A2A31A76E}">
  <sheetPr>
    <tabColor theme="5" tint="0.59999389629810485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EB55A1D-CA56-4DD1-B6A2-EE228FA56076}">
  <sheetPr>
    <tabColor theme="5" tint="0.59999389629810485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130EAFA-3565-451C-BB3F-76063A87287A}">
  <sheetPr>
    <tabColor theme="5" tint="0.59999389629810485"/>
  </sheetPr>
  <sheetViews>
    <sheetView zoomScale="117" workbookViewId="0" zoomToFit="1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287B4DB-9A25-43DF-B71A-0F4A34DC0186}">
  <sheetPr>
    <tabColor theme="5" tint="0.59999389629810485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24123F0-C520-4968-8BE4-4196E7EB344F}">
  <sheetPr>
    <tabColor theme="5" tint="0.59999389629810485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C568C9E-3BF7-463D-A0C5-9F7EA8A3BD3B}">
  <sheetPr>
    <tabColor theme="5" tint="0.59999389629810485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A187B5-2DE0-4177-B3FD-8E03EEF1DA97}">
  <sheetPr>
    <tabColor theme="5" tint="0.59999389629810485"/>
  </sheetPr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6F34A7-D5CD-46A0-B7C7-A55AEC44E0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C9A1A1-F27F-40F8-BE4F-447C5B02E9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3201F9-4DA3-49D2-A212-8A9718FE2E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DA1FF0-6396-43B4-8C33-66ECE60938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B67A2F-E9C1-49B2-BA8E-0B9F4D6B3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BEB6FF-E203-49A5-A147-2C9B4646A1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0.08059</cdr:x>
      <cdr:y>0.94251</cdr:y>
    </cdr:from>
    <cdr:to>
      <cdr:x>0.84417</cdr:x>
      <cdr:y>0.99697</cdr:y>
    </cdr:to>
    <cdr:sp macro="" textlink="">
      <cdr:nvSpPr>
        <cdr:cNvPr id="7" name="ZoneTexte 2">
          <a:extLst xmlns:a="http://schemas.openxmlformats.org/drawingml/2006/main">
            <a:ext uri="{FF2B5EF4-FFF2-40B4-BE49-F238E27FC236}">
              <a16:creationId xmlns:a16="http://schemas.microsoft.com/office/drawing/2014/main" id="{179B0ED7-37B3-42E3-B472-E902B318CD0F}"/>
            </a:ext>
          </a:extLst>
        </cdr:cNvPr>
        <cdr:cNvSpPr txBox="1"/>
      </cdr:nvSpPr>
      <cdr:spPr>
        <a:xfrm xmlns:a="http://schemas.openxmlformats.org/drawingml/2006/main">
          <a:off x="698500" y="5934075"/>
          <a:ext cx="6618589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Note: private housing wealth is equal to the value of domestic private housing minus housing mortgage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0.89597</cdr:x>
      <cdr:y>0.85678</cdr:y>
    </cdr:from>
    <cdr:to>
      <cdr:x>0.9696</cdr:x>
      <cdr:y>0.91503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2DB6B54-2B41-4E20-805C-1E0D7581ADB6}"/>
            </a:ext>
          </a:extLst>
        </cdr:cNvPr>
        <cdr:cNvSpPr txBox="1"/>
      </cdr:nvSpPr>
      <cdr:spPr>
        <a:xfrm xmlns:a="http://schemas.openxmlformats.org/drawingml/2006/main">
          <a:off x="7766050" y="5394325"/>
          <a:ext cx="638175" cy="366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600">
              <a:latin typeface="Arial" panose="020B0604020202020204" pitchFamily="34" charset="0"/>
              <a:cs typeface="Arial" panose="020B0604020202020204" pitchFamily="34" charset="0"/>
            </a:rPr>
            <a:t>2018</a:t>
          </a:r>
          <a:endParaRPr lang="zh-CN" altLang="en-US" sz="1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0.1022</cdr:x>
      <cdr:y>0.92133</cdr:y>
    </cdr:from>
    <cdr:to>
      <cdr:x>0.77143</cdr:x>
      <cdr:y>1</cdr:y>
    </cdr:to>
    <cdr:sp macro="" textlink="">
      <cdr:nvSpPr>
        <cdr:cNvPr id="8" name="ZoneTexte 2">
          <a:extLst xmlns:a="http://schemas.openxmlformats.org/drawingml/2006/main">
            <a:ext uri="{FF2B5EF4-FFF2-40B4-BE49-F238E27FC236}">
              <a16:creationId xmlns:a16="http://schemas.microsoft.com/office/drawing/2014/main" id="{59767473-0843-47E4-ADA8-5ED0E425CF6C}"/>
            </a:ext>
          </a:extLst>
        </cdr:cNvPr>
        <cdr:cNvSpPr txBox="1"/>
      </cdr:nvSpPr>
      <cdr:spPr>
        <a:xfrm xmlns:a="http://schemas.openxmlformats.org/drawingml/2006/main">
          <a:off x="885825" y="5800725"/>
          <a:ext cx="580072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Notes: Wage income is pre-tax adult equal split wage income. 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764761-1937-4FC3-BEE3-1BF11761C44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0AE7803D-3DFD-4290-924C-5521039E31F3}"/>
            </a:ext>
          </a:extLst>
        </cdr:cNvPr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7" name="ZoneTexte 2">
          <a:extLst xmlns:a="http://schemas.openxmlformats.org/drawingml/2006/main">
            <a:ext uri="{FF2B5EF4-FFF2-40B4-BE49-F238E27FC236}">
              <a16:creationId xmlns:a16="http://schemas.microsoft.com/office/drawing/2014/main" id="{8EC5FB35-BA91-49E0-A5E9-8269F91F6646}"/>
            </a:ext>
          </a:extLst>
        </cdr:cNvPr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8" name="ZoneTexte 1">
          <a:extLst xmlns:a="http://schemas.openxmlformats.org/drawingml/2006/main">
            <a:ext uri="{FF2B5EF4-FFF2-40B4-BE49-F238E27FC236}">
              <a16:creationId xmlns:a16="http://schemas.microsoft.com/office/drawing/2014/main" id="{DB6EBF46-16E4-469E-BE58-AC2D93199CFE}"/>
            </a:ext>
          </a:extLst>
        </cdr:cNvPr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10" name="ZoneTexte 1">
          <a:extLst xmlns:a="http://schemas.openxmlformats.org/drawingml/2006/main">
            <a:ext uri="{FF2B5EF4-FFF2-40B4-BE49-F238E27FC236}">
              <a16:creationId xmlns:a16="http://schemas.microsoft.com/office/drawing/2014/main" id="{7B6149A1-C748-4B56-8222-4DC4524E5996}"/>
            </a:ext>
          </a:extLst>
        </cdr:cNvPr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0.86034</cdr:x>
      <cdr:y>0.46113</cdr:y>
    </cdr:from>
    <cdr:to>
      <cdr:x>0.93439</cdr:x>
      <cdr:y>0.80635</cdr:y>
    </cdr:to>
    <cdr:sp macro="" textlink="">
      <cdr:nvSpPr>
        <cdr:cNvPr id="11" name="Rectangle 10">
          <a:extLst xmlns:a="http://schemas.openxmlformats.org/drawingml/2006/main">
            <a:ext uri="{FF2B5EF4-FFF2-40B4-BE49-F238E27FC236}">
              <a16:creationId xmlns:a16="http://schemas.microsoft.com/office/drawing/2014/main" id="{DBFC615E-42AE-4F02-AB7D-F4AB2A7AAA50}"/>
            </a:ext>
          </a:extLst>
        </cdr:cNvPr>
        <cdr:cNvSpPr/>
      </cdr:nvSpPr>
      <cdr:spPr>
        <a:xfrm xmlns:a="http://schemas.openxmlformats.org/drawingml/2006/main">
          <a:off x="7457230" y="2903259"/>
          <a:ext cx="641847" cy="21735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zh-CN"/>
        </a:p>
      </cdr:txBody>
    </cdr:sp>
  </cdr:relSizeAnchor>
  <cdr:relSizeAnchor xmlns:cdr="http://schemas.openxmlformats.org/drawingml/2006/chartDrawing">
    <cdr:from>
      <cdr:x>0.04067</cdr:x>
      <cdr:y>0.04897</cdr:y>
    </cdr:from>
    <cdr:to>
      <cdr:x>0.11472</cdr:x>
      <cdr:y>0.43483</cdr:y>
    </cdr:to>
    <cdr:sp macro="" textlink="">
      <cdr:nvSpPr>
        <cdr:cNvPr id="12" name="Rectangle 11">
          <a:extLst xmlns:a="http://schemas.openxmlformats.org/drawingml/2006/main">
            <a:ext uri="{FF2B5EF4-FFF2-40B4-BE49-F238E27FC236}">
              <a16:creationId xmlns:a16="http://schemas.microsoft.com/office/drawing/2014/main" id="{A87D5CD7-A034-4439-BA71-55422630EBAF}"/>
            </a:ext>
          </a:extLst>
        </cdr:cNvPr>
        <cdr:cNvSpPr/>
      </cdr:nvSpPr>
      <cdr:spPr>
        <a:xfrm xmlns:a="http://schemas.openxmlformats.org/drawingml/2006/main">
          <a:off x="352548" y="308289"/>
          <a:ext cx="641847" cy="24293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zh-CN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024D42-BAA1-446F-9376-3541E933EEE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0AE7803D-3DFD-4290-924C-5521039E31F3}"/>
            </a:ext>
          </a:extLst>
        </cdr:cNvPr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7" name="ZoneTexte 2">
          <a:extLst xmlns:a="http://schemas.openxmlformats.org/drawingml/2006/main">
            <a:ext uri="{FF2B5EF4-FFF2-40B4-BE49-F238E27FC236}">
              <a16:creationId xmlns:a16="http://schemas.microsoft.com/office/drawing/2014/main" id="{8EC5FB35-BA91-49E0-A5E9-8269F91F6646}"/>
            </a:ext>
          </a:extLst>
        </cdr:cNvPr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8" name="ZoneTexte 1">
          <a:extLst xmlns:a="http://schemas.openxmlformats.org/drawingml/2006/main">
            <a:ext uri="{FF2B5EF4-FFF2-40B4-BE49-F238E27FC236}">
              <a16:creationId xmlns:a16="http://schemas.microsoft.com/office/drawing/2014/main" id="{DB6EBF46-16E4-469E-BE58-AC2D93199CFE}"/>
            </a:ext>
          </a:extLst>
        </cdr:cNvPr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10" name="ZoneTexte 1">
          <a:extLst xmlns:a="http://schemas.openxmlformats.org/drawingml/2006/main">
            <a:ext uri="{FF2B5EF4-FFF2-40B4-BE49-F238E27FC236}">
              <a16:creationId xmlns:a16="http://schemas.microsoft.com/office/drawing/2014/main" id="{7B6149A1-C748-4B56-8222-4DC4524E5996}"/>
            </a:ext>
          </a:extLst>
        </cdr:cNvPr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0.87243</cdr:x>
      <cdr:y>0.4697</cdr:y>
    </cdr:from>
    <cdr:to>
      <cdr:x>0.94648</cdr:x>
      <cdr:y>0.80606</cdr:y>
    </cdr:to>
    <cdr:sp macro="" textlink="">
      <cdr:nvSpPr>
        <cdr:cNvPr id="11" name="Rectangle 10">
          <a:extLst xmlns:a="http://schemas.openxmlformats.org/drawingml/2006/main">
            <a:ext uri="{FF2B5EF4-FFF2-40B4-BE49-F238E27FC236}">
              <a16:creationId xmlns:a16="http://schemas.microsoft.com/office/drawing/2014/main" id="{DBFC615E-42AE-4F02-AB7D-F4AB2A7AAA50}"/>
            </a:ext>
          </a:extLst>
        </cdr:cNvPr>
        <cdr:cNvSpPr/>
      </cdr:nvSpPr>
      <cdr:spPr>
        <a:xfrm xmlns:a="http://schemas.openxmlformats.org/drawingml/2006/main">
          <a:off x="7556465" y="2952750"/>
          <a:ext cx="641377" cy="21145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zh-CN"/>
        </a:p>
      </cdr:txBody>
    </cdr:sp>
  </cdr:relSizeAnchor>
  <cdr:relSizeAnchor xmlns:cdr="http://schemas.openxmlformats.org/drawingml/2006/chartDrawing">
    <cdr:from>
      <cdr:x>0.05716</cdr:x>
      <cdr:y>0.07262</cdr:y>
    </cdr:from>
    <cdr:to>
      <cdr:x>0.13121</cdr:x>
      <cdr:y>0.42121</cdr:y>
    </cdr:to>
    <cdr:sp macro="" textlink="">
      <cdr:nvSpPr>
        <cdr:cNvPr id="12" name="Rectangle 11">
          <a:extLst xmlns:a="http://schemas.openxmlformats.org/drawingml/2006/main">
            <a:ext uri="{FF2B5EF4-FFF2-40B4-BE49-F238E27FC236}">
              <a16:creationId xmlns:a16="http://schemas.microsoft.com/office/drawing/2014/main" id="{A87D5CD7-A034-4439-BA71-55422630EBAF}"/>
            </a:ext>
          </a:extLst>
        </cdr:cNvPr>
        <cdr:cNvSpPr/>
      </cdr:nvSpPr>
      <cdr:spPr>
        <a:xfrm xmlns:a="http://schemas.openxmlformats.org/drawingml/2006/main">
          <a:off x="495423" y="457200"/>
          <a:ext cx="641847" cy="21947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zh-CN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642DBA-05EE-49DB-92D8-ECDCE41EEB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0.09487</cdr:x>
      <cdr:y>0.91881</cdr:y>
    </cdr:from>
    <cdr:to>
      <cdr:x>0.7641</cdr:x>
      <cdr:y>0.99748</cdr:y>
    </cdr:to>
    <cdr:sp macro="" textlink="">
      <cdr:nvSpPr>
        <cdr:cNvPr id="8" name="ZoneTexte 2">
          <a:extLst xmlns:a="http://schemas.openxmlformats.org/drawingml/2006/main">
            <a:ext uri="{FF2B5EF4-FFF2-40B4-BE49-F238E27FC236}">
              <a16:creationId xmlns:a16="http://schemas.microsoft.com/office/drawing/2014/main" id="{B40BD4E2-0F58-4928-947D-8FA4C0D61105}"/>
            </a:ext>
          </a:extLst>
        </cdr:cNvPr>
        <cdr:cNvSpPr txBox="1"/>
      </cdr:nvSpPr>
      <cdr:spPr>
        <a:xfrm xmlns:a="http://schemas.openxmlformats.org/drawingml/2006/main">
          <a:off x="822325" y="5784850"/>
          <a:ext cx="580072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Notes: Income income is pre-tax adult equal split household total income. 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810BC7-0E49-4EA6-B8B6-28F3985777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0.09487</cdr:x>
      <cdr:y>0.92133</cdr:y>
    </cdr:from>
    <cdr:to>
      <cdr:x>0.7641</cdr:x>
      <cdr:y>1</cdr:y>
    </cdr:to>
    <cdr:sp macro="" textlink="">
      <cdr:nvSpPr>
        <cdr:cNvPr id="9" name="ZoneTexte 2">
          <a:extLst xmlns:a="http://schemas.openxmlformats.org/drawingml/2006/main">
            <a:ext uri="{FF2B5EF4-FFF2-40B4-BE49-F238E27FC236}">
              <a16:creationId xmlns:a16="http://schemas.microsoft.com/office/drawing/2014/main" id="{E80EB670-8025-482D-8DB5-AFC9081C2CF6}"/>
            </a:ext>
          </a:extLst>
        </cdr:cNvPr>
        <cdr:cNvSpPr txBox="1"/>
      </cdr:nvSpPr>
      <cdr:spPr>
        <a:xfrm xmlns:a="http://schemas.openxmlformats.org/drawingml/2006/main">
          <a:off x="822325" y="5800725"/>
          <a:ext cx="580072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Notes: Income income is pre-tax adult equal split household total income. 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1EB04C-733A-43C1-B49D-E16ABD6CD4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0.07729</cdr:x>
      <cdr:y>0.92133</cdr:y>
    </cdr:from>
    <cdr:to>
      <cdr:x>0.74652</cdr:x>
      <cdr:y>1</cdr:y>
    </cdr:to>
    <cdr:sp macro="" textlink="">
      <cdr:nvSpPr>
        <cdr:cNvPr id="6" name="ZoneTexte 2">
          <a:extLst xmlns:a="http://schemas.openxmlformats.org/drawingml/2006/main">
            <a:ext uri="{FF2B5EF4-FFF2-40B4-BE49-F238E27FC236}">
              <a16:creationId xmlns:a16="http://schemas.microsoft.com/office/drawing/2014/main" id="{9CA46A82-D639-4349-872B-D050CD2EA8AD}"/>
            </a:ext>
          </a:extLst>
        </cdr:cNvPr>
        <cdr:cNvSpPr txBox="1"/>
      </cdr:nvSpPr>
      <cdr:spPr>
        <a:xfrm xmlns:a="http://schemas.openxmlformats.org/drawingml/2006/main">
          <a:off x="669925" y="5800725"/>
          <a:ext cx="580072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Notes: Income income is pre-tax adult equal split household total income. 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F0E642-8282-44EB-A613-63A247A338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ED7379-DA7E-4371-8925-94A960BF80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0.05929</cdr:x>
      <cdr:y>0.88889</cdr:y>
    </cdr:from>
    <cdr:to>
      <cdr:x>0.97692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513875" y="5596474"/>
          <a:ext cx="7953850" cy="69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Notes: Statistic is calculated based on Hong Kong Census. Sample covers observations with age between 20-65, exployed, born in HK or China mainland. 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36C884EE-3E33-4710-AD83-850E57867F26}"/>
            </a:ext>
          </a:extLst>
        </cdr:cNvPr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7" name="ZoneTexte 2">
          <a:extLst xmlns:a="http://schemas.openxmlformats.org/drawingml/2006/main">
            <a:ext uri="{FF2B5EF4-FFF2-40B4-BE49-F238E27FC236}">
              <a16:creationId xmlns:a16="http://schemas.microsoft.com/office/drawing/2014/main" id="{FD38FA6A-2B2E-47F0-85EB-95C953B38F6F}"/>
            </a:ext>
          </a:extLst>
        </cdr:cNvPr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8" name="ZoneTexte 1">
          <a:extLst xmlns:a="http://schemas.openxmlformats.org/drawingml/2006/main">
            <a:ext uri="{FF2B5EF4-FFF2-40B4-BE49-F238E27FC236}">
              <a16:creationId xmlns:a16="http://schemas.microsoft.com/office/drawing/2014/main" id="{03B7A6B9-63E3-4C80-BBFA-DD3540279AC7}"/>
            </a:ext>
          </a:extLst>
        </cdr:cNvPr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10" name="ZoneTexte 1">
          <a:extLst xmlns:a="http://schemas.openxmlformats.org/drawingml/2006/main">
            <a:ext uri="{FF2B5EF4-FFF2-40B4-BE49-F238E27FC236}">
              <a16:creationId xmlns:a16="http://schemas.microsoft.com/office/drawing/2014/main" id="{E9C81A1D-34EE-4073-A42F-C311CD2372AF}"/>
            </a:ext>
          </a:extLst>
        </cdr:cNvPr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69DB7D-6B93-4384-84C4-04DA5A9CAE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0.07137</cdr:x>
      <cdr:y>0.88889</cdr:y>
    </cdr:from>
    <cdr:to>
      <cdr:x>0.97363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618650" y="5596474"/>
          <a:ext cx="7820500" cy="69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Notes: Statistic is calcued based on Hong Kong Census. Sample covers observations with age between 20-65, exployed, born in HK or China mainland. 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36C884EE-3E33-4710-AD83-850E57867F26}"/>
            </a:ext>
          </a:extLst>
        </cdr:cNvPr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7" name="ZoneTexte 2">
          <a:extLst xmlns:a="http://schemas.openxmlformats.org/drawingml/2006/main">
            <a:ext uri="{FF2B5EF4-FFF2-40B4-BE49-F238E27FC236}">
              <a16:creationId xmlns:a16="http://schemas.microsoft.com/office/drawing/2014/main" id="{FD38FA6A-2B2E-47F0-85EB-95C953B38F6F}"/>
            </a:ext>
          </a:extLst>
        </cdr:cNvPr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8" name="ZoneTexte 1">
          <a:extLst xmlns:a="http://schemas.openxmlformats.org/drawingml/2006/main">
            <a:ext uri="{FF2B5EF4-FFF2-40B4-BE49-F238E27FC236}">
              <a16:creationId xmlns:a16="http://schemas.microsoft.com/office/drawing/2014/main" id="{03B7A6B9-63E3-4C80-BBFA-DD3540279AC7}"/>
            </a:ext>
          </a:extLst>
        </cdr:cNvPr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10" name="ZoneTexte 1">
          <a:extLst xmlns:a="http://schemas.openxmlformats.org/drawingml/2006/main">
            <a:ext uri="{FF2B5EF4-FFF2-40B4-BE49-F238E27FC236}">
              <a16:creationId xmlns:a16="http://schemas.microsoft.com/office/drawing/2014/main" id="{E9C81A1D-34EE-4073-A42F-C311CD2372AF}"/>
            </a:ext>
          </a:extLst>
        </cdr:cNvPr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889F22-FC09-4DB5-8C97-D7B4027A65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845A8C-7384-476C-8134-AB907D24BF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0.07247</cdr:x>
      <cdr:y>0.88889</cdr:y>
    </cdr:from>
    <cdr:to>
      <cdr:x>0.96264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628175" y="5596474"/>
          <a:ext cx="7715725" cy="69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Notes: Statistic is calcued based on Hong Kong Census. Sample covers observations with age between 20-65, exployed, born in HK or China mainland. 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Others include Agricultural, Minging, Electricity, Gas and Water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2F4BDE-6546-45B9-A859-242D99349F9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0.07509</cdr:x>
      <cdr:y>0.91982</cdr:y>
    </cdr:from>
    <cdr:to>
      <cdr:x>0.95385</cdr:x>
      <cdr:y>0.99697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C9702D1A-8ADE-47FB-AB8E-E48BD3C82AF7}"/>
            </a:ext>
          </a:extLst>
        </cdr:cNvPr>
        <cdr:cNvSpPr txBox="1"/>
      </cdr:nvSpPr>
      <cdr:spPr>
        <a:xfrm xmlns:a="http://schemas.openxmlformats.org/drawingml/2006/main">
          <a:off x="650896" y="5791200"/>
          <a:ext cx="7616804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Notes: Statistic is calcued based on Hong Kong Census. Sample covers observations with age between 20-65, exployed, born in HK or China mainland. 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FFD9E7-303C-494E-988B-C857C3E95D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0.89377</cdr:x>
      <cdr:y>0.84922</cdr:y>
    </cdr:from>
    <cdr:to>
      <cdr:x>0.9674</cdr:x>
      <cdr:y>0.90746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2DB6B54-2B41-4E20-805C-1E0D7581ADB6}"/>
            </a:ext>
          </a:extLst>
        </cdr:cNvPr>
        <cdr:cNvSpPr txBox="1"/>
      </cdr:nvSpPr>
      <cdr:spPr>
        <a:xfrm xmlns:a="http://schemas.openxmlformats.org/drawingml/2006/main">
          <a:off x="7747000" y="5346700"/>
          <a:ext cx="638175" cy="366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600">
              <a:latin typeface="Arial" panose="020B0604020202020204" pitchFamily="34" charset="0"/>
              <a:cs typeface="Arial" panose="020B0604020202020204" pitchFamily="34" charset="0"/>
            </a:rPr>
            <a:t>2018</a:t>
          </a:r>
          <a:endParaRPr lang="zh-CN" altLang="en-US" sz="1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0.11334</cdr:x>
      <cdr:y>0.92133</cdr:y>
    </cdr:from>
    <cdr:to>
      <cdr:x>0.87692</cdr:x>
      <cdr:y>1</cdr:y>
    </cdr:to>
    <cdr:sp macro="" textlink="">
      <cdr:nvSpPr>
        <cdr:cNvPr id="13" name="ZoneTexte 2">
          <a:extLst xmlns:a="http://schemas.openxmlformats.org/drawingml/2006/main">
            <a:ext uri="{FF2B5EF4-FFF2-40B4-BE49-F238E27FC236}">
              <a16:creationId xmlns:a16="http://schemas.microsoft.com/office/drawing/2014/main" id="{A60DF054-258E-4BD2-BDCB-FE42AD931C9D}"/>
            </a:ext>
          </a:extLst>
        </cdr:cNvPr>
        <cdr:cNvSpPr txBox="1"/>
      </cdr:nvSpPr>
      <cdr:spPr>
        <a:xfrm xmlns:a="http://schemas.openxmlformats.org/drawingml/2006/main">
          <a:off x="982361" y="5800725"/>
          <a:ext cx="6618589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Notes: Wage income is pre-tax adult equal split wage income. 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0.10147</cdr:x>
      <cdr:y>0.88881</cdr:y>
    </cdr:from>
    <cdr:to>
      <cdr:x>0.98132</cdr:x>
      <cdr:y>1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C9702D1A-8ADE-47FB-AB8E-E48BD3C82AF7}"/>
            </a:ext>
          </a:extLst>
        </cdr:cNvPr>
        <cdr:cNvSpPr txBox="1"/>
      </cdr:nvSpPr>
      <cdr:spPr>
        <a:xfrm xmlns:a="http://schemas.openxmlformats.org/drawingml/2006/main">
          <a:off x="879496" y="5595970"/>
          <a:ext cx="7626329" cy="700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Notes: Statistic is calcued based on Hong Kong Census. Sample covers observations with age between 20-65, exployed, born in HK or China mainland. 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F2C6E3-00C6-4416-9D49-A495862453A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0.10916</cdr:x>
      <cdr:y>0.88881</cdr:y>
    </cdr:from>
    <cdr:to>
      <cdr:x>0.98242</cdr:x>
      <cdr:y>1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C9702D1A-8ADE-47FB-AB8E-E48BD3C82AF7}"/>
            </a:ext>
          </a:extLst>
        </cdr:cNvPr>
        <cdr:cNvSpPr txBox="1"/>
      </cdr:nvSpPr>
      <cdr:spPr>
        <a:xfrm xmlns:a="http://schemas.openxmlformats.org/drawingml/2006/main">
          <a:off x="946171" y="5595970"/>
          <a:ext cx="7569179" cy="700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Notes: Statistic is calcued based on Hong Kong Census. Sample covers observations with age between 20-65, exployed, born in HK or China mainland. 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31B7BD-4C5A-4C65-AABD-89F5F868E4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82F3C6-DC1B-49C3-BAC8-630C171AA9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198CD0-4A5A-47E9-A906-DC9B802A00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641971-2AC4-4CB0-8451-CF04BD582A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0.04453</cdr:x>
      <cdr:y>0.01773</cdr:y>
    </cdr:from>
    <cdr:to>
      <cdr:x>0.98851</cdr:x>
      <cdr:y>0.1407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85975" y="111629"/>
          <a:ext cx="8182183" cy="774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2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Table 7: Comparison of top 0.001% Wealth in the US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6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(Normalized by National Income)</a:t>
          </a:r>
          <a:endParaRPr lang="zh-CN" altLang="zh-CN" sz="1600" b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2408CA-1592-4B77-AE92-EFFE57F759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0.87289</cdr:x>
      <cdr:y>0.88553</cdr:y>
    </cdr:from>
    <cdr:to>
      <cdr:x>0.94652</cdr:x>
      <cdr:y>0.94377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94963127-2F06-4490-91AC-4968E39C157E}"/>
            </a:ext>
          </a:extLst>
        </cdr:cNvPr>
        <cdr:cNvSpPr txBox="1"/>
      </cdr:nvSpPr>
      <cdr:spPr>
        <a:xfrm xmlns:a="http://schemas.openxmlformats.org/drawingml/2006/main">
          <a:off x="7565983" y="5575328"/>
          <a:ext cx="638206" cy="366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600">
              <a:latin typeface="Arial" panose="020B0604020202020204" pitchFamily="34" charset="0"/>
              <a:cs typeface="Arial" panose="020B0604020202020204" pitchFamily="34" charset="0"/>
            </a:rPr>
            <a:t>2018</a:t>
          </a:r>
          <a:endParaRPr lang="zh-CN" altLang="en-US" sz="1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0.10366</cdr:x>
      <cdr:y>0.93495</cdr:y>
    </cdr:from>
    <cdr:to>
      <cdr:x>0.86725</cdr:x>
      <cdr:y>1</cdr:y>
    </cdr:to>
    <cdr:sp macro="" textlink="">
      <cdr:nvSpPr>
        <cdr:cNvPr id="6" name="ZoneTexte 2">
          <a:extLst xmlns:a="http://schemas.openxmlformats.org/drawingml/2006/main">
            <a:ext uri="{FF2B5EF4-FFF2-40B4-BE49-F238E27FC236}">
              <a16:creationId xmlns:a16="http://schemas.microsoft.com/office/drawing/2014/main" id="{EBC597EA-FB8F-4CA1-8894-E6BAF4242837}"/>
            </a:ext>
          </a:extLst>
        </cdr:cNvPr>
        <cdr:cNvSpPr txBox="1"/>
      </cdr:nvSpPr>
      <cdr:spPr>
        <a:xfrm xmlns:a="http://schemas.openxmlformats.org/drawingml/2006/main">
          <a:off x="898525" y="5886449"/>
          <a:ext cx="6618589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Notes: Wage income is pre-tax adult equal split wage income. 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E52D98-10F4-47F2-987E-F7AC3473BE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0.07949</cdr:x>
      <cdr:y>0.93495</cdr:y>
    </cdr:from>
    <cdr:to>
      <cdr:x>0.84308</cdr:x>
      <cdr:y>1</cdr:y>
    </cdr:to>
    <cdr:sp macro="" textlink="">
      <cdr:nvSpPr>
        <cdr:cNvPr id="2" name="ZoneTexte 2">
          <a:extLst xmlns:a="http://schemas.openxmlformats.org/drawingml/2006/main">
            <a:ext uri="{FF2B5EF4-FFF2-40B4-BE49-F238E27FC236}">
              <a16:creationId xmlns:a16="http://schemas.microsoft.com/office/drawing/2014/main" id="{7865BE19-A3B1-4B1D-85B7-60490CC6881F}"/>
            </a:ext>
          </a:extLst>
        </cdr:cNvPr>
        <cdr:cNvSpPr txBox="1"/>
      </cdr:nvSpPr>
      <cdr:spPr>
        <a:xfrm xmlns:a="http://schemas.openxmlformats.org/drawingml/2006/main">
          <a:off x="688975" y="5886450"/>
          <a:ext cx="6618589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Notes: Wage income is pre-tax adult equal split wage income. 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95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FDE33A-9F3E-46FF-9C0E-E55ECA8077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ropbox/Piketty2013Capital21c/VersionJuillet2013/xls/https::nowa.nuff.ox.ac.uk:senate%20poverty%20response/pov%20response/minimum%20w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/Dropbox/PYZ2017/PaperJune2017/minimum%20w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/Dropbox/Asia/WIDHongKong/HKG_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/Dropbox/Asia/WIDHongKong/DistributionalSeries/Results/UQ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/Dropbox/Asia/WIDHongKong/DistributionalSeries/Results/election.xm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KG_N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/Dropbox/Asia/WIDHongKong/DistributionalSeries/Results/election2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  <sheetName val="T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1.0"/>
      <sheetName val="A1.1"/>
      <sheetName val="A2.0"/>
      <sheetName val="A2.1"/>
      <sheetName val="A2.2"/>
      <sheetName val="A2.3"/>
      <sheetName val="A2.4"/>
      <sheetName val="A2.5"/>
      <sheetName val="A2.6"/>
      <sheetName val="A3.0"/>
      <sheetName val="A3.1"/>
      <sheetName val="A4.0"/>
      <sheetName val="A4.1"/>
      <sheetName val="AX1"/>
      <sheetName val="AX2"/>
      <sheetName val="AX3"/>
      <sheetName val="AX4"/>
      <sheetName val="AX5"/>
      <sheetName val="AX6"/>
      <sheetName val="AX7"/>
      <sheetName val="AX8"/>
      <sheetName val="AX9"/>
      <sheetName val="AX10"/>
      <sheetName val="AX11"/>
      <sheetName val="AX12"/>
      <sheetName val="AX13"/>
    </sheetNames>
    <sheetDataSet>
      <sheetData sheetId="0"/>
      <sheetData sheetId="1">
        <row r="28">
          <cell r="B28">
            <v>1981</v>
          </cell>
          <cell r="R28">
            <v>0.18586824809592453</v>
          </cell>
        </row>
        <row r="29">
          <cell r="B29">
            <v>1982</v>
          </cell>
          <cell r="R29">
            <v>0.14897088296956013</v>
          </cell>
        </row>
        <row r="30">
          <cell r="B30">
            <v>1983</v>
          </cell>
          <cell r="R30">
            <v>0.11026861744499357</v>
          </cell>
        </row>
        <row r="31">
          <cell r="B31">
            <v>1984</v>
          </cell>
          <cell r="R31">
            <v>0.14564458458470603</v>
          </cell>
        </row>
        <row r="32">
          <cell r="B32">
            <v>1985</v>
          </cell>
          <cell r="R32">
            <v>0.12639806960823421</v>
          </cell>
        </row>
        <row r="33">
          <cell r="B33">
            <v>1986</v>
          </cell>
          <cell r="R33">
            <v>0.15146788681030032</v>
          </cell>
        </row>
        <row r="34">
          <cell r="B34">
            <v>1987</v>
          </cell>
          <cell r="R34">
            <v>0.20564303819960877</v>
          </cell>
        </row>
        <row r="35">
          <cell r="B35">
            <v>1988</v>
          </cell>
          <cell r="R35">
            <v>0.22198485812109492</v>
          </cell>
        </row>
        <row r="36">
          <cell r="B36">
            <v>1989</v>
          </cell>
          <cell r="R36">
            <v>0.21356330224781145</v>
          </cell>
        </row>
        <row r="37">
          <cell r="B37">
            <v>1990</v>
          </cell>
          <cell r="R37">
            <v>0.19027830266584866</v>
          </cell>
        </row>
        <row r="38">
          <cell r="B38">
            <v>1991</v>
          </cell>
          <cell r="R38">
            <v>0.1536665488584639</v>
          </cell>
        </row>
        <row r="39">
          <cell r="B39">
            <v>1992</v>
          </cell>
          <cell r="R39">
            <v>0.14408741875861603</v>
          </cell>
        </row>
        <row r="40">
          <cell r="B40">
            <v>1993</v>
          </cell>
          <cell r="R40">
            <v>0.14218415852862368</v>
          </cell>
        </row>
        <row r="41">
          <cell r="B41">
            <v>1994</v>
          </cell>
          <cell r="R41">
            <v>0.13800378916539335</v>
          </cell>
        </row>
        <row r="42">
          <cell r="B42">
            <v>1995</v>
          </cell>
          <cell r="R42">
            <v>0.11798824750890417</v>
          </cell>
        </row>
        <row r="43">
          <cell r="B43">
            <v>1996</v>
          </cell>
          <cell r="R43">
            <v>0.11448397778934589</v>
          </cell>
        </row>
        <row r="44">
          <cell r="B44">
            <v>1997</v>
          </cell>
          <cell r="R44">
            <v>0.1075391663176192</v>
          </cell>
        </row>
        <row r="45">
          <cell r="B45">
            <v>1998</v>
          </cell>
          <cell r="R45">
            <v>9.8706297015785732E-2</v>
          </cell>
        </row>
        <row r="46">
          <cell r="B46">
            <v>1999</v>
          </cell>
          <cell r="R46">
            <v>0.10689938001204788</v>
          </cell>
        </row>
        <row r="47">
          <cell r="B47">
            <v>2000</v>
          </cell>
          <cell r="R47">
            <v>0.14046735628545987</v>
          </cell>
        </row>
        <row r="48">
          <cell r="B48">
            <v>2001</v>
          </cell>
          <cell r="R48">
            <v>0.13144362678669633</v>
          </cell>
        </row>
        <row r="49">
          <cell r="B49">
            <v>2002</v>
          </cell>
          <cell r="R49">
            <v>0.1257622373376599</v>
          </cell>
        </row>
        <row r="50">
          <cell r="B50">
            <v>2003</v>
          </cell>
          <cell r="R50">
            <v>0.15112342064633769</v>
          </cell>
        </row>
        <row r="51">
          <cell r="B51">
            <v>2004</v>
          </cell>
          <cell r="R51">
            <v>0.14743655567229808</v>
          </cell>
        </row>
        <row r="52">
          <cell r="B52">
            <v>2005</v>
          </cell>
          <cell r="R52">
            <v>0.15935421774979736</v>
          </cell>
        </row>
        <row r="53">
          <cell r="B53">
            <v>2006</v>
          </cell>
          <cell r="R53">
            <v>0.18177916495901841</v>
          </cell>
        </row>
        <row r="54">
          <cell r="B54">
            <v>2007</v>
          </cell>
          <cell r="R54">
            <v>0.1702732293192151</v>
          </cell>
        </row>
        <row r="55">
          <cell r="B55">
            <v>2008</v>
          </cell>
          <cell r="R55">
            <v>0.15856274724947556</v>
          </cell>
        </row>
        <row r="56">
          <cell r="B56">
            <v>2009</v>
          </cell>
          <cell r="R56">
            <v>0.11380165028619196</v>
          </cell>
        </row>
        <row r="57">
          <cell r="B57">
            <v>2010</v>
          </cell>
          <cell r="R57">
            <v>0.13429692020534831</v>
          </cell>
        </row>
        <row r="58">
          <cell r="B58">
            <v>2011</v>
          </cell>
          <cell r="R58">
            <v>0.12842847621025194</v>
          </cell>
        </row>
        <row r="59">
          <cell r="B59">
            <v>2012</v>
          </cell>
          <cell r="R59">
            <v>0.10335809278891531</v>
          </cell>
        </row>
        <row r="60">
          <cell r="B60">
            <v>2013</v>
          </cell>
          <cell r="R60">
            <v>8.4013190452378345E-2</v>
          </cell>
        </row>
        <row r="61">
          <cell r="B61">
            <v>2014</v>
          </cell>
          <cell r="R61">
            <v>7.5621463992885912E-2</v>
          </cell>
        </row>
        <row r="62">
          <cell r="B62">
            <v>2015</v>
          </cell>
          <cell r="R62">
            <v>6.5584216322293803E-2</v>
          </cell>
        </row>
        <row r="63">
          <cell r="B63">
            <v>2016</v>
          </cell>
          <cell r="R63">
            <v>7.1900142250328883E-2</v>
          </cell>
        </row>
      </sheetData>
      <sheetData sheetId="2"/>
      <sheetData sheetId="3"/>
      <sheetData sheetId="4">
        <row r="8">
          <cell r="A8">
            <v>1981</v>
          </cell>
          <cell r="H8">
            <v>0.4340137243270874</v>
          </cell>
          <cell r="S8">
            <v>0.10666424781084061</v>
          </cell>
          <cell r="U8">
            <v>0.40700343251228333</v>
          </cell>
          <cell r="W8">
            <v>0.40641376376152039</v>
          </cell>
          <cell r="Y8">
            <v>0.18658280372619629</v>
          </cell>
          <cell r="AA8">
            <v>0.50420445203781128</v>
          </cell>
          <cell r="AJ8">
            <v>0.40731227397918701</v>
          </cell>
          <cell r="AT8">
            <v>0.14842991530895233</v>
          </cell>
          <cell r="AU8">
            <v>0.40426033735275269</v>
          </cell>
          <cell r="AV8">
            <v>0.39035242795944214</v>
          </cell>
          <cell r="AW8">
            <v>0.20538723468780518</v>
          </cell>
          <cell r="AX8">
            <v>0.47883588075637817</v>
          </cell>
        </row>
        <row r="9">
          <cell r="A9">
            <v>1986</v>
          </cell>
          <cell r="H9">
            <v>0.45858126878738403</v>
          </cell>
          <cell r="S9">
            <v>0.10679087787866592</v>
          </cell>
          <cell r="U9">
            <v>0.39209991693496704</v>
          </cell>
          <cell r="W9">
            <v>0.42666900157928467</v>
          </cell>
          <cell r="Y9">
            <v>0.18123108148574829</v>
          </cell>
          <cell r="AA9">
            <v>0.50444525480270386</v>
          </cell>
          <cell r="AJ9">
            <v>0.4243190586566925</v>
          </cell>
          <cell r="AT9">
            <v>0.14842991530895233</v>
          </cell>
          <cell r="AU9">
            <v>0.42931801080703735</v>
          </cell>
          <cell r="AV9">
            <v>0.37934130430221558</v>
          </cell>
          <cell r="AW9">
            <v>0.19134068489074707</v>
          </cell>
          <cell r="AX9">
            <v>0.50919991731643677</v>
          </cell>
        </row>
        <row r="10">
          <cell r="A10">
            <v>1991</v>
          </cell>
          <cell r="H10">
            <v>0.54034745693206787</v>
          </cell>
          <cell r="S10">
            <v>0.12177582085132599</v>
          </cell>
          <cell r="U10">
            <v>0.42553547024726868</v>
          </cell>
          <cell r="W10">
            <v>0.43539789319038391</v>
          </cell>
          <cell r="Y10">
            <v>0.13906663656234741</v>
          </cell>
          <cell r="AA10">
            <v>0.56543701887130737</v>
          </cell>
          <cell r="AJ10">
            <v>0.48389405012130737</v>
          </cell>
          <cell r="AT10">
            <v>0.16548068821430206</v>
          </cell>
          <cell r="AU10">
            <v>0.45264589786529541</v>
          </cell>
          <cell r="AV10">
            <v>0.38031101226806641</v>
          </cell>
          <cell r="AW10">
            <v>0.16704308986663818</v>
          </cell>
          <cell r="AX10">
            <v>0.54661136865615845</v>
          </cell>
        </row>
        <row r="11">
          <cell r="A11">
            <v>1996</v>
          </cell>
          <cell r="H11">
            <v>0.5315176248550415</v>
          </cell>
          <cell r="S11">
            <v>0.11830522119998932</v>
          </cell>
          <cell r="U11">
            <v>0.41151031851768494</v>
          </cell>
          <cell r="W11">
            <v>0.43590137362480164</v>
          </cell>
          <cell r="Y11">
            <v>0.15258830785751343</v>
          </cell>
          <cell r="AA11">
            <v>0.54384797811508179</v>
          </cell>
          <cell r="AJ11">
            <v>0.47827616333961487</v>
          </cell>
          <cell r="AT11">
            <v>0.14260709285736084</v>
          </cell>
          <cell r="AU11">
            <v>0.41896694898605347</v>
          </cell>
          <cell r="AV11">
            <v>0.41102749109268188</v>
          </cell>
          <cell r="AW11">
            <v>0.17000555992126465</v>
          </cell>
          <cell r="AX11">
            <v>0.52846026420593262</v>
          </cell>
        </row>
        <row r="12">
          <cell r="A12">
            <v>2001</v>
          </cell>
          <cell r="H12">
            <v>0.5637890100479126</v>
          </cell>
          <cell r="S12">
            <v>0.13343586027622223</v>
          </cell>
          <cell r="U12">
            <v>0.43689244985580444</v>
          </cell>
          <cell r="W12">
            <v>0.43412607908248901</v>
          </cell>
          <cell r="Y12">
            <v>0.12898147106170654</v>
          </cell>
          <cell r="AA12">
            <v>0.58018797636032104</v>
          </cell>
          <cell r="AJ12">
            <v>0.50800848007202148</v>
          </cell>
          <cell r="AT12">
            <v>0.16202853620052338</v>
          </cell>
          <cell r="AU12">
            <v>0.4406830370426178</v>
          </cell>
          <cell r="AV12">
            <v>0.40512344241142273</v>
          </cell>
          <cell r="AW12">
            <v>0.15419352054595947</v>
          </cell>
          <cell r="AX12">
            <v>0.55552715063095093</v>
          </cell>
        </row>
        <row r="13">
          <cell r="A13">
            <v>2006</v>
          </cell>
          <cell r="H13">
            <v>0.56645828485488892</v>
          </cell>
          <cell r="S13">
            <v>0.17187821865081787</v>
          </cell>
          <cell r="U13">
            <v>0.47412654757499695</v>
          </cell>
          <cell r="W13">
            <v>0.41343507170677185</v>
          </cell>
          <cell r="Y13">
            <v>0.1124383807182312</v>
          </cell>
          <cell r="AA13">
            <v>0.61565941572189331</v>
          </cell>
          <cell r="AJ13">
            <v>0.52116143703460693</v>
          </cell>
          <cell r="AT13">
            <v>0.21535316109657288</v>
          </cell>
          <cell r="AU13">
            <v>0.49554726481437683</v>
          </cell>
          <cell r="AV13">
            <v>0.37358829379081726</v>
          </cell>
          <cell r="AW13">
            <v>0.13086444139480591</v>
          </cell>
          <cell r="AX13">
            <v>0.60581111907958984</v>
          </cell>
        </row>
        <row r="14">
          <cell r="A14">
            <v>2011</v>
          </cell>
          <cell r="H14">
            <v>0.57198649644851685</v>
          </cell>
          <cell r="S14">
            <v>0.16854876279830933</v>
          </cell>
          <cell r="U14">
            <v>0.48259079456329346</v>
          </cell>
          <cell r="W14">
            <v>0.40736812353134155</v>
          </cell>
          <cell r="Y14">
            <v>0.11004108190536499</v>
          </cell>
          <cell r="AA14">
            <v>0.62179344892501831</v>
          </cell>
          <cell r="AJ14">
            <v>0.5260615348815918</v>
          </cell>
          <cell r="AT14">
            <v>0.20061403512954712</v>
          </cell>
          <cell r="AU14">
            <v>0.49359750747680664</v>
          </cell>
          <cell r="AV14">
            <v>0.37787055969238281</v>
          </cell>
          <cell r="AW14">
            <v>0.12853193283081055</v>
          </cell>
          <cell r="AX14">
            <v>0.60786020755767822</v>
          </cell>
        </row>
        <row r="15">
          <cell r="A15">
            <v>2016</v>
          </cell>
          <cell r="H15">
            <v>0.55450242757797241</v>
          </cell>
          <cell r="S15">
            <v>0.16552810370922089</v>
          </cell>
          <cell r="T15">
            <v>0.16552810370922089</v>
          </cell>
          <cell r="U15">
            <v>0.48302823305130005</v>
          </cell>
          <cell r="V15">
            <v>0.48302823305130005</v>
          </cell>
          <cell r="W15">
            <v>0.4021790623664856</v>
          </cell>
          <cell r="X15">
            <v>0.4021790623664856</v>
          </cell>
          <cell r="Y15">
            <v>0.11479270458221436</v>
          </cell>
          <cell r="Z15">
            <v>0.11479270458221436</v>
          </cell>
          <cell r="AA15">
            <v>0.61599826812744141</v>
          </cell>
          <cell r="AB15">
            <v>0.61599826812744141</v>
          </cell>
          <cell r="AJ15">
            <v>0.50776380300521851</v>
          </cell>
          <cell r="AT15">
            <v>0.17801757156848907</v>
          </cell>
          <cell r="AU15">
            <v>0.48101910948753357</v>
          </cell>
          <cell r="AV15">
            <v>0.3818800151348114</v>
          </cell>
          <cell r="AW15">
            <v>0.13710087537765503</v>
          </cell>
          <cell r="AX15">
            <v>0.5916893482208252</v>
          </cell>
        </row>
        <row r="16">
          <cell r="A16">
            <v>2018</v>
          </cell>
          <cell r="T16">
            <v>0.16274772584438324</v>
          </cell>
          <cell r="V16">
            <v>0.47284740209579468</v>
          </cell>
          <cell r="X16">
            <v>0.41148591041564941</v>
          </cell>
          <cell r="Z16">
            <v>0.11566668748855591</v>
          </cell>
          <cell r="AB16">
            <v>0.610848069190979</v>
          </cell>
        </row>
      </sheetData>
      <sheetData sheetId="5">
        <row r="8">
          <cell r="A8" t="str">
            <v>1981-1996</v>
          </cell>
          <cell r="R8">
            <v>8.2318778292894246E-2</v>
          </cell>
          <cell r="S8">
            <v>7.566003934656651E-2</v>
          </cell>
          <cell r="T8">
            <v>7.990158789714652E-2</v>
          </cell>
          <cell r="U8">
            <v>6.0554116250270962E-2</v>
          </cell>
          <cell r="V8">
            <v>7.4870617134774609E-2</v>
          </cell>
        </row>
        <row r="9">
          <cell r="A9" t="str">
            <v>1996-2018</v>
          </cell>
          <cell r="R9">
            <v>4.558909516264853E-2</v>
          </cell>
          <cell r="S9">
            <v>3.7069423180549066E-2</v>
          </cell>
          <cell r="T9">
            <v>2.7844021271683062E-2</v>
          </cell>
          <cell r="U9">
            <v>1.7645037264377939E-2</v>
          </cell>
          <cell r="V9">
            <v>3.0540561097539998E-2</v>
          </cell>
        </row>
        <row r="10">
          <cell r="A10" t="str">
            <v>1996-2016</v>
          </cell>
        </row>
      </sheetData>
      <sheetData sheetId="6"/>
      <sheetData sheetId="7"/>
      <sheetData sheetId="8"/>
      <sheetData sheetId="9"/>
      <sheetData sheetId="10"/>
      <sheetData sheetId="11">
        <row r="7">
          <cell r="A7">
            <v>1981</v>
          </cell>
          <cell r="B7">
            <v>0.17968990224605186</v>
          </cell>
          <cell r="C7">
            <v>0.23151867100000001</v>
          </cell>
          <cell r="D7">
            <v>0.27228829300000001</v>
          </cell>
          <cell r="E7">
            <v>0.243431851</v>
          </cell>
          <cell r="G7">
            <v>0.15560853499999999</v>
          </cell>
        </row>
        <row r="8">
          <cell r="A8">
            <v>1982</v>
          </cell>
          <cell r="B8">
            <v>0.17968990224605186</v>
          </cell>
          <cell r="C8">
            <v>0.22878660300000001</v>
          </cell>
          <cell r="D8">
            <v>0.298063099</v>
          </cell>
          <cell r="E8">
            <v>0.24279825399999999</v>
          </cell>
          <cell r="G8">
            <v>0.14764925800000001</v>
          </cell>
        </row>
        <row r="9">
          <cell r="A9">
            <v>1983</v>
          </cell>
          <cell r="B9">
            <v>0.17968990224605186</v>
          </cell>
          <cell r="C9">
            <v>0.23787261600000001</v>
          </cell>
          <cell r="D9">
            <v>0.32659167099999997</v>
          </cell>
          <cell r="E9">
            <v>0.23903907799999999</v>
          </cell>
          <cell r="G9">
            <v>0.15029239699999999</v>
          </cell>
        </row>
        <row r="10">
          <cell r="A10">
            <v>1984</v>
          </cell>
          <cell r="B10">
            <v>0.17968990224605186</v>
          </cell>
          <cell r="C10">
            <v>0.246977955</v>
          </cell>
          <cell r="D10">
            <v>0.33129772499999999</v>
          </cell>
          <cell r="E10">
            <v>0.24626900299999999</v>
          </cell>
          <cell r="G10">
            <v>0.16393639199999999</v>
          </cell>
        </row>
        <row r="11">
          <cell r="A11">
            <v>1985</v>
          </cell>
          <cell r="B11">
            <v>0.17968990224605186</v>
          </cell>
          <cell r="C11">
            <v>0.242539108</v>
          </cell>
          <cell r="D11">
            <v>0.34120014300000001</v>
          </cell>
          <cell r="E11">
            <v>0.25702190400000002</v>
          </cell>
          <cell r="G11">
            <v>0.178214341</v>
          </cell>
        </row>
        <row r="12">
          <cell r="A12">
            <v>1986</v>
          </cell>
          <cell r="B12">
            <v>0.17968990224605186</v>
          </cell>
          <cell r="C12">
            <v>0.22943382000000001</v>
          </cell>
          <cell r="D12">
            <v>0.34206929800000002</v>
          </cell>
          <cell r="E12">
            <v>0.26331701899999999</v>
          </cell>
          <cell r="G12">
            <v>0.20841907000000001</v>
          </cell>
        </row>
        <row r="13">
          <cell r="A13">
            <v>1987</v>
          </cell>
          <cell r="B13">
            <v>0.17968990224605186</v>
          </cell>
          <cell r="C13">
            <v>0.229571</v>
          </cell>
          <cell r="D13">
            <v>0.350117713</v>
          </cell>
          <cell r="E13">
            <v>0.26657953899999998</v>
          </cell>
          <cell r="G13">
            <v>0.21677266100000001</v>
          </cell>
        </row>
        <row r="14">
          <cell r="A14">
            <v>1988</v>
          </cell>
          <cell r="B14">
            <v>0.17968990224605186</v>
          </cell>
          <cell r="C14">
            <v>0.23214632299999999</v>
          </cell>
          <cell r="D14">
            <v>0.35502994100000002</v>
          </cell>
          <cell r="E14">
            <v>0.27535390900000001</v>
          </cell>
          <cell r="G14">
            <v>0.23302985700000001</v>
          </cell>
        </row>
        <row r="15">
          <cell r="A15">
            <v>1989</v>
          </cell>
          <cell r="B15">
            <v>0.17968990224605186</v>
          </cell>
          <cell r="C15">
            <v>0.230563983</v>
          </cell>
          <cell r="D15">
            <v>0.35617122099999998</v>
          </cell>
          <cell r="E15">
            <v>0.27551743400000001</v>
          </cell>
          <cell r="G15">
            <v>0.240779936</v>
          </cell>
        </row>
        <row r="16">
          <cell r="A16">
            <v>1990</v>
          </cell>
          <cell r="B16">
            <v>0.17968990224605186</v>
          </cell>
          <cell r="C16">
            <v>0.22590355600000001</v>
          </cell>
          <cell r="D16">
            <v>0.34647399200000001</v>
          </cell>
          <cell r="E16">
            <v>0.27816426799999999</v>
          </cell>
          <cell r="F16">
            <v>0.25136128099999999</v>
          </cell>
          <cell r="G16">
            <v>0.23221862300000001</v>
          </cell>
        </row>
        <row r="17">
          <cell r="A17">
            <v>1991</v>
          </cell>
          <cell r="B17">
            <v>0.17968990224605186</v>
          </cell>
          <cell r="C17">
            <v>0.223011926</v>
          </cell>
          <cell r="D17">
            <v>0.33587157699999998</v>
          </cell>
          <cell r="E17">
            <v>0.27022790899999999</v>
          </cell>
          <cell r="F17">
            <v>0.23055911100000001</v>
          </cell>
          <cell r="G17">
            <v>0.22416158</v>
          </cell>
        </row>
        <row r="18">
          <cell r="A18">
            <v>1992</v>
          </cell>
          <cell r="B18">
            <v>0.17968990224605186</v>
          </cell>
          <cell r="C18">
            <v>0.22032436699999999</v>
          </cell>
          <cell r="D18">
            <v>0.34029620900000002</v>
          </cell>
          <cell r="E18">
            <v>0.24912975700000001</v>
          </cell>
          <cell r="F18">
            <v>0.217445269</v>
          </cell>
          <cell r="G18">
            <v>0.227472439</v>
          </cell>
        </row>
        <row r="19">
          <cell r="A19">
            <v>1993</v>
          </cell>
          <cell r="B19">
            <v>0.17968990224605186</v>
          </cell>
          <cell r="C19">
            <v>0.226509988</v>
          </cell>
          <cell r="D19">
            <v>0.35993298899999998</v>
          </cell>
          <cell r="E19">
            <v>0.239486739</v>
          </cell>
          <cell r="F19">
            <v>0.21277903000000001</v>
          </cell>
          <cell r="G19">
            <v>0.22328592799999999</v>
          </cell>
        </row>
        <row r="20">
          <cell r="A20">
            <v>1994</v>
          </cell>
          <cell r="B20">
            <v>0.17968990224605186</v>
          </cell>
          <cell r="C20">
            <v>0.23789870699999999</v>
          </cell>
          <cell r="D20">
            <v>0.37764614800000001</v>
          </cell>
          <cell r="E20">
            <v>0.22470311800000001</v>
          </cell>
          <cell r="F20">
            <v>0.220693737</v>
          </cell>
          <cell r="G20">
            <v>0.22711746399999999</v>
          </cell>
        </row>
        <row r="21">
          <cell r="A21">
            <v>1995</v>
          </cell>
          <cell r="B21">
            <v>0.20948190845701653</v>
          </cell>
          <cell r="C21">
            <v>0.24776382699999999</v>
          </cell>
          <cell r="D21">
            <v>0.37739831200000001</v>
          </cell>
          <cell r="E21">
            <v>0.23600085100000001</v>
          </cell>
          <cell r="F21">
            <v>0.22207845800000001</v>
          </cell>
          <cell r="G21">
            <v>0.22382117800000001</v>
          </cell>
        </row>
        <row r="22">
          <cell r="A22">
            <v>1996</v>
          </cell>
          <cell r="B22">
            <v>0.2125671075291484</v>
          </cell>
          <cell r="C22">
            <v>0.25356605700000001</v>
          </cell>
          <cell r="D22">
            <v>0.38651207100000001</v>
          </cell>
          <cell r="E22">
            <v>0.25152796500000002</v>
          </cell>
          <cell r="F22">
            <v>0.22512947</v>
          </cell>
          <cell r="G22">
            <v>0.22183898099999999</v>
          </cell>
        </row>
        <row r="23">
          <cell r="A23">
            <v>1997</v>
          </cell>
          <cell r="B23">
            <v>0.21530467992283853</v>
          </cell>
          <cell r="C23">
            <v>0.25584095699999998</v>
          </cell>
          <cell r="D23">
            <v>0.37609490800000001</v>
          </cell>
          <cell r="E23">
            <v>0.240999818</v>
          </cell>
          <cell r="F23">
            <v>0.23651771299999999</v>
          </cell>
          <cell r="G23">
            <v>0.23346793699999999</v>
          </cell>
        </row>
        <row r="24">
          <cell r="A24">
            <v>1998</v>
          </cell>
          <cell r="B24">
            <v>0.25329407966526701</v>
          </cell>
          <cell r="C24">
            <v>0.24748081</v>
          </cell>
          <cell r="D24">
            <v>0.36334559300000002</v>
          </cell>
          <cell r="E24">
            <v>0.23149034399999999</v>
          </cell>
          <cell r="F24">
            <v>0.240110517</v>
          </cell>
          <cell r="G24">
            <v>0.24252584599999999</v>
          </cell>
        </row>
        <row r="25">
          <cell r="A25">
            <v>1999</v>
          </cell>
          <cell r="B25">
            <v>0.23943421072755602</v>
          </cell>
          <cell r="C25">
            <v>0.244556099</v>
          </cell>
          <cell r="D25">
            <v>0.33725357099999997</v>
          </cell>
          <cell r="E25">
            <v>0.23252499099999999</v>
          </cell>
          <cell r="F25">
            <v>0.234398991</v>
          </cell>
          <cell r="G25">
            <v>0.240660176</v>
          </cell>
        </row>
        <row r="26">
          <cell r="A26">
            <v>2000</v>
          </cell>
          <cell r="B26">
            <v>0.17644668272476305</v>
          </cell>
          <cell r="C26">
            <v>0.235550389</v>
          </cell>
          <cell r="D26">
            <v>0.33402511499999998</v>
          </cell>
          <cell r="E26">
            <v>0.24712252600000001</v>
          </cell>
          <cell r="F26">
            <v>0.22561690200000001</v>
          </cell>
          <cell r="G26">
            <v>0.24327892100000001</v>
          </cell>
        </row>
        <row r="27">
          <cell r="A27">
            <v>2001</v>
          </cell>
          <cell r="B27">
            <v>0.15305082780544627</v>
          </cell>
          <cell r="C27">
            <v>0.23314657799999999</v>
          </cell>
          <cell r="D27">
            <v>0.31449222599999999</v>
          </cell>
          <cell r="E27">
            <v>0.247777358</v>
          </cell>
          <cell r="F27">
            <v>0.23777832099999999</v>
          </cell>
          <cell r="G27">
            <v>0.24219895899999999</v>
          </cell>
        </row>
        <row r="28">
          <cell r="A28">
            <v>2002</v>
          </cell>
          <cell r="B28">
            <v>0.17733182118331944</v>
          </cell>
          <cell r="C28">
            <v>0.24109291999999999</v>
          </cell>
          <cell r="D28">
            <v>0.325573683</v>
          </cell>
          <cell r="E28">
            <v>0.25981500699999999</v>
          </cell>
          <cell r="F28">
            <v>0.237331405</v>
          </cell>
          <cell r="G28">
            <v>0.22801554199999999</v>
          </cell>
        </row>
        <row r="29">
          <cell r="A29">
            <v>2003</v>
          </cell>
          <cell r="B29">
            <v>0.15597258904580305</v>
          </cell>
          <cell r="C29">
            <v>0.24942345899999999</v>
          </cell>
          <cell r="D29">
            <v>0.33051753</v>
          </cell>
          <cell r="E29">
            <v>0.27136963600000003</v>
          </cell>
          <cell r="F29">
            <v>0.24101793799999999</v>
          </cell>
          <cell r="G29">
            <v>0.22820889999999999</v>
          </cell>
        </row>
        <row r="30">
          <cell r="A30">
            <v>2004</v>
          </cell>
          <cell r="B30">
            <v>0.2129234783790058</v>
          </cell>
          <cell r="C30">
            <v>0.258788079</v>
          </cell>
          <cell r="D30">
            <v>0.32464927399999999</v>
          </cell>
          <cell r="E30">
            <v>0.28729179500000002</v>
          </cell>
          <cell r="F30">
            <v>0.27125376499999998</v>
          </cell>
          <cell r="G30">
            <v>0.23426041</v>
          </cell>
        </row>
        <row r="31">
          <cell r="A31">
            <v>2005</v>
          </cell>
          <cell r="B31">
            <v>0.2178505195827615</v>
          </cell>
          <cell r="C31">
            <v>0.27084571099999999</v>
          </cell>
          <cell r="D31">
            <v>0.33684533799999999</v>
          </cell>
          <cell r="E31">
            <v>0.28984275500000001</v>
          </cell>
          <cell r="F31">
            <v>0.28219953199999998</v>
          </cell>
          <cell r="G31">
            <v>0.23558151699999999</v>
          </cell>
        </row>
        <row r="32">
          <cell r="A32">
            <v>2006</v>
          </cell>
          <cell r="B32">
            <v>0.22989626823599563</v>
          </cell>
          <cell r="C32">
            <v>0.27690732499999998</v>
          </cell>
          <cell r="D32">
            <v>0.32107028399999998</v>
          </cell>
          <cell r="E32">
            <v>0.29346355800000001</v>
          </cell>
          <cell r="F32">
            <v>0.30458247700000002</v>
          </cell>
          <cell r="G32">
            <v>0.239594579</v>
          </cell>
        </row>
        <row r="33">
          <cell r="A33">
            <v>2007</v>
          </cell>
          <cell r="B33">
            <v>0.23025015024248599</v>
          </cell>
          <cell r="C33">
            <v>0.26896688299999999</v>
          </cell>
          <cell r="D33">
            <v>0.314667374</v>
          </cell>
          <cell r="E33">
            <v>0.29527130699999998</v>
          </cell>
          <cell r="F33">
            <v>0.31009435699999999</v>
          </cell>
          <cell r="G33">
            <v>0.24668216700000001</v>
          </cell>
        </row>
        <row r="34">
          <cell r="A34">
            <v>2008</v>
          </cell>
          <cell r="B34">
            <v>0.27491934813149382</v>
          </cell>
          <cell r="C34">
            <v>0.25607806399999999</v>
          </cell>
          <cell r="D34">
            <v>0.312930614</v>
          </cell>
          <cell r="E34">
            <v>0.26924595200000001</v>
          </cell>
          <cell r="F34">
            <v>0.29002860200000002</v>
          </cell>
          <cell r="G34">
            <v>0.23871094000000001</v>
          </cell>
        </row>
        <row r="35">
          <cell r="A35">
            <v>2009</v>
          </cell>
          <cell r="B35">
            <v>0.34704368459342888</v>
          </cell>
          <cell r="C35">
            <v>0.26561668500000002</v>
          </cell>
          <cell r="D35">
            <v>0.29805478499999999</v>
          </cell>
          <cell r="E35">
            <v>0.24737158400000001</v>
          </cell>
          <cell r="F35">
            <v>0.26917442699999999</v>
          </cell>
          <cell r="G35">
            <v>0.21045428499999999</v>
          </cell>
        </row>
        <row r="36">
          <cell r="A36">
            <v>2010</v>
          </cell>
          <cell r="B36">
            <v>0.25808576215594498</v>
          </cell>
          <cell r="C36">
            <v>0.28656655599999997</v>
          </cell>
          <cell r="D36">
            <v>0.30542343900000002</v>
          </cell>
          <cell r="E36">
            <v>0.27355733500000001</v>
          </cell>
          <cell r="F36">
            <v>0.28070005799999997</v>
          </cell>
          <cell r="G36">
            <v>0.22311335800000001</v>
          </cell>
        </row>
        <row r="37">
          <cell r="A37">
            <v>2011</v>
          </cell>
          <cell r="B37">
            <v>0.28851475399738269</v>
          </cell>
          <cell r="C37">
            <v>0.28940063700000002</v>
          </cell>
          <cell r="D37">
            <v>0.30893126100000001</v>
          </cell>
          <cell r="E37">
            <v>0.26370763800000002</v>
          </cell>
          <cell r="F37">
            <v>0.28473112</v>
          </cell>
          <cell r="G37">
            <v>0.21897362200000001</v>
          </cell>
        </row>
        <row r="38">
          <cell r="A38">
            <v>2012</v>
          </cell>
          <cell r="B38">
            <v>0.37969680954063495</v>
          </cell>
          <cell r="C38">
            <v>0.29567435399999997</v>
          </cell>
          <cell r="D38">
            <v>0.299286783</v>
          </cell>
          <cell r="E38">
            <v>0.26978033800000001</v>
          </cell>
          <cell r="F38">
            <v>0.26966178400000002</v>
          </cell>
          <cell r="G38">
            <v>0.200891823</v>
          </cell>
        </row>
        <row r="39">
          <cell r="A39">
            <v>2013</v>
          </cell>
          <cell r="B39">
            <v>0.38700852182911821</v>
          </cell>
          <cell r="C39">
            <v>0.29549494399999998</v>
          </cell>
          <cell r="D39">
            <v>0.29638281500000002</v>
          </cell>
          <cell r="E39">
            <v>0.28337124000000002</v>
          </cell>
          <cell r="F39">
            <v>0.26818054899999999</v>
          </cell>
          <cell r="G39">
            <v>0.20062543499999999</v>
          </cell>
        </row>
        <row r="40">
          <cell r="A40">
            <v>2014</v>
          </cell>
          <cell r="B40">
            <v>0.37594615810386328</v>
          </cell>
          <cell r="C40">
            <v>0.29887980200000003</v>
          </cell>
          <cell r="D40">
            <v>0.30893525500000002</v>
          </cell>
          <cell r="E40">
            <v>0.28483807999999999</v>
          </cell>
          <cell r="F40">
            <v>0.26937925800000001</v>
          </cell>
          <cell r="G40">
            <v>0.21115958700000001</v>
          </cell>
        </row>
        <row r="41">
          <cell r="A41">
            <v>2015</v>
          </cell>
          <cell r="B41">
            <v>0.42726885274894916</v>
          </cell>
          <cell r="C41">
            <v>0.28931170699999997</v>
          </cell>
          <cell r="D41">
            <v>0.31095328900000002</v>
          </cell>
          <cell r="E41">
            <v>0.29602664699999998</v>
          </cell>
          <cell r="F41">
            <v>0.27430167799999999</v>
          </cell>
          <cell r="G41">
            <v>0.22503267199999999</v>
          </cell>
        </row>
        <row r="42">
          <cell r="A42">
            <v>2016</v>
          </cell>
          <cell r="B42">
            <v>0.4260171861572758</v>
          </cell>
          <cell r="C42">
            <v>0.28035515599999999</v>
          </cell>
          <cell r="D42">
            <v>0.30048337600000002</v>
          </cell>
          <cell r="E42">
            <v>0.28446453799999999</v>
          </cell>
          <cell r="F42">
            <v>0.274856508</v>
          </cell>
          <cell r="G42">
            <v>0.22131331300000001</v>
          </cell>
        </row>
        <row r="43">
          <cell r="A43">
            <v>2017</v>
          </cell>
          <cell r="B43">
            <v>0.41879947701460618</v>
          </cell>
          <cell r="C43">
            <v>0.27788934100000001</v>
          </cell>
          <cell r="D43">
            <v>0.32399898799999999</v>
          </cell>
          <cell r="E43">
            <v>0.28128197799999999</v>
          </cell>
          <cell r="F43">
            <v>0.27272653600000002</v>
          </cell>
          <cell r="G43">
            <v>0.21883633699999999</v>
          </cell>
        </row>
        <row r="44">
          <cell r="A44">
            <v>2018</v>
          </cell>
          <cell r="B44">
            <v>0.38970839554022313</v>
          </cell>
          <cell r="D44">
            <v>0.31560027600000001</v>
          </cell>
          <cell r="F44">
            <v>0.25736674700000001</v>
          </cell>
          <cell r="G44">
            <v>0.211913675</v>
          </cell>
        </row>
        <row r="45">
          <cell r="A45">
            <v>2019</v>
          </cell>
          <cell r="B45">
            <v>0.44506577513946211</v>
          </cell>
        </row>
      </sheetData>
      <sheetData sheetId="12"/>
      <sheetData sheetId="13">
        <row r="8">
          <cell r="A8">
            <v>1988</v>
          </cell>
          <cell r="D8">
            <v>0.16715773509704063</v>
          </cell>
        </row>
        <row r="9">
          <cell r="A9">
            <v>1989</v>
          </cell>
        </row>
        <row r="10">
          <cell r="A10">
            <v>1990</v>
          </cell>
        </row>
        <row r="11">
          <cell r="A11">
            <v>1991</v>
          </cell>
          <cell r="D11">
            <v>0.17811354966247386</v>
          </cell>
        </row>
        <row r="12">
          <cell r="A12">
            <v>1992</v>
          </cell>
        </row>
        <row r="13">
          <cell r="A13">
            <v>1993</v>
          </cell>
        </row>
        <row r="14">
          <cell r="A14">
            <v>1994</v>
          </cell>
          <cell r="D14">
            <v>0.29599999999999999</v>
          </cell>
        </row>
        <row r="15">
          <cell r="A15">
            <v>1995</v>
          </cell>
          <cell r="D15">
            <v>0.28699999999999998</v>
          </cell>
        </row>
        <row r="16">
          <cell r="A16">
            <v>1996</v>
          </cell>
          <cell r="D16">
            <v>0.47568949854834841</v>
          </cell>
          <cell r="F16">
            <v>0.13726440000000001</v>
          </cell>
        </row>
        <row r="17">
          <cell r="A17">
            <v>1997</v>
          </cell>
        </row>
        <row r="18">
          <cell r="A18">
            <v>1998</v>
          </cell>
        </row>
        <row r="19">
          <cell r="A19">
            <v>1999</v>
          </cell>
          <cell r="D19">
            <v>0.39289500160867907</v>
          </cell>
          <cell r="F19">
            <v>0.22581499999999999</v>
          </cell>
        </row>
        <row r="20">
          <cell r="A20">
            <v>2000</v>
          </cell>
          <cell r="D20">
            <v>0.36354253470240627</v>
          </cell>
          <cell r="F20">
            <v>0.20066349999999999</v>
          </cell>
        </row>
        <row r="21">
          <cell r="A21">
            <v>2001</v>
          </cell>
          <cell r="D21">
            <v>0.3297281435393678</v>
          </cell>
          <cell r="F21">
            <v>0.1964274</v>
          </cell>
        </row>
        <row r="22">
          <cell r="A22">
            <v>2002</v>
          </cell>
          <cell r="D22">
            <v>0.28579787699887876</v>
          </cell>
          <cell r="F22">
            <v>0.15497</v>
          </cell>
        </row>
        <row r="23">
          <cell r="A23">
            <v>2003</v>
          </cell>
          <cell r="D23">
            <v>0.238842204050837</v>
          </cell>
        </row>
        <row r="24">
          <cell r="A24">
            <v>2004</v>
          </cell>
          <cell r="D24">
            <v>0.329522559042353</v>
          </cell>
        </row>
        <row r="25">
          <cell r="A25">
            <v>2005</v>
          </cell>
          <cell r="D25">
            <v>0.38423286371470733</v>
          </cell>
        </row>
        <row r="26">
          <cell r="A26">
            <v>2006</v>
          </cell>
          <cell r="D26">
            <v>0.43818499186437587</v>
          </cell>
        </row>
        <row r="27">
          <cell r="A27">
            <v>2007</v>
          </cell>
          <cell r="D27">
            <v>0.52419070169331705</v>
          </cell>
          <cell r="J27">
            <v>0.18922530000000001</v>
          </cell>
        </row>
        <row r="28">
          <cell r="A28">
            <v>2008</v>
          </cell>
          <cell r="D28">
            <v>0.56652975270363637</v>
          </cell>
          <cell r="E28">
            <v>0.1255571</v>
          </cell>
        </row>
        <row r="29">
          <cell r="A29">
            <v>2009</v>
          </cell>
          <cell r="D29">
            <v>0.33354977928208823</v>
          </cell>
          <cell r="J29">
            <v>0.11785470000000001</v>
          </cell>
        </row>
        <row r="30">
          <cell r="A30">
            <v>2010</v>
          </cell>
          <cell r="D30">
            <v>0.48261569066488447</v>
          </cell>
          <cell r="J30">
            <v>0.14405519999999999</v>
          </cell>
        </row>
        <row r="31">
          <cell r="A31">
            <v>2011</v>
          </cell>
          <cell r="D31">
            <v>0.52885008823662571</v>
          </cell>
          <cell r="J31">
            <v>0.18415039999999999</v>
          </cell>
        </row>
        <row r="32">
          <cell r="A32">
            <v>2012</v>
          </cell>
          <cell r="D32">
            <v>0.48265956306033125</v>
          </cell>
          <cell r="J32">
            <v>0.18033360000000001</v>
          </cell>
        </row>
        <row r="33">
          <cell r="A33">
            <v>2013</v>
          </cell>
          <cell r="D33">
            <v>0.58934439052769416</v>
          </cell>
          <cell r="F33">
            <v>9.1176699999999999E-2</v>
          </cell>
          <cell r="I33">
            <v>0.11640159999999999</v>
          </cell>
          <cell r="J33">
            <v>0.15951419999999999</v>
          </cell>
        </row>
        <row r="34">
          <cell r="A34">
            <v>2014</v>
          </cell>
          <cell r="D34">
            <v>0.60852365203797842</v>
          </cell>
          <cell r="E34">
            <v>0.1498496</v>
          </cell>
          <cell r="F34">
            <v>0.1230567</v>
          </cell>
          <cell r="G34">
            <v>0.2202846</v>
          </cell>
          <cell r="H34">
            <v>4.63907E-2</v>
          </cell>
          <cell r="I34">
            <v>0.12802930000000001</v>
          </cell>
          <cell r="J34">
            <v>0.16472709999999999</v>
          </cell>
        </row>
        <row r="35">
          <cell r="A35">
            <v>2015</v>
          </cell>
          <cell r="D35">
            <v>0.60132554150367945</v>
          </cell>
          <cell r="E35">
            <v>0.1579448</v>
          </cell>
          <cell r="F35">
            <v>0.13113279999999999</v>
          </cell>
          <cell r="G35">
            <v>0.24059459999999999</v>
          </cell>
          <cell r="H35">
            <v>6.6070900000000002E-2</v>
          </cell>
          <cell r="I35">
            <v>0.16161900000000001</v>
          </cell>
          <cell r="J35">
            <v>0.18347169999999999</v>
          </cell>
        </row>
        <row r="36">
          <cell r="A36">
            <v>2016</v>
          </cell>
          <cell r="D36">
            <v>0.56975893997375071</v>
          </cell>
          <cell r="E36">
            <v>0.1427388</v>
          </cell>
          <cell r="F36">
            <v>0.120599</v>
          </cell>
          <cell r="G36">
            <v>0.22324260000000001</v>
          </cell>
          <cell r="H36">
            <v>5.80904E-2</v>
          </cell>
          <cell r="I36">
            <v>0.13623450000000001</v>
          </cell>
          <cell r="J36">
            <v>0.15369389999999999</v>
          </cell>
          <cell r="K36">
            <v>0.20387040000000001</v>
          </cell>
        </row>
        <row r="37">
          <cell r="A37">
            <v>2017</v>
          </cell>
          <cell r="D37">
            <v>0.64495957708578255</v>
          </cell>
          <cell r="E37">
            <v>0.1559429</v>
          </cell>
          <cell r="F37">
            <v>0.12754850000000001</v>
          </cell>
          <cell r="G37">
            <v>0.21115639999999999</v>
          </cell>
          <cell r="H37">
            <v>7.3459499999999997E-2</v>
          </cell>
          <cell r="I37">
            <v>0.15384999999999999</v>
          </cell>
          <cell r="J37">
            <v>0.1516603</v>
          </cell>
          <cell r="K37">
            <v>0.1988704</v>
          </cell>
        </row>
        <row r="38">
          <cell r="A38">
            <v>2018</v>
          </cell>
          <cell r="D38">
            <v>0.61106243091313484</v>
          </cell>
        </row>
        <row r="39">
          <cell r="A39">
            <v>2019</v>
          </cell>
          <cell r="D39">
            <v>0.53723969344080647</v>
          </cell>
        </row>
        <row r="40">
          <cell r="A40">
            <v>2020</v>
          </cell>
          <cell r="D40">
            <v>0.54796716130510126</v>
          </cell>
          <cell r="E40">
            <v>0.15898276095434816</v>
          </cell>
          <cell r="F40">
            <v>0.10339003657295714</v>
          </cell>
          <cell r="G40">
            <v>0.19797223044882059</v>
          </cell>
          <cell r="H40">
            <v>6.0015387202441102E-2</v>
          </cell>
          <cell r="I40">
            <v>0.22220155168682487</v>
          </cell>
          <cell r="J40">
            <v>0.13032794618805196</v>
          </cell>
          <cell r="K40">
            <v>0.16906951115790317</v>
          </cell>
        </row>
      </sheetData>
      <sheetData sheetId="14">
        <row r="30">
          <cell r="B30">
            <v>1981</v>
          </cell>
          <cell r="GA30">
            <v>1</v>
          </cell>
          <cell r="GH30">
            <v>1</v>
          </cell>
        </row>
        <row r="31">
          <cell r="B31">
            <v>1982</v>
          </cell>
          <cell r="GA31">
            <v>0.78239656518345058</v>
          </cell>
          <cell r="GH31">
            <v>0.50945253368631838</v>
          </cell>
        </row>
        <row r="32">
          <cell r="B32">
            <v>1983</v>
          </cell>
          <cell r="GA32">
            <v>0.60335468461621977</v>
          </cell>
          <cell r="GH32">
            <v>0.5112483656120046</v>
          </cell>
        </row>
        <row r="33">
          <cell r="B33">
            <v>1984</v>
          </cell>
          <cell r="GA33">
            <v>0.54753067326528504</v>
          </cell>
          <cell r="GH33">
            <v>0.63112736857676943</v>
          </cell>
        </row>
        <row r="34">
          <cell r="B34">
            <v>1985</v>
          </cell>
          <cell r="GA34">
            <v>0.58639044382247107</v>
          </cell>
          <cell r="GH34">
            <v>0.91997548806564333</v>
          </cell>
        </row>
        <row r="35">
          <cell r="B35">
            <v>1986</v>
          </cell>
          <cell r="GA35">
            <v>0.63046448087431695</v>
          </cell>
          <cell r="GH35">
            <v>1.230814920408648</v>
          </cell>
        </row>
        <row r="36">
          <cell r="B36">
            <v>1987</v>
          </cell>
          <cell r="GA36">
            <v>0.7234608873841768</v>
          </cell>
          <cell r="GH36">
            <v>1.1012775419132914</v>
          </cell>
        </row>
        <row r="37">
          <cell r="B37">
            <v>1988</v>
          </cell>
          <cell r="GA37">
            <v>0.81136213856166084</v>
          </cell>
          <cell r="GH37">
            <v>1.1752973706737537</v>
          </cell>
        </row>
        <row r="38">
          <cell r="B38">
            <v>1989</v>
          </cell>
          <cell r="GA38">
            <v>0.92909274646305884</v>
          </cell>
          <cell r="GH38">
            <v>1.1403141344216732</v>
          </cell>
          <cell r="GI38">
            <v>0.09</v>
          </cell>
        </row>
        <row r="39">
          <cell r="B39">
            <v>1990</v>
          </cell>
          <cell r="GA39">
            <v>0.92932007524858917</v>
          </cell>
          <cell r="GH39">
            <v>1.0913017187992942</v>
          </cell>
        </row>
        <row r="40">
          <cell r="B40">
            <v>1991</v>
          </cell>
          <cell r="GA40">
            <v>1.153940849033521</v>
          </cell>
          <cell r="GH40">
            <v>1.4113666343975062</v>
          </cell>
        </row>
        <row r="41">
          <cell r="B41">
            <v>1992</v>
          </cell>
          <cell r="GA41">
            <v>1.4667949146871866</v>
          </cell>
          <cell r="GH41">
            <v>1.6503314084008514</v>
          </cell>
          <cell r="GI41">
            <v>0.08</v>
          </cell>
        </row>
        <row r="42">
          <cell r="B42">
            <v>1993</v>
          </cell>
          <cell r="GA42">
            <v>1.4686964527761441</v>
          </cell>
          <cell r="GH42">
            <v>3.2650515999257217</v>
          </cell>
        </row>
        <row r="43">
          <cell r="B43">
            <v>1994</v>
          </cell>
          <cell r="GA43">
            <v>1.6568761384335156</v>
          </cell>
          <cell r="GH43">
            <v>2.0541828357223935</v>
          </cell>
          <cell r="GI43">
            <v>0.09</v>
          </cell>
        </row>
        <row r="44">
          <cell r="B44">
            <v>1995</v>
          </cell>
          <cell r="GA44">
            <v>1.4463283927441009</v>
          </cell>
          <cell r="GH44">
            <v>2.3613381255498727</v>
          </cell>
        </row>
        <row r="45">
          <cell r="B45">
            <v>1996</v>
          </cell>
          <cell r="GA45">
            <v>1.477369476678742</v>
          </cell>
          <cell r="GH45">
            <v>2.9563873739436541</v>
          </cell>
        </row>
        <row r="46">
          <cell r="B46">
            <v>1997</v>
          </cell>
          <cell r="GA46">
            <v>1.9585448145771349</v>
          </cell>
          <cell r="GH46">
            <v>2.2393811261920527</v>
          </cell>
          <cell r="GI46">
            <v>0.14000000000000001</v>
          </cell>
        </row>
        <row r="47">
          <cell r="B47">
            <v>1998</v>
          </cell>
          <cell r="GA47">
            <v>1.4299125946726254</v>
          </cell>
          <cell r="GH47">
            <v>2.1340647776133683</v>
          </cell>
        </row>
        <row r="48">
          <cell r="B48">
            <v>1999</v>
          </cell>
          <cell r="GA48">
            <v>1.2733271471285699</v>
          </cell>
          <cell r="GH48">
            <v>3.7562043599295309</v>
          </cell>
          <cell r="GI48">
            <v>0.13</v>
          </cell>
        </row>
        <row r="49">
          <cell r="B49">
            <v>2000</v>
          </cell>
          <cell r="GA49">
            <v>1.1643342662934824</v>
          </cell>
          <cell r="GH49">
            <v>3.4116440380369588</v>
          </cell>
          <cell r="GI49">
            <v>0.19</v>
          </cell>
        </row>
        <row r="50">
          <cell r="B50">
            <v>2001</v>
          </cell>
          <cell r="GA50">
            <v>1.0608205452838841</v>
          </cell>
          <cell r="GH50">
            <v>2.6717135527540852</v>
          </cell>
          <cell r="GI50">
            <v>0.186</v>
          </cell>
        </row>
        <row r="51">
          <cell r="B51">
            <v>2002</v>
          </cell>
          <cell r="GA51">
            <v>0.95620846256092162</v>
          </cell>
          <cell r="GH51">
            <v>2.2175328928358149</v>
          </cell>
          <cell r="GI51">
            <v>0.19</v>
          </cell>
        </row>
        <row r="52">
          <cell r="B52">
            <v>2003</v>
          </cell>
          <cell r="GA52">
            <v>0.85891703924490825</v>
          </cell>
          <cell r="GH52">
            <v>3.0496162296849141</v>
          </cell>
          <cell r="GI52">
            <v>0.159</v>
          </cell>
        </row>
        <row r="53">
          <cell r="B53">
            <v>2004</v>
          </cell>
          <cell r="GA53">
            <v>1.0831140794710923</v>
          </cell>
          <cell r="GH53">
            <v>3.4365024193698193</v>
          </cell>
          <cell r="GI53">
            <v>0.22800000000000001</v>
          </cell>
        </row>
        <row r="54">
          <cell r="B54">
            <v>2005</v>
          </cell>
          <cell r="GA54">
            <v>1.2619396685770137</v>
          </cell>
          <cell r="GH54">
            <v>3.5486983950381199</v>
          </cell>
          <cell r="GI54">
            <v>0.27</v>
          </cell>
        </row>
        <row r="55">
          <cell r="B55">
            <v>2006</v>
          </cell>
          <cell r="GA55">
            <v>1.2429106503094127</v>
          </cell>
          <cell r="GH55">
            <v>4.6554497694155845</v>
          </cell>
        </row>
        <row r="56">
          <cell r="B56">
            <v>2007</v>
          </cell>
          <cell r="GA56">
            <v>1.3363844513215122</v>
          </cell>
          <cell r="GH56">
            <v>6.2455552605931883</v>
          </cell>
          <cell r="GI56">
            <v>0.32400000000000001</v>
          </cell>
        </row>
        <row r="57">
          <cell r="B57">
            <v>2008</v>
          </cell>
          <cell r="GA57">
            <v>1.5247694672131147</v>
          </cell>
          <cell r="GH57">
            <v>3.1660629009265859</v>
          </cell>
        </row>
        <row r="58">
          <cell r="B58">
            <v>2009</v>
          </cell>
          <cell r="GA58">
            <v>1.5103492428366907</v>
          </cell>
          <cell r="GH58">
            <v>4.7364950698687318</v>
          </cell>
          <cell r="GI58">
            <v>0.32600000000000001</v>
          </cell>
        </row>
        <row r="59">
          <cell r="B59">
            <v>2010</v>
          </cell>
          <cell r="GA59">
            <v>1.8272168405365126</v>
          </cell>
          <cell r="GH59">
            <v>4.8508877081578436</v>
          </cell>
        </row>
        <row r="60">
          <cell r="B60">
            <v>2011</v>
          </cell>
          <cell r="GA60">
            <v>2.0852820636451299</v>
          </cell>
          <cell r="GH60">
            <v>3.6711877908683066</v>
          </cell>
          <cell r="GI60">
            <v>0.33800000000000002</v>
          </cell>
        </row>
        <row r="61">
          <cell r="B61">
            <v>2012</v>
          </cell>
          <cell r="GA61">
            <v>2.276284033823766</v>
          </cell>
          <cell r="GH61">
            <v>4.3498306713064618</v>
          </cell>
        </row>
        <row r="62">
          <cell r="B62">
            <v>2013</v>
          </cell>
          <cell r="GA62">
            <v>2.5667398312641474</v>
          </cell>
          <cell r="GH62">
            <v>4.2918954302943186</v>
          </cell>
        </row>
        <row r="63">
          <cell r="B63">
            <v>2014</v>
          </cell>
          <cell r="GA63">
            <v>2.5928076426458331</v>
          </cell>
          <cell r="GH63">
            <v>4.1432615908511101</v>
          </cell>
        </row>
        <row r="64">
          <cell r="B64">
            <v>2015</v>
          </cell>
          <cell r="GA64">
            <v>2.9283545840922898</v>
          </cell>
          <cell r="GH64">
            <v>3.7602228029883058</v>
          </cell>
          <cell r="GI64">
            <v>0.34499999999999997</v>
          </cell>
        </row>
        <row r="65">
          <cell r="B65">
            <v>2016</v>
          </cell>
          <cell r="GA65">
            <v>2.790150510123504</v>
          </cell>
          <cell r="GH65">
            <v>3.7315077654956279</v>
          </cell>
        </row>
        <row r="66">
          <cell r="B66">
            <v>2017</v>
          </cell>
          <cell r="GA66">
            <v>3.2008080290611032</v>
          </cell>
          <cell r="GH66">
            <v>4.9879539784876563</v>
          </cell>
        </row>
        <row r="67">
          <cell r="B67">
            <v>2018</v>
          </cell>
          <cell r="GH67">
            <v>4.2014980430406021</v>
          </cell>
        </row>
        <row r="68">
          <cell r="B68">
            <v>2019</v>
          </cell>
          <cell r="GH68">
            <v>4.4550149653665967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4">
          <cell r="A4">
            <v>1994</v>
          </cell>
        </row>
        <row r="5">
          <cell r="A5">
            <v>1995</v>
          </cell>
        </row>
        <row r="6">
          <cell r="A6">
            <v>1996</v>
          </cell>
        </row>
        <row r="7">
          <cell r="A7">
            <v>1997</v>
          </cell>
        </row>
        <row r="8">
          <cell r="A8">
            <v>1998</v>
          </cell>
        </row>
        <row r="9">
          <cell r="A9">
            <v>1999</v>
          </cell>
        </row>
        <row r="10">
          <cell r="A10">
            <v>2000</v>
          </cell>
        </row>
        <row r="11">
          <cell r="A11">
            <v>2001</v>
          </cell>
        </row>
        <row r="12">
          <cell r="A12">
            <v>2002</v>
          </cell>
        </row>
        <row r="13">
          <cell r="A13">
            <v>2003</v>
          </cell>
        </row>
        <row r="14">
          <cell r="A14">
            <v>2004</v>
          </cell>
        </row>
        <row r="15">
          <cell r="A15">
            <v>2005</v>
          </cell>
        </row>
        <row r="16">
          <cell r="A16">
            <v>2006</v>
          </cell>
        </row>
        <row r="17">
          <cell r="A17">
            <v>2007</v>
          </cell>
        </row>
        <row r="18">
          <cell r="A18">
            <v>2008</v>
          </cell>
          <cell r="H18">
            <v>0.1255571</v>
          </cell>
        </row>
        <row r="19">
          <cell r="A19">
            <v>2009</v>
          </cell>
        </row>
        <row r="20">
          <cell r="A20">
            <v>2010</v>
          </cell>
        </row>
        <row r="21">
          <cell r="A21">
            <v>2011</v>
          </cell>
        </row>
        <row r="22">
          <cell r="A22">
            <v>2012</v>
          </cell>
        </row>
        <row r="23">
          <cell r="A23">
            <v>2013</v>
          </cell>
        </row>
        <row r="24">
          <cell r="A24">
            <v>2014</v>
          </cell>
          <cell r="H24">
            <v>0.1498496</v>
          </cell>
        </row>
        <row r="25">
          <cell r="A25">
            <v>2015</v>
          </cell>
          <cell r="H25">
            <v>0.1579448</v>
          </cell>
        </row>
        <row r="26">
          <cell r="A26">
            <v>2016</v>
          </cell>
          <cell r="H26">
            <v>0.1427388</v>
          </cell>
        </row>
        <row r="27">
          <cell r="A27">
            <v>2017</v>
          </cell>
          <cell r="H27">
            <v>0.1559429</v>
          </cell>
        </row>
      </sheetData>
      <sheetData sheetId="22">
        <row r="5">
          <cell r="B5">
            <v>2.7312300000000001E-2</v>
          </cell>
          <cell r="C5">
            <v>3.3864400000000003E-2</v>
          </cell>
          <cell r="E5">
            <v>7.8461199999999995E-2</v>
          </cell>
        </row>
        <row r="6">
          <cell r="B6">
            <v>2.9443299999999999E-2</v>
          </cell>
          <cell r="C6">
            <v>2.59624E-2</v>
          </cell>
          <cell r="E6">
            <v>7.7043E-2</v>
          </cell>
        </row>
        <row r="7">
          <cell r="B7">
            <v>2.95908E-2</v>
          </cell>
          <cell r="C7">
            <v>2.7961400000000001E-2</v>
          </cell>
          <cell r="E7">
            <v>7.8157500000000005E-2</v>
          </cell>
        </row>
        <row r="8">
          <cell r="B8">
            <v>3.1673899999999998E-2</v>
          </cell>
          <cell r="C8">
            <v>2.6632599999999999E-2</v>
          </cell>
          <cell r="E8">
            <v>8.11664E-2</v>
          </cell>
        </row>
        <row r="9">
          <cell r="B9">
            <v>3.5109399999999999E-2</v>
          </cell>
          <cell r="C9">
            <v>2.8535399999999999E-2</v>
          </cell>
          <cell r="E9">
            <v>8.1658599999999998E-2</v>
          </cell>
        </row>
        <row r="10">
          <cell r="B10">
            <v>3.4548799999999998E-2</v>
          </cell>
          <cell r="C10">
            <v>2.8926400000000001E-2</v>
          </cell>
          <cell r="E10">
            <v>8.1075800000000003E-2</v>
          </cell>
        </row>
        <row r="11">
          <cell r="B11">
            <v>3.5600199999999999E-2</v>
          </cell>
          <cell r="C11">
            <v>2.87234E-2</v>
          </cell>
          <cell r="E11">
            <v>8.7050299999999997E-2</v>
          </cell>
        </row>
        <row r="12">
          <cell r="B12">
            <v>3.8101900000000001E-2</v>
          </cell>
          <cell r="C12">
            <v>3.54545E-2</v>
          </cell>
          <cell r="D12">
            <v>3.9731200000000001E-2</v>
          </cell>
          <cell r="E12">
            <v>9.79878E-2</v>
          </cell>
        </row>
        <row r="13">
          <cell r="B13">
            <v>4.3078999999999999E-2</v>
          </cell>
          <cell r="C13">
            <v>4.2945400000000002E-2</v>
          </cell>
          <cell r="D13">
            <v>9.12911E-2</v>
          </cell>
          <cell r="E13">
            <v>0.1151667</v>
          </cell>
        </row>
        <row r="14">
          <cell r="B14">
            <v>4.7760400000000001E-2</v>
          </cell>
          <cell r="C14">
            <v>4.3674400000000002E-2</v>
          </cell>
          <cell r="D14">
            <v>0.12721060000000001</v>
          </cell>
          <cell r="E14">
            <v>0.13029479999999999</v>
          </cell>
        </row>
        <row r="15">
          <cell r="B15">
            <v>5.1580500000000001E-2</v>
          </cell>
          <cell r="C15">
            <v>4.88677E-2</v>
          </cell>
          <cell r="D15">
            <v>0.1501179</v>
          </cell>
          <cell r="E15">
            <v>0.14891799999999999</v>
          </cell>
        </row>
        <row r="16">
          <cell r="B16">
            <v>5.5576300000000002E-2</v>
          </cell>
          <cell r="C16">
            <v>5.1700599999999999E-2</v>
          </cell>
          <cell r="D16">
            <v>0.123514</v>
          </cell>
          <cell r="E16">
            <v>0.1781942</v>
          </cell>
        </row>
        <row r="17">
          <cell r="B17">
            <v>5.6213699999999998E-2</v>
          </cell>
          <cell r="C17">
            <v>6.3191700000000003E-2</v>
          </cell>
          <cell r="D17">
            <v>0.1611493</v>
          </cell>
          <cell r="E17">
            <v>0.14679780000000001</v>
          </cell>
        </row>
        <row r="18">
          <cell r="B18">
            <v>5.8585699999999998E-2</v>
          </cell>
          <cell r="C18">
            <v>5.7837699999999999E-2</v>
          </cell>
          <cell r="D18">
            <v>0.15793080000000001</v>
          </cell>
          <cell r="E18">
            <v>0.13555739999999999</v>
          </cell>
        </row>
        <row r="19">
          <cell r="B19">
            <v>6.7270300000000005E-2</v>
          </cell>
          <cell r="C19">
            <v>5.7984300000000003E-2</v>
          </cell>
          <cell r="D19">
            <v>0.20603750000000001</v>
          </cell>
          <cell r="E19">
            <v>0.139179</v>
          </cell>
        </row>
        <row r="20">
          <cell r="B20">
            <v>7.5116699999999995E-2</v>
          </cell>
          <cell r="C20">
            <v>5.7635199999999998E-2</v>
          </cell>
          <cell r="D20">
            <v>0.2292505</v>
          </cell>
          <cell r="E20">
            <v>0.14029610000000001</v>
          </cell>
        </row>
        <row r="21">
          <cell r="B21">
            <v>6.5539799999999995E-2</v>
          </cell>
          <cell r="C21">
            <v>4.9861799999999998E-2</v>
          </cell>
          <cell r="D21">
            <v>0.1980468</v>
          </cell>
          <cell r="E21">
            <v>0.14529</v>
          </cell>
        </row>
        <row r="22">
          <cell r="B22">
            <v>9.7514199999999995E-2</v>
          </cell>
          <cell r="C22">
            <v>5.3011700000000002E-2</v>
          </cell>
          <cell r="D22">
            <v>0.24702189999999999</v>
          </cell>
          <cell r="E22">
            <v>0.15242410000000001</v>
          </cell>
        </row>
        <row r="23">
          <cell r="B23">
            <v>0.14389179999999999</v>
          </cell>
          <cell r="C23">
            <v>5.2908799999999999E-2</v>
          </cell>
          <cell r="D23">
            <v>0.2815723</v>
          </cell>
          <cell r="E23">
            <v>0.19511220000000001</v>
          </cell>
        </row>
        <row r="24">
          <cell r="B24">
            <v>0.1233708</v>
          </cell>
          <cell r="C24">
            <v>4.7585599999999999E-2</v>
          </cell>
          <cell r="D24">
            <v>0.31678650000000003</v>
          </cell>
          <cell r="E24">
            <v>0.17929410000000001</v>
          </cell>
          <cell r="F24">
            <v>0.17929410000000001</v>
          </cell>
        </row>
        <row r="25">
          <cell r="B25">
            <v>0.14674880000000001</v>
          </cell>
          <cell r="C25">
            <v>4.30877E-2</v>
          </cell>
          <cell r="D25">
            <v>0.16092310000000001</v>
          </cell>
          <cell r="E25">
            <v>0.1284651</v>
          </cell>
        </row>
        <row r="26">
          <cell r="B26">
            <v>0.20377010000000001</v>
          </cell>
          <cell r="C26">
            <v>6.7025500000000002E-2</v>
          </cell>
          <cell r="D26">
            <v>0.247393</v>
          </cell>
          <cell r="E26">
            <v>8.9676400000000003E-2</v>
          </cell>
        </row>
        <row r="27">
          <cell r="B27">
            <v>0.21266260000000001</v>
          </cell>
          <cell r="C27">
            <v>6.6591600000000001E-2</v>
          </cell>
          <cell r="D27">
            <v>0.26647569999999998</v>
          </cell>
          <cell r="E27">
            <v>0.15411420000000001</v>
          </cell>
        </row>
        <row r="28">
          <cell r="B28">
            <v>0.1800398</v>
          </cell>
          <cell r="C28">
            <v>4.6404000000000001E-2</v>
          </cell>
          <cell r="D28">
            <v>0.2270402</v>
          </cell>
          <cell r="E28">
            <v>0.1510398</v>
          </cell>
        </row>
        <row r="29">
          <cell r="B29">
            <v>0.18862789999999999</v>
          </cell>
          <cell r="C29">
            <v>4.7643499999999998E-2</v>
          </cell>
          <cell r="D29">
            <v>0.24295620000000001</v>
          </cell>
          <cell r="E29">
            <v>0.17658799999999999</v>
          </cell>
        </row>
        <row r="30">
          <cell r="B30">
            <v>0.20347129999999999</v>
          </cell>
          <cell r="C30">
            <v>4.8794700000000003E-2</v>
          </cell>
          <cell r="D30">
            <v>0.26430320000000002</v>
          </cell>
          <cell r="E30">
            <v>0.1901766</v>
          </cell>
          <cell r="F30">
            <v>0.1901766</v>
          </cell>
        </row>
        <row r="31">
          <cell r="B31">
            <v>0.28263329999999998</v>
          </cell>
          <cell r="D31">
            <v>0.3600043</v>
          </cell>
          <cell r="E31">
            <v>0.2013442</v>
          </cell>
          <cell r="F31">
            <v>0.2013442</v>
          </cell>
        </row>
        <row r="32">
          <cell r="E32">
            <v>0.19218479999999999</v>
          </cell>
          <cell r="F32">
            <v>0.19218479999999999</v>
          </cell>
        </row>
        <row r="33">
          <cell r="E33">
            <v>0.22125</v>
          </cell>
          <cell r="F33">
            <v>0.22125</v>
          </cell>
        </row>
        <row r="34">
          <cell r="E34">
            <v>0.2365419</v>
          </cell>
        </row>
        <row r="35">
          <cell r="E35">
            <v>0.2236812</v>
          </cell>
        </row>
      </sheetData>
      <sheetData sheetId="23">
        <row r="10">
          <cell r="B10">
            <v>1981</v>
          </cell>
        </row>
        <row r="11">
          <cell r="B11">
            <v>1982</v>
          </cell>
          <cell r="BF11">
            <v>1.31</v>
          </cell>
          <cell r="BG11">
            <v>0.36</v>
          </cell>
          <cell r="BH11">
            <v>0.38</v>
          </cell>
          <cell r="BI11">
            <v>0.26</v>
          </cell>
          <cell r="BJ11">
            <v>1.66</v>
          </cell>
          <cell r="BK11">
            <v>0.35</v>
          </cell>
          <cell r="BL11">
            <v>1.29</v>
          </cell>
          <cell r="BM11">
            <v>0.41</v>
          </cell>
          <cell r="BN11">
            <v>1.18</v>
          </cell>
          <cell r="BO11">
            <v>0.38</v>
          </cell>
        </row>
        <row r="12">
          <cell r="B12">
            <v>1983</v>
          </cell>
          <cell r="BF12">
            <v>1.26</v>
          </cell>
          <cell r="BG12">
            <v>0.35</v>
          </cell>
          <cell r="BH12">
            <v>0.42</v>
          </cell>
          <cell r="BI12">
            <v>0.26</v>
          </cell>
          <cell r="BJ12">
            <v>1.66</v>
          </cell>
          <cell r="BK12">
            <v>0.34</v>
          </cell>
          <cell r="BL12">
            <v>1.29</v>
          </cell>
          <cell r="BM12">
            <v>0.41</v>
          </cell>
          <cell r="BN12">
            <v>1.19</v>
          </cell>
          <cell r="BO12">
            <v>0.37</v>
          </cell>
        </row>
        <row r="13">
          <cell r="B13">
            <v>1984</v>
          </cell>
          <cell r="BF13">
            <v>1.2</v>
          </cell>
          <cell r="BG13">
            <v>0.35</v>
          </cell>
          <cell r="BH13">
            <v>0.44</v>
          </cell>
          <cell r="BI13">
            <v>0.28000000000000003</v>
          </cell>
          <cell r="BJ13">
            <v>1.58</v>
          </cell>
          <cell r="BK13">
            <v>0.32</v>
          </cell>
          <cell r="BL13">
            <v>1.28</v>
          </cell>
          <cell r="BM13">
            <v>0.41</v>
          </cell>
          <cell r="BN13">
            <v>1.23</v>
          </cell>
          <cell r="BO13">
            <v>0.37</v>
          </cell>
        </row>
        <row r="14">
          <cell r="B14">
            <v>1985</v>
          </cell>
          <cell r="BD14">
            <v>0.68309129592844253</v>
          </cell>
          <cell r="BF14">
            <v>1.24</v>
          </cell>
          <cell r="BG14">
            <v>0.36</v>
          </cell>
          <cell r="BH14">
            <v>0.45</v>
          </cell>
          <cell r="BI14">
            <v>0.28999999999999998</v>
          </cell>
          <cell r="BJ14">
            <v>1.53</v>
          </cell>
          <cell r="BK14">
            <v>0.32</v>
          </cell>
          <cell r="BL14">
            <v>1.26</v>
          </cell>
          <cell r="BM14">
            <v>0.4</v>
          </cell>
          <cell r="BN14">
            <v>1.29</v>
          </cell>
          <cell r="BO14">
            <v>0.38</v>
          </cell>
        </row>
        <row r="15">
          <cell r="B15">
            <v>1986</v>
          </cell>
          <cell r="BD15">
            <v>0.83878730764151033</v>
          </cell>
          <cell r="BF15">
            <v>1.29</v>
          </cell>
          <cell r="BG15">
            <v>0.36</v>
          </cell>
          <cell r="BH15">
            <v>0.51</v>
          </cell>
          <cell r="BI15">
            <v>0.31</v>
          </cell>
          <cell r="BJ15">
            <v>1.7</v>
          </cell>
          <cell r="BK15">
            <v>0.32</v>
          </cell>
          <cell r="BL15">
            <v>1.26</v>
          </cell>
          <cell r="BM15">
            <v>0.4</v>
          </cell>
          <cell r="BN15">
            <v>1.38</v>
          </cell>
          <cell r="BO15">
            <v>0.38</v>
          </cell>
        </row>
        <row r="16">
          <cell r="B16">
            <v>1987</v>
          </cell>
          <cell r="BD16">
            <v>1.0144293642544371</v>
          </cell>
          <cell r="BF16">
            <v>1.29</v>
          </cell>
          <cell r="BG16">
            <v>0.35</v>
          </cell>
          <cell r="BH16">
            <v>0.51</v>
          </cell>
          <cell r="BI16">
            <v>0.3</v>
          </cell>
          <cell r="BJ16">
            <v>2.11</v>
          </cell>
          <cell r="BK16">
            <v>0.35</v>
          </cell>
          <cell r="BL16">
            <v>1.29</v>
          </cell>
          <cell r="BM16">
            <v>0.4</v>
          </cell>
          <cell r="BN16">
            <v>1.5</v>
          </cell>
          <cell r="BO16">
            <v>0.4</v>
          </cell>
        </row>
        <row r="17">
          <cell r="B17">
            <v>1988</v>
          </cell>
          <cell r="BD17">
            <v>1.2039624053612967</v>
          </cell>
          <cell r="BF17">
            <v>1.26</v>
          </cell>
          <cell r="BG17">
            <v>0.35</v>
          </cell>
          <cell r="BH17">
            <v>0.49</v>
          </cell>
          <cell r="BI17">
            <v>0.3</v>
          </cell>
          <cell r="BJ17">
            <v>2.33</v>
          </cell>
          <cell r="BK17">
            <v>0.36</v>
          </cell>
          <cell r="BL17">
            <v>1.3</v>
          </cell>
          <cell r="BM17">
            <v>0.4</v>
          </cell>
          <cell r="BN17">
            <v>1.77</v>
          </cell>
          <cell r="BO17">
            <v>0.44</v>
          </cell>
        </row>
        <row r="18">
          <cell r="B18">
            <v>1989</v>
          </cell>
          <cell r="BD18">
            <v>1.2474398213044138</v>
          </cell>
          <cell r="BF18">
            <v>1.26</v>
          </cell>
          <cell r="BG18">
            <v>0.34</v>
          </cell>
          <cell r="BH18">
            <v>0.53</v>
          </cell>
          <cell r="BI18">
            <v>0.3</v>
          </cell>
          <cell r="BJ18">
            <v>2.4500000000000002</v>
          </cell>
          <cell r="BK18">
            <v>0.35</v>
          </cell>
          <cell r="BL18">
            <v>1.33</v>
          </cell>
          <cell r="BM18">
            <v>0.39</v>
          </cell>
          <cell r="BN18">
            <v>1.94</v>
          </cell>
          <cell r="BO18">
            <v>0.45</v>
          </cell>
        </row>
        <row r="19">
          <cell r="B19">
            <v>1990</v>
          </cell>
          <cell r="BD19">
            <v>1.7084132338077069</v>
          </cell>
          <cell r="BF19">
            <v>1.23</v>
          </cell>
          <cell r="BG19">
            <v>0.33</v>
          </cell>
          <cell r="BH19">
            <v>0.57999999999999996</v>
          </cell>
          <cell r="BI19">
            <v>0.3</v>
          </cell>
          <cell r="BJ19">
            <v>2.54</v>
          </cell>
          <cell r="BK19">
            <v>0.36</v>
          </cell>
          <cell r="BL19">
            <v>1.37</v>
          </cell>
          <cell r="BM19">
            <v>0.4</v>
          </cell>
          <cell r="BN19">
            <v>1.81</v>
          </cell>
          <cell r="BO19">
            <v>0.42</v>
          </cell>
        </row>
        <row r="20">
          <cell r="B20">
            <v>1991</v>
          </cell>
          <cell r="BD20">
            <v>2.4602072901764829</v>
          </cell>
          <cell r="BF20">
            <v>1.19</v>
          </cell>
          <cell r="BG20">
            <v>0.31</v>
          </cell>
          <cell r="BH20">
            <v>0.61</v>
          </cell>
          <cell r="BI20">
            <v>0.32</v>
          </cell>
          <cell r="BJ20">
            <v>2.38</v>
          </cell>
          <cell r="BK20">
            <v>0.36</v>
          </cell>
          <cell r="BL20">
            <v>1.39</v>
          </cell>
          <cell r="BM20">
            <v>0.41</v>
          </cell>
          <cell r="BN20">
            <v>1.64</v>
          </cell>
          <cell r="BO20">
            <v>0.39</v>
          </cell>
        </row>
        <row r="21">
          <cell r="B21">
            <v>1992</v>
          </cell>
          <cell r="BD21">
            <v>2.6053042090201988</v>
          </cell>
          <cell r="BF21">
            <v>1.1299999999999999</v>
          </cell>
          <cell r="BG21">
            <v>0.3</v>
          </cell>
          <cell r="BH21">
            <v>0.66</v>
          </cell>
          <cell r="BI21">
            <v>0.32</v>
          </cell>
          <cell r="BJ21">
            <v>2.13</v>
          </cell>
          <cell r="BK21">
            <v>0.34</v>
          </cell>
          <cell r="BL21">
            <v>1.36</v>
          </cell>
          <cell r="BM21">
            <v>0.4</v>
          </cell>
          <cell r="BN21">
            <v>1.46</v>
          </cell>
          <cell r="BO21">
            <v>0.36</v>
          </cell>
        </row>
        <row r="22">
          <cell r="B22">
            <v>1993</v>
          </cell>
          <cell r="BD22">
            <v>2.9700845489980967</v>
          </cell>
          <cell r="BF22">
            <v>1.1000000000000001</v>
          </cell>
          <cell r="BG22">
            <v>0.28999999999999998</v>
          </cell>
          <cell r="BH22">
            <v>0.77</v>
          </cell>
          <cell r="BI22">
            <v>0.33</v>
          </cell>
          <cell r="BJ22">
            <v>1.96</v>
          </cell>
          <cell r="BK22">
            <v>0.32</v>
          </cell>
          <cell r="BL22">
            <v>1.34</v>
          </cell>
          <cell r="BM22">
            <v>0.39</v>
          </cell>
          <cell r="BN22">
            <v>1.31</v>
          </cell>
          <cell r="BO22">
            <v>0.31</v>
          </cell>
        </row>
        <row r="23">
          <cell r="B23">
            <v>1994</v>
          </cell>
          <cell r="BD23">
            <v>2.4695375361852836</v>
          </cell>
          <cell r="BF23">
            <v>1.06</v>
          </cell>
          <cell r="BG23">
            <v>0.28999999999999998</v>
          </cell>
          <cell r="BH23">
            <v>0.79</v>
          </cell>
          <cell r="BI23">
            <v>0.35</v>
          </cell>
          <cell r="BJ23">
            <v>1.86</v>
          </cell>
          <cell r="BK23">
            <v>0.31</v>
          </cell>
          <cell r="BL23">
            <v>1.33</v>
          </cell>
          <cell r="BM23">
            <v>0.39</v>
          </cell>
          <cell r="BN23">
            <v>1.21</v>
          </cell>
          <cell r="BO23">
            <v>0.28999999999999998</v>
          </cell>
        </row>
        <row r="24">
          <cell r="B24">
            <v>1995</v>
          </cell>
          <cell r="BD24">
            <v>2.6496634687945604</v>
          </cell>
          <cell r="BF24">
            <v>1.05</v>
          </cell>
          <cell r="BG24">
            <v>0.28000000000000003</v>
          </cell>
          <cell r="BH24">
            <v>0.83</v>
          </cell>
          <cell r="BI24">
            <v>0.36</v>
          </cell>
          <cell r="BJ24">
            <v>1.73</v>
          </cell>
          <cell r="BK24">
            <v>0.28999999999999998</v>
          </cell>
          <cell r="BL24">
            <v>1.32</v>
          </cell>
          <cell r="BM24">
            <v>0.4</v>
          </cell>
          <cell r="BN24">
            <v>1.1100000000000001</v>
          </cell>
          <cell r="BO24">
            <v>0.27</v>
          </cell>
          <cell r="BP24">
            <v>1.44</v>
          </cell>
          <cell r="BQ24">
            <v>0.64</v>
          </cell>
        </row>
        <row r="25">
          <cell r="B25">
            <v>1996</v>
          </cell>
          <cell r="BD25">
            <v>3.6307127461178861</v>
          </cell>
          <cell r="BF25">
            <v>1.03</v>
          </cell>
          <cell r="BG25">
            <v>0.26</v>
          </cell>
          <cell r="BH25">
            <v>0.93</v>
          </cell>
          <cell r="BI25">
            <v>0.38</v>
          </cell>
          <cell r="BJ25">
            <v>1.62</v>
          </cell>
          <cell r="BK25">
            <v>0.28000000000000003</v>
          </cell>
          <cell r="BL25">
            <v>1.31</v>
          </cell>
          <cell r="BM25">
            <v>0.39</v>
          </cell>
          <cell r="BN25">
            <v>1.0900000000000001</v>
          </cell>
          <cell r="BO25">
            <v>0.27</v>
          </cell>
          <cell r="BP25">
            <v>1.48</v>
          </cell>
          <cell r="BQ25">
            <v>0.62</v>
          </cell>
        </row>
        <row r="26">
          <cell r="B26">
            <v>1997</v>
          </cell>
          <cell r="BD26">
            <v>2.2260249029035513</v>
          </cell>
          <cell r="BF26">
            <v>1.01</v>
          </cell>
          <cell r="BG26">
            <v>0.25</v>
          </cell>
          <cell r="BH26">
            <v>1.1399999999999999</v>
          </cell>
          <cell r="BI26">
            <v>0.41</v>
          </cell>
          <cell r="BJ26">
            <v>1.58</v>
          </cell>
          <cell r="BK26">
            <v>0.27</v>
          </cell>
          <cell r="BL26">
            <v>1.29</v>
          </cell>
          <cell r="BM26">
            <v>0.38</v>
          </cell>
          <cell r="BN26">
            <v>1.1299999999999999</v>
          </cell>
          <cell r="BO26">
            <v>0.26</v>
          </cell>
          <cell r="BP26">
            <v>1.51</v>
          </cell>
          <cell r="BQ26">
            <v>0.57999999999999996</v>
          </cell>
        </row>
        <row r="27">
          <cell r="B27">
            <v>1998</v>
          </cell>
          <cell r="BD27">
            <v>1.9353887788677357</v>
          </cell>
          <cell r="BF27">
            <v>1.03</v>
          </cell>
          <cell r="BG27">
            <v>0.24</v>
          </cell>
          <cell r="BH27">
            <v>1.33</v>
          </cell>
          <cell r="BI27">
            <v>0.43</v>
          </cell>
          <cell r="BJ27">
            <v>1.59</v>
          </cell>
          <cell r="BK27">
            <v>0.27</v>
          </cell>
          <cell r="BL27">
            <v>1.27</v>
          </cell>
          <cell r="BM27">
            <v>0.37</v>
          </cell>
          <cell r="BN27">
            <v>1.22</v>
          </cell>
          <cell r="BO27">
            <v>0.27</v>
          </cell>
          <cell r="BP27">
            <v>1.72</v>
          </cell>
          <cell r="BQ27">
            <v>0.6</v>
          </cell>
        </row>
        <row r="28">
          <cell r="B28">
            <v>1999</v>
          </cell>
          <cell r="BD28">
            <v>1.7906304949734952</v>
          </cell>
          <cell r="BF28">
            <v>1.05</v>
          </cell>
          <cell r="BG28">
            <v>0.23</v>
          </cell>
          <cell r="BH28">
            <v>1.46</v>
          </cell>
          <cell r="BI28">
            <v>0.44</v>
          </cell>
          <cell r="BJ28">
            <v>1.56</v>
          </cell>
          <cell r="BK28">
            <v>0.26</v>
          </cell>
          <cell r="BL28">
            <v>1.33</v>
          </cell>
          <cell r="BM28">
            <v>0.37</v>
          </cell>
          <cell r="BN28">
            <v>1.39</v>
          </cell>
          <cell r="BO28">
            <v>0.28000000000000003</v>
          </cell>
          <cell r="BP28">
            <v>1.54</v>
          </cell>
          <cell r="BQ28">
            <v>0.6</v>
          </cell>
        </row>
        <row r="29">
          <cell r="B29">
            <v>2000</v>
          </cell>
          <cell r="BD29">
            <v>1.466693102783071</v>
          </cell>
          <cell r="BF29">
            <v>1.1100000000000001</v>
          </cell>
          <cell r="BG29">
            <v>0.25</v>
          </cell>
          <cell r="BH29">
            <v>1.62</v>
          </cell>
          <cell r="BI29">
            <v>0.45</v>
          </cell>
          <cell r="BJ29">
            <v>1.49</v>
          </cell>
          <cell r="BK29">
            <v>0.25</v>
          </cell>
          <cell r="BL29">
            <v>1.43</v>
          </cell>
          <cell r="BM29">
            <v>0.38</v>
          </cell>
          <cell r="BN29">
            <v>1.54</v>
          </cell>
          <cell r="BO29">
            <v>0.3</v>
          </cell>
          <cell r="BP29">
            <v>1.27</v>
          </cell>
          <cell r="BQ29">
            <v>0.54</v>
          </cell>
        </row>
        <row r="30">
          <cell r="B30">
            <v>2001</v>
          </cell>
          <cell r="BD30">
            <v>1.263507606991094</v>
          </cell>
          <cell r="BF30">
            <v>1.21</v>
          </cell>
          <cell r="BG30">
            <v>0.28000000000000003</v>
          </cell>
          <cell r="BH30">
            <v>1.69</v>
          </cell>
          <cell r="BI30">
            <v>0.47</v>
          </cell>
          <cell r="BJ30">
            <v>1.43</v>
          </cell>
          <cell r="BK30">
            <v>0.24</v>
          </cell>
          <cell r="BL30">
            <v>1.56</v>
          </cell>
          <cell r="BM30">
            <v>0.41</v>
          </cell>
          <cell r="BN30">
            <v>1.62</v>
          </cell>
          <cell r="BO30">
            <v>0.33</v>
          </cell>
          <cell r="BP30">
            <v>1.29</v>
          </cell>
          <cell r="BQ30">
            <v>0.53</v>
          </cell>
        </row>
        <row r="31">
          <cell r="B31">
            <v>2002</v>
          </cell>
          <cell r="BD31">
            <v>1.2183947394226631</v>
          </cell>
          <cell r="BF31">
            <v>1.27</v>
          </cell>
          <cell r="BG31">
            <v>0.3</v>
          </cell>
          <cell r="BH31">
            <v>1.8</v>
          </cell>
          <cell r="BI31">
            <v>0.48</v>
          </cell>
          <cell r="BJ31">
            <v>1.36</v>
          </cell>
          <cell r="BK31">
            <v>0.23</v>
          </cell>
          <cell r="BL31">
            <v>1.73</v>
          </cell>
          <cell r="BM31">
            <v>0.43</v>
          </cell>
          <cell r="BN31">
            <v>1.77</v>
          </cell>
          <cell r="BO31">
            <v>0.38</v>
          </cell>
          <cell r="BP31">
            <v>1.48</v>
          </cell>
          <cell r="BQ31">
            <v>0.53</v>
          </cell>
        </row>
        <row r="32">
          <cell r="B32">
            <v>2003</v>
          </cell>
          <cell r="BD32">
            <v>1.6859369744855113</v>
          </cell>
          <cell r="BF32">
            <v>1.31</v>
          </cell>
          <cell r="BG32">
            <v>0.31</v>
          </cell>
          <cell r="BH32">
            <v>1.89</v>
          </cell>
          <cell r="BI32">
            <v>0.48</v>
          </cell>
          <cell r="BJ32">
            <v>1.27</v>
          </cell>
          <cell r="BK32">
            <v>0.22</v>
          </cell>
          <cell r="BL32">
            <v>1.94</v>
          </cell>
          <cell r="BM32">
            <v>0.46</v>
          </cell>
          <cell r="BN32">
            <v>1.94</v>
          </cell>
          <cell r="BO32">
            <v>0.42</v>
          </cell>
          <cell r="BP32">
            <v>1.57</v>
          </cell>
          <cell r="BQ32">
            <v>0.53</v>
          </cell>
        </row>
        <row r="33">
          <cell r="B33">
            <v>2004</v>
          </cell>
          <cell r="BD33">
            <v>2.0755443199600827</v>
          </cell>
          <cell r="BF33">
            <v>1.37</v>
          </cell>
          <cell r="BG33">
            <v>0.31</v>
          </cell>
          <cell r="BH33">
            <v>1.95</v>
          </cell>
          <cell r="BI33">
            <v>0.49</v>
          </cell>
          <cell r="BJ33">
            <v>1.18</v>
          </cell>
          <cell r="BK33">
            <v>0.21</v>
          </cell>
          <cell r="BL33">
            <v>2.2000000000000002</v>
          </cell>
          <cell r="BM33">
            <v>0.48</v>
          </cell>
          <cell r="BN33">
            <v>2.04</v>
          </cell>
          <cell r="BO33">
            <v>0.42</v>
          </cell>
          <cell r="BP33">
            <v>1.56</v>
          </cell>
          <cell r="BQ33">
            <v>0.53</v>
          </cell>
        </row>
        <row r="34">
          <cell r="B34">
            <v>2005</v>
          </cell>
          <cell r="BD34">
            <v>2.0211312261606822</v>
          </cell>
          <cell r="BF34">
            <v>1.51</v>
          </cell>
          <cell r="BG34">
            <v>0.32</v>
          </cell>
          <cell r="BH34">
            <v>2.13</v>
          </cell>
          <cell r="BI34">
            <v>0.51</v>
          </cell>
          <cell r="BJ34">
            <v>1.1299999999999999</v>
          </cell>
          <cell r="BK34">
            <v>0.2</v>
          </cell>
          <cell r="BL34">
            <v>2.5299999999999998</v>
          </cell>
          <cell r="BM34">
            <v>0.51</v>
          </cell>
          <cell r="BN34">
            <v>2.08</v>
          </cell>
          <cell r="BO34">
            <v>0.42</v>
          </cell>
          <cell r="BP34">
            <v>1.51</v>
          </cell>
          <cell r="BQ34">
            <v>0.5</v>
          </cell>
        </row>
        <row r="35">
          <cell r="B35">
            <v>2006</v>
          </cell>
          <cell r="BD35">
            <v>2.3429935526281263</v>
          </cell>
          <cell r="BF35">
            <v>1.56</v>
          </cell>
          <cell r="BG35">
            <v>0.32</v>
          </cell>
          <cell r="BH35">
            <v>2.15</v>
          </cell>
          <cell r="BI35">
            <v>0.51</v>
          </cell>
          <cell r="BJ35">
            <v>1.1299999999999999</v>
          </cell>
          <cell r="BK35">
            <v>0.19</v>
          </cell>
          <cell r="BL35">
            <v>2.77</v>
          </cell>
          <cell r="BM35">
            <v>0.52</v>
          </cell>
          <cell r="BN35">
            <v>2.12</v>
          </cell>
          <cell r="BO35">
            <v>0.41</v>
          </cell>
          <cell r="BP35">
            <v>1.8</v>
          </cell>
          <cell r="BQ35">
            <v>0.51</v>
          </cell>
        </row>
        <row r="36">
          <cell r="B36">
            <v>2007</v>
          </cell>
          <cell r="BD36">
            <v>2.45721016042069</v>
          </cell>
          <cell r="BF36">
            <v>1.4</v>
          </cell>
          <cell r="BG36">
            <v>0.28000000000000003</v>
          </cell>
          <cell r="BH36">
            <v>2.19</v>
          </cell>
          <cell r="BI36">
            <v>0.51</v>
          </cell>
          <cell r="BJ36">
            <v>1.18</v>
          </cell>
          <cell r="BK36">
            <v>0.2</v>
          </cell>
          <cell r="BL36">
            <v>2.92</v>
          </cell>
          <cell r="BM36">
            <v>0.53</v>
          </cell>
          <cell r="BN36">
            <v>2.2000000000000002</v>
          </cell>
          <cell r="BO36">
            <v>0.42</v>
          </cell>
          <cell r="BP36">
            <v>2.23</v>
          </cell>
          <cell r="BQ36">
            <v>0.55000000000000004</v>
          </cell>
        </row>
        <row r="37">
          <cell r="B37">
            <v>2008</v>
          </cell>
          <cell r="BD37">
            <v>2.410863138451679</v>
          </cell>
          <cell r="BF37">
            <v>1.07</v>
          </cell>
          <cell r="BG37">
            <v>0.25</v>
          </cell>
          <cell r="BH37">
            <v>2.15</v>
          </cell>
          <cell r="BI37">
            <v>0.5</v>
          </cell>
          <cell r="BJ37">
            <v>1.27</v>
          </cell>
          <cell r="BK37">
            <v>0.22</v>
          </cell>
          <cell r="BL37">
            <v>2.96</v>
          </cell>
          <cell r="BM37">
            <v>0.54</v>
          </cell>
          <cell r="BN37">
            <v>2.0699999999999998</v>
          </cell>
          <cell r="BO37">
            <v>0.42</v>
          </cell>
          <cell r="BP37">
            <v>2.34</v>
          </cell>
          <cell r="BQ37">
            <v>0.6</v>
          </cell>
        </row>
        <row r="38">
          <cell r="B38">
            <v>2009</v>
          </cell>
          <cell r="BD38">
            <v>3.2471490811053947</v>
          </cell>
          <cell r="BF38">
            <v>0.87</v>
          </cell>
          <cell r="BG38">
            <v>0.21</v>
          </cell>
          <cell r="BH38">
            <v>2.19</v>
          </cell>
          <cell r="BI38">
            <v>0.5</v>
          </cell>
          <cell r="BJ38">
            <v>1.32</v>
          </cell>
          <cell r="BK38">
            <v>0.21</v>
          </cell>
          <cell r="BL38">
            <v>2.97</v>
          </cell>
          <cell r="BM38">
            <v>0.53</v>
          </cell>
          <cell r="BN38">
            <v>2.0499999999999998</v>
          </cell>
          <cell r="BO38">
            <v>0.41</v>
          </cell>
          <cell r="BP38">
            <v>2.5299999999999998</v>
          </cell>
          <cell r="BQ38">
            <v>0.6</v>
          </cell>
        </row>
        <row r="39">
          <cell r="B39">
            <v>2010</v>
          </cell>
          <cell r="BD39">
            <v>3.5612446980580765</v>
          </cell>
          <cell r="BF39">
            <v>0.8</v>
          </cell>
          <cell r="BG39">
            <v>0.2</v>
          </cell>
          <cell r="BH39">
            <v>2.2999999999999998</v>
          </cell>
          <cell r="BI39">
            <v>0.49</v>
          </cell>
          <cell r="BJ39">
            <v>1.25</v>
          </cell>
          <cell r="BK39">
            <v>0.21</v>
          </cell>
          <cell r="BL39">
            <v>3.01</v>
          </cell>
          <cell r="BM39">
            <v>0.52</v>
          </cell>
          <cell r="BN39">
            <v>2.09</v>
          </cell>
          <cell r="BO39">
            <v>0.4</v>
          </cell>
          <cell r="BP39">
            <v>2.31</v>
          </cell>
          <cell r="BQ39">
            <v>0.56999999999999995</v>
          </cell>
        </row>
        <row r="40">
          <cell r="B40">
            <v>2011</v>
          </cell>
          <cell r="BD40">
            <v>3.6077789228654691</v>
          </cell>
          <cell r="BH40">
            <v>2.2400000000000002</v>
          </cell>
          <cell r="BI40">
            <v>0.49</v>
          </cell>
          <cell r="BP40">
            <v>1.81</v>
          </cell>
          <cell r="BQ40">
            <v>0.53</v>
          </cell>
        </row>
        <row r="41">
          <cell r="B41">
            <v>2012</v>
          </cell>
          <cell r="BD41">
            <v>3.9230312231805109</v>
          </cell>
          <cell r="BE41">
            <v>0.68</v>
          </cell>
          <cell r="BH41">
            <v>2.25</v>
          </cell>
          <cell r="BI41">
            <v>0.49</v>
          </cell>
          <cell r="BP41">
            <v>1.78</v>
          </cell>
          <cell r="BQ41">
            <v>0.53</v>
          </cell>
        </row>
        <row r="42">
          <cell r="B42">
            <v>2013</v>
          </cell>
          <cell r="BD42">
            <v>3.9927148558309025</v>
          </cell>
          <cell r="BH42">
            <v>2.23</v>
          </cell>
          <cell r="BI42">
            <v>0.47</v>
          </cell>
          <cell r="BP42">
            <v>1.87</v>
          </cell>
          <cell r="BQ42">
            <v>0.52</v>
          </cell>
        </row>
        <row r="43">
          <cell r="B43">
            <v>2014</v>
          </cell>
          <cell r="BD43">
            <v>4.3238403901178195</v>
          </cell>
          <cell r="BH43">
            <v>2.16</v>
          </cell>
          <cell r="BI43">
            <v>0.46</v>
          </cell>
          <cell r="BP43">
            <v>1.83</v>
          </cell>
          <cell r="BQ43">
            <v>0.5</v>
          </cell>
        </row>
        <row r="44">
          <cell r="B44">
            <v>2015</v>
          </cell>
          <cell r="BD44">
            <v>3.9951277909152179</v>
          </cell>
          <cell r="BH44">
            <v>2.2000000000000002</v>
          </cell>
          <cell r="BI44">
            <v>0.45</v>
          </cell>
          <cell r="BP44">
            <v>1.82</v>
          </cell>
          <cell r="BQ44">
            <v>0.49</v>
          </cell>
        </row>
        <row r="45">
          <cell r="B45">
            <v>2016</v>
          </cell>
          <cell r="BD45">
            <v>4.4866114842761293</v>
          </cell>
        </row>
        <row r="46">
          <cell r="B46">
            <v>2017</v>
          </cell>
          <cell r="BD46">
            <v>4.4918571398662888</v>
          </cell>
        </row>
        <row r="47">
          <cell r="B47">
            <v>2018</v>
          </cell>
          <cell r="BD47">
            <v>4.4501526853621591</v>
          </cell>
          <cell r="BE47">
            <v>0.75</v>
          </cell>
        </row>
        <row r="48">
          <cell r="B48">
            <v>2019</v>
          </cell>
          <cell r="BD48">
            <v>4.5541114838798702</v>
          </cell>
          <cell r="BE48">
            <v>0.78</v>
          </cell>
        </row>
        <row r="49">
          <cell r="B49">
            <v>2020</v>
          </cell>
        </row>
      </sheetData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_wage"/>
      <sheetName val="edu"/>
      <sheetName val="sex"/>
      <sheetName val="pob"/>
      <sheetName val="inds"/>
      <sheetName val="occ"/>
      <sheetName val="tnr"/>
      <sheetName val="tnr2"/>
      <sheetName val="uqr_1981"/>
      <sheetName val="uqr_1986"/>
      <sheetName val="uqr_1996"/>
      <sheetName val="uqr_2001"/>
      <sheetName val="uqr_2006"/>
      <sheetName val="uqr_2011"/>
      <sheetName val="uqr_2016"/>
      <sheetName val="oaxaca"/>
      <sheetName val="sex_top1"/>
      <sheetName val="pob_top1"/>
      <sheetName val="edu_top1"/>
      <sheetName val="inds_top1"/>
      <sheetName val="occ_top1"/>
      <sheetName val="tnr_top1"/>
      <sheetName val="sex_20"/>
      <sheetName val="sex_30"/>
      <sheetName val="sex_40"/>
      <sheetName val="sex_50"/>
      <sheetName val="pob_20"/>
      <sheetName val="pob_30"/>
      <sheetName val="pob_40"/>
      <sheetName val="pob_50"/>
      <sheetName val="edu_20"/>
      <sheetName val="edu_30"/>
      <sheetName val="edu_40"/>
      <sheetName val="edu_50"/>
      <sheetName val="inds_20"/>
      <sheetName val="inds_30"/>
      <sheetName val="inds_40"/>
      <sheetName val="inds_50"/>
      <sheetName val="occ_20"/>
      <sheetName val="occ_30"/>
      <sheetName val="occ_40"/>
      <sheetName val="occ_50"/>
      <sheetName val="tnr_20"/>
      <sheetName val="tnr_30"/>
      <sheetName val="tnr_40"/>
      <sheetName val="tnr_50"/>
    </sheetNames>
    <sheetDataSet>
      <sheetData sheetId="0">
        <row r="2">
          <cell r="B2">
            <v>29638936</v>
          </cell>
        </row>
      </sheetData>
      <sheetData sheetId="1">
        <row r="2">
          <cell r="B2">
            <v>0.48296985030174255</v>
          </cell>
          <cell r="C2">
            <v>0.45056357979774475</v>
          </cell>
          <cell r="D2">
            <v>6.6466554999351501E-2</v>
          </cell>
        </row>
        <row r="3">
          <cell r="B3">
            <v>0.36201250553131104</v>
          </cell>
          <cell r="C3">
            <v>0.55224770307540894</v>
          </cell>
          <cell r="D3">
            <v>8.5739806294441223E-2</v>
          </cell>
        </row>
        <row r="4">
          <cell r="B4">
            <v>0.27359703183174133</v>
          </cell>
          <cell r="C4">
            <v>0.60010486841201782</v>
          </cell>
          <cell r="D4">
            <v>0.12629812955856323</v>
          </cell>
        </row>
        <row r="5">
          <cell r="B5">
            <v>0.19384610652923584</v>
          </cell>
          <cell r="C5">
            <v>0.59091240167617798</v>
          </cell>
          <cell r="D5">
            <v>0.21524147689342499</v>
          </cell>
        </row>
        <row r="6">
          <cell r="B6">
            <v>0.1541251540184021</v>
          </cell>
          <cell r="C6">
            <v>0.59266620874404907</v>
          </cell>
          <cell r="D6">
            <v>0.25320857763290405</v>
          </cell>
        </row>
        <row r="7">
          <cell r="B7">
            <v>0.12201276421546936</v>
          </cell>
          <cell r="C7">
            <v>0.54000383615493774</v>
          </cell>
          <cell r="D7">
            <v>0.33798342943191528</v>
          </cell>
        </row>
        <row r="8">
          <cell r="B8">
            <v>0.1049310564994812</v>
          </cell>
          <cell r="C8">
            <v>0.50452530384063721</v>
          </cell>
          <cell r="D8">
            <v>0.3905436098575592</v>
          </cell>
        </row>
        <row r="9">
          <cell r="B9">
            <v>8.8057249784469604E-2</v>
          </cell>
          <cell r="C9">
            <v>0.47015410661697388</v>
          </cell>
          <cell r="D9">
            <v>0.44178870320320129</v>
          </cell>
        </row>
      </sheetData>
      <sheetData sheetId="2">
        <row r="2">
          <cell r="A2">
            <v>1981</v>
          </cell>
          <cell r="B2">
            <v>0.36075717210769653</v>
          </cell>
        </row>
        <row r="5">
          <cell r="B5">
            <v>0.39161500334739685</v>
          </cell>
        </row>
        <row r="9">
          <cell r="B9">
            <v>0.48170587420463562</v>
          </cell>
        </row>
      </sheetData>
      <sheetData sheetId="3">
        <row r="2">
          <cell r="B2">
            <v>0.48198971152305603</v>
          </cell>
        </row>
        <row r="5">
          <cell r="B5">
            <v>0.68021577596664429</v>
          </cell>
        </row>
        <row r="9">
          <cell r="B9">
            <v>0.72163373231887817</v>
          </cell>
        </row>
      </sheetData>
      <sheetData sheetId="4">
        <row r="2">
          <cell r="A2">
            <v>1981</v>
          </cell>
          <cell r="B2">
            <v>0.43004167079925537</v>
          </cell>
          <cell r="C2">
            <v>9.6299923956394196E-2</v>
          </cell>
          <cell r="D2">
            <v>9.1582946479320526E-2</v>
          </cell>
          <cell r="E2">
            <v>6.4935065805912018E-2</v>
          </cell>
          <cell r="F2">
            <v>8.3741731941699982E-2</v>
          </cell>
          <cell r="G2">
            <v>5.5011026561260223E-2</v>
          </cell>
          <cell r="H2">
            <v>0.164420485496521</v>
          </cell>
          <cell r="I2">
            <v>1.3967164792120457E-2</v>
          </cell>
        </row>
        <row r="3">
          <cell r="A3">
            <v>1986</v>
          </cell>
          <cell r="B3">
            <v>0.39351990818977356</v>
          </cell>
          <cell r="C3">
            <v>6.9663591682910919E-2</v>
          </cell>
          <cell r="D3">
            <v>0.11094571650028229</v>
          </cell>
          <cell r="E3">
            <v>7.4476532638072968E-2</v>
          </cell>
          <cell r="F3">
            <v>8.0678775906562805E-2</v>
          </cell>
          <cell r="G3">
            <v>6.9862060248851776E-2</v>
          </cell>
          <cell r="H3">
            <v>0.18562072515487671</v>
          </cell>
          <cell r="I3">
            <v>1.5232708305120468E-2</v>
          </cell>
        </row>
        <row r="4">
          <cell r="A4">
            <v>1991</v>
          </cell>
          <cell r="B4">
            <v>0.28666248917579651</v>
          </cell>
          <cell r="C4">
            <v>7.4988231062889099E-2</v>
          </cell>
          <cell r="D4">
            <v>0.12442883849143982</v>
          </cell>
          <cell r="E4">
            <v>8.197745680809021E-2</v>
          </cell>
          <cell r="F4">
            <v>0.10008494555950165</v>
          </cell>
          <cell r="G4">
            <v>0.11989127844572067</v>
          </cell>
          <cell r="H4">
            <v>0.20042629539966583</v>
          </cell>
          <cell r="I4">
            <v>1.1540492996573448E-2</v>
          </cell>
        </row>
        <row r="5">
          <cell r="A5">
            <v>1996</v>
          </cell>
          <cell r="B5">
            <v>0.19156533479690552</v>
          </cell>
          <cell r="C5">
            <v>8.584931492805481E-2</v>
          </cell>
          <cell r="D5">
            <v>0.151114821434021</v>
          </cell>
          <cell r="E5">
            <v>8.0854348838329315E-2</v>
          </cell>
          <cell r="F5">
            <v>0.11176683008670807</v>
          </cell>
          <cell r="G5">
            <v>0.15675736963748932</v>
          </cell>
          <cell r="H5">
            <v>0.21188502013683319</v>
          </cell>
          <cell r="I5">
            <v>1.0206962004303932E-2</v>
          </cell>
        </row>
        <row r="6">
          <cell r="A6">
            <v>2001</v>
          </cell>
          <cell r="B6">
            <v>0.13473720848560333</v>
          </cell>
          <cell r="C6">
            <v>7.2628714144229889E-2</v>
          </cell>
          <cell r="D6">
            <v>0.17189885675907135</v>
          </cell>
          <cell r="E6">
            <v>7.9413771629333496E-2</v>
          </cell>
          <cell r="F6">
            <v>0.11190546303987503</v>
          </cell>
          <cell r="G6">
            <v>0.19064599275588989</v>
          </cell>
          <cell r="H6">
            <v>0.23024085164070129</v>
          </cell>
          <cell r="I6">
            <v>8.5290959104895592E-3</v>
          </cell>
        </row>
        <row r="7">
          <cell r="A7">
            <v>2006</v>
          </cell>
          <cell r="B7">
            <v>0.10861020535230637</v>
          </cell>
          <cell r="C7">
            <v>7.0388160645961761E-2</v>
          </cell>
          <cell r="D7">
            <v>0.18682730197906494</v>
          </cell>
          <cell r="E7">
            <v>7.7699139714241028E-2</v>
          </cell>
          <cell r="F7">
            <v>0.11799328774213791</v>
          </cell>
          <cell r="G7">
            <v>0.19342471659183502</v>
          </cell>
          <cell r="H7">
            <v>0.23859424889087677</v>
          </cell>
          <cell r="I7">
            <v>6.4629619009792805E-3</v>
          </cell>
        </row>
        <row r="8">
          <cell r="A8">
            <v>2011</v>
          </cell>
          <cell r="B8">
            <v>5.2118755877017975E-2</v>
          </cell>
          <cell r="C8">
            <v>7.5476944446563721E-2</v>
          </cell>
          <cell r="D8">
            <v>0.22595886886119843</v>
          </cell>
          <cell r="E8">
            <v>7.815089076757431E-2</v>
          </cell>
          <cell r="F8">
            <v>0.11199097335338593</v>
          </cell>
          <cell r="G8">
            <v>0.20500819385051727</v>
          </cell>
          <cell r="H8">
            <v>0.24372896552085876</v>
          </cell>
          <cell r="I8">
            <v>7.5664171017706394E-3</v>
          </cell>
        </row>
        <row r="9">
          <cell r="A9">
            <v>2016</v>
          </cell>
          <cell r="B9">
            <v>4.2339250445365906E-2</v>
          </cell>
          <cell r="C9">
            <v>8.6375266313552856E-2</v>
          </cell>
          <cell r="D9">
            <v>0.19224290549755096</v>
          </cell>
          <cell r="E9">
            <v>9.1841846704483032E-2</v>
          </cell>
          <cell r="F9">
            <v>0.13231094181537628</v>
          </cell>
          <cell r="G9">
            <v>0.20521970093250275</v>
          </cell>
          <cell r="H9">
            <v>0.24389651417732239</v>
          </cell>
          <cell r="I9">
            <v>5.7736122980713844E-3</v>
          </cell>
        </row>
      </sheetData>
      <sheetData sheetId="5">
        <row r="2">
          <cell r="A2">
            <v>1981</v>
          </cell>
          <cell r="B2">
            <v>6.2484685331583023E-2</v>
          </cell>
          <cell r="C2">
            <v>2.8730703517794609E-2</v>
          </cell>
          <cell r="D2">
            <v>0.14402107894420624</v>
          </cell>
        </row>
        <row r="5">
          <cell r="B5">
            <v>0.21738959848880768</v>
          </cell>
          <cell r="C5">
            <v>8.8791213929653168E-2</v>
          </cell>
          <cell r="D5">
            <v>0.19434259831905365</v>
          </cell>
        </row>
        <row r="9">
          <cell r="B9">
            <v>0.31443092226982117</v>
          </cell>
          <cell r="C9">
            <v>9.6823349595069885E-2</v>
          </cell>
          <cell r="D9">
            <v>0.17376798391342163</v>
          </cell>
        </row>
      </sheetData>
      <sheetData sheetId="6">
        <row r="2">
          <cell r="A2">
            <v>1981</v>
          </cell>
          <cell r="B2">
            <v>0.26926854252815247</v>
          </cell>
        </row>
        <row r="3">
          <cell r="A3">
            <v>1986</v>
          </cell>
          <cell r="B3">
            <v>0.27684417366981506</v>
          </cell>
        </row>
        <row r="4">
          <cell r="A4">
            <v>1991</v>
          </cell>
          <cell r="B4">
            <v>0.42816475033760071</v>
          </cell>
        </row>
        <row r="5">
          <cell r="A5">
            <v>1996</v>
          </cell>
          <cell r="B5">
            <v>0.45255857706069946</v>
          </cell>
        </row>
        <row r="6">
          <cell r="A6">
            <v>2001</v>
          </cell>
          <cell r="B6">
            <v>0.48829227685928345</v>
          </cell>
        </row>
        <row r="7">
          <cell r="A7">
            <v>2006</v>
          </cell>
          <cell r="B7">
            <v>0.50149351358413696</v>
          </cell>
        </row>
        <row r="8">
          <cell r="A8">
            <v>2011</v>
          </cell>
          <cell r="B8">
            <v>0.50285512208938599</v>
          </cell>
        </row>
        <row r="9">
          <cell r="A9">
            <v>2016</v>
          </cell>
          <cell r="B9">
            <v>0.46344611048698425</v>
          </cell>
        </row>
      </sheetData>
      <sheetData sheetId="7">
        <row r="2">
          <cell r="A2">
            <v>1981</v>
          </cell>
        </row>
        <row r="3">
          <cell r="A3">
            <v>1986</v>
          </cell>
        </row>
        <row r="4">
          <cell r="A4">
            <v>1991</v>
          </cell>
        </row>
        <row r="5">
          <cell r="A5">
            <v>1996</v>
          </cell>
        </row>
        <row r="6">
          <cell r="A6">
            <v>2001</v>
          </cell>
        </row>
        <row r="7">
          <cell r="A7">
            <v>2006</v>
          </cell>
        </row>
        <row r="8">
          <cell r="A8">
            <v>2011</v>
          </cell>
        </row>
        <row r="9">
          <cell r="A9">
            <v>2016</v>
          </cell>
        </row>
      </sheetData>
      <sheetData sheetId="8">
        <row r="1">
          <cell r="A1" t="str">
            <v>p</v>
          </cell>
        </row>
        <row r="2">
          <cell r="A2">
            <v>1</v>
          </cell>
          <cell r="O2">
            <v>0.33362683653831482</v>
          </cell>
          <cell r="AA2">
            <v>0.12791459262371063</v>
          </cell>
          <cell r="AI2">
            <v>0.1228717714548111</v>
          </cell>
          <cell r="AM2">
            <v>0.20842890441417694</v>
          </cell>
        </row>
        <row r="3">
          <cell r="A3">
            <v>2</v>
          </cell>
          <cell r="O3">
            <v>0.33362683653831482</v>
          </cell>
          <cell r="AA3">
            <v>0.12791459262371063</v>
          </cell>
          <cell r="AI3">
            <v>0.1228717714548111</v>
          </cell>
          <cell r="AM3">
            <v>0.20842890441417694</v>
          </cell>
        </row>
        <row r="4">
          <cell r="A4">
            <v>3</v>
          </cell>
          <cell r="O4">
            <v>0.33362683653831482</v>
          </cell>
          <cell r="AA4">
            <v>0.12791459262371063</v>
          </cell>
          <cell r="AI4">
            <v>0.1228717714548111</v>
          </cell>
          <cell r="AM4">
            <v>0.20842890441417694</v>
          </cell>
        </row>
        <row r="5">
          <cell r="A5">
            <v>4</v>
          </cell>
          <cell r="O5">
            <v>0.33362683653831482</v>
          </cell>
          <cell r="AA5">
            <v>0.12791459262371063</v>
          </cell>
          <cell r="AI5">
            <v>0.1228717714548111</v>
          </cell>
          <cell r="AM5">
            <v>0.20842890441417694</v>
          </cell>
        </row>
        <row r="6">
          <cell r="A6">
            <v>5</v>
          </cell>
          <cell r="N6">
            <v>6.0326419770717621E-2</v>
          </cell>
          <cell r="O6">
            <v>0.33362683653831482</v>
          </cell>
          <cell r="Z6">
            <v>0.45873427391052246</v>
          </cell>
          <cell r="AA6">
            <v>0.12791459262371063</v>
          </cell>
          <cell r="AH6">
            <v>0.26857972145080566</v>
          </cell>
          <cell r="AI6">
            <v>0.1228717714548111</v>
          </cell>
          <cell r="AL6">
            <v>0.42965668439865112</v>
          </cell>
          <cell r="AM6">
            <v>0.20842890441417694</v>
          </cell>
        </row>
        <row r="7">
          <cell r="A7">
            <v>6</v>
          </cell>
          <cell r="O7">
            <v>0.33362683653831482</v>
          </cell>
          <cell r="AA7">
            <v>0.12791459262371063</v>
          </cell>
          <cell r="AI7">
            <v>0.1228717714548111</v>
          </cell>
          <cell r="AM7">
            <v>0.20842890441417694</v>
          </cell>
        </row>
        <row r="8">
          <cell r="A8">
            <v>7</v>
          </cell>
          <cell r="O8">
            <v>0.33362683653831482</v>
          </cell>
          <cell r="AA8">
            <v>0.12791459262371063</v>
          </cell>
          <cell r="AI8">
            <v>0.1228717714548111</v>
          </cell>
          <cell r="AM8">
            <v>0.20842890441417694</v>
          </cell>
        </row>
        <row r="9">
          <cell r="A9">
            <v>8</v>
          </cell>
          <cell r="O9">
            <v>0.33362683653831482</v>
          </cell>
          <cell r="AA9">
            <v>0.12791459262371063</v>
          </cell>
          <cell r="AI9">
            <v>0.1228717714548111</v>
          </cell>
          <cell r="AM9">
            <v>0.20842890441417694</v>
          </cell>
        </row>
        <row r="10">
          <cell r="A10">
            <v>9</v>
          </cell>
          <cell r="O10">
            <v>0.33362683653831482</v>
          </cell>
          <cell r="AA10">
            <v>0.12791459262371063</v>
          </cell>
          <cell r="AI10">
            <v>0.1228717714548111</v>
          </cell>
          <cell r="AM10">
            <v>0.20842890441417694</v>
          </cell>
        </row>
        <row r="11">
          <cell r="A11">
            <v>10</v>
          </cell>
          <cell r="N11">
            <v>4.0863633155822754E-2</v>
          </cell>
          <cell r="O11">
            <v>0.33362683653831482</v>
          </cell>
          <cell r="Z11">
            <v>0.29088547825813293</v>
          </cell>
          <cell r="AA11">
            <v>0.12791459262371063</v>
          </cell>
          <cell r="AH11">
            <v>0.20341309905052185</v>
          </cell>
          <cell r="AI11">
            <v>0.1228717714548111</v>
          </cell>
          <cell r="AL11">
            <v>0.27115491032600403</v>
          </cell>
          <cell r="AM11">
            <v>0.20842890441417694</v>
          </cell>
        </row>
        <row r="12">
          <cell r="A12">
            <v>11</v>
          </cell>
          <cell r="O12">
            <v>0.33362683653831482</v>
          </cell>
          <cell r="AA12">
            <v>0.12791459262371063</v>
          </cell>
          <cell r="AI12">
            <v>0.1228717714548111</v>
          </cell>
          <cell r="AM12">
            <v>0.20842890441417694</v>
          </cell>
        </row>
        <row r="13">
          <cell r="A13">
            <v>12</v>
          </cell>
          <cell r="O13">
            <v>0.33362683653831482</v>
          </cell>
          <cell r="AA13">
            <v>0.12791459262371063</v>
          </cell>
          <cell r="AI13">
            <v>0.1228717714548111</v>
          </cell>
          <cell r="AM13">
            <v>0.20842890441417694</v>
          </cell>
        </row>
        <row r="14">
          <cell r="A14">
            <v>13</v>
          </cell>
          <cell r="O14">
            <v>0.33362683653831482</v>
          </cell>
          <cell r="AA14">
            <v>0.12791459262371063</v>
          </cell>
          <cell r="AI14">
            <v>0.1228717714548111</v>
          </cell>
          <cell r="AM14">
            <v>0.20842890441417694</v>
          </cell>
        </row>
        <row r="15">
          <cell r="A15">
            <v>14</v>
          </cell>
          <cell r="O15">
            <v>0.33362683653831482</v>
          </cell>
          <cell r="AA15">
            <v>0.12791459262371063</v>
          </cell>
          <cell r="AI15">
            <v>0.1228717714548111</v>
          </cell>
          <cell r="AM15">
            <v>0.20842890441417694</v>
          </cell>
        </row>
        <row r="16">
          <cell r="A16">
            <v>15</v>
          </cell>
          <cell r="N16">
            <v>1.89388208091259E-2</v>
          </cell>
          <cell r="O16">
            <v>0.33362683653831482</v>
          </cell>
          <cell r="Z16">
            <v>0.16530747711658478</v>
          </cell>
          <cell r="AA16">
            <v>0.12791459262371063</v>
          </cell>
          <cell r="AH16">
            <v>0.11663055419921875</v>
          </cell>
          <cell r="AI16">
            <v>0.1228717714548111</v>
          </cell>
          <cell r="AL16">
            <v>0.17587687075138092</v>
          </cell>
          <cell r="AM16">
            <v>0.20842890441417694</v>
          </cell>
        </row>
        <row r="17">
          <cell r="A17">
            <v>16</v>
          </cell>
          <cell r="O17">
            <v>0.33362683653831482</v>
          </cell>
          <cell r="AA17">
            <v>0.12791459262371063</v>
          </cell>
          <cell r="AI17">
            <v>0.1228717714548111</v>
          </cell>
          <cell r="AM17">
            <v>0.20842890441417694</v>
          </cell>
        </row>
        <row r="18">
          <cell r="A18">
            <v>17</v>
          </cell>
          <cell r="O18">
            <v>0.33362683653831482</v>
          </cell>
          <cell r="AA18">
            <v>0.12791459262371063</v>
          </cell>
          <cell r="AI18">
            <v>0.1228717714548111</v>
          </cell>
          <cell r="AM18">
            <v>0.20842890441417694</v>
          </cell>
        </row>
        <row r="19">
          <cell r="A19">
            <v>18</v>
          </cell>
          <cell r="O19">
            <v>0.33362683653831482</v>
          </cell>
          <cell r="AA19">
            <v>0.12791459262371063</v>
          </cell>
          <cell r="AI19">
            <v>0.1228717714548111</v>
          </cell>
          <cell r="AM19">
            <v>0.20842890441417694</v>
          </cell>
        </row>
        <row r="20">
          <cell r="A20">
            <v>19</v>
          </cell>
          <cell r="O20">
            <v>0.33362683653831482</v>
          </cell>
          <cell r="AA20">
            <v>0.12791459262371063</v>
          </cell>
          <cell r="AI20">
            <v>0.1228717714548111</v>
          </cell>
          <cell r="AM20">
            <v>0.20842890441417694</v>
          </cell>
        </row>
        <row r="21">
          <cell r="A21">
            <v>20</v>
          </cell>
          <cell r="N21">
            <v>1.6827663406729698E-2</v>
          </cell>
          <cell r="O21">
            <v>0.33362683653831482</v>
          </cell>
          <cell r="Z21">
            <v>0.14061875641345978</v>
          </cell>
          <cell r="AA21">
            <v>0.12791459262371063</v>
          </cell>
          <cell r="AH21">
            <v>9.986424446105957E-2</v>
          </cell>
          <cell r="AI21">
            <v>0.1228717714548111</v>
          </cell>
          <cell r="AL21">
            <v>0.14589902758598328</v>
          </cell>
          <cell r="AM21">
            <v>0.20842890441417694</v>
          </cell>
        </row>
        <row r="22">
          <cell r="A22">
            <v>21</v>
          </cell>
          <cell r="O22">
            <v>0.33362683653831482</v>
          </cell>
          <cell r="AA22">
            <v>0.12791459262371063</v>
          </cell>
          <cell r="AI22">
            <v>0.1228717714548111</v>
          </cell>
          <cell r="AM22">
            <v>0.20842890441417694</v>
          </cell>
        </row>
        <row r="23">
          <cell r="A23">
            <v>22</v>
          </cell>
          <cell r="O23">
            <v>0.33362683653831482</v>
          </cell>
          <cell r="AA23">
            <v>0.12791459262371063</v>
          </cell>
          <cell r="AI23">
            <v>0.1228717714548111</v>
          </cell>
          <cell r="AM23">
            <v>0.20842890441417694</v>
          </cell>
        </row>
        <row r="24">
          <cell r="A24">
            <v>23</v>
          </cell>
          <cell r="O24">
            <v>0.33362683653831482</v>
          </cell>
          <cell r="AA24">
            <v>0.12791459262371063</v>
          </cell>
          <cell r="AI24">
            <v>0.1228717714548111</v>
          </cell>
          <cell r="AM24">
            <v>0.20842890441417694</v>
          </cell>
        </row>
        <row r="25">
          <cell r="A25">
            <v>24</v>
          </cell>
          <cell r="O25">
            <v>0.33362683653831482</v>
          </cell>
          <cell r="AA25">
            <v>0.12791459262371063</v>
          </cell>
          <cell r="AI25">
            <v>0.1228717714548111</v>
          </cell>
          <cell r="AM25">
            <v>0.20842890441417694</v>
          </cell>
        </row>
        <row r="26">
          <cell r="A26">
            <v>25</v>
          </cell>
          <cell r="N26">
            <v>4.8338603228330612E-2</v>
          </cell>
          <cell r="O26">
            <v>0.33362683653831482</v>
          </cell>
          <cell r="Z26">
            <v>0.16681782901287079</v>
          </cell>
          <cell r="AA26">
            <v>0.12791459262371063</v>
          </cell>
          <cell r="AH26">
            <v>0.10257232934236526</v>
          </cell>
          <cell r="AI26">
            <v>0.1228717714548111</v>
          </cell>
          <cell r="AL26">
            <v>0.1941760778427124</v>
          </cell>
          <cell r="AM26">
            <v>0.20842890441417694</v>
          </cell>
        </row>
        <row r="27">
          <cell r="A27">
            <v>26</v>
          </cell>
          <cell r="O27">
            <v>0.33362683653831482</v>
          </cell>
          <cell r="AA27">
            <v>0.12791459262371063</v>
          </cell>
          <cell r="AI27">
            <v>0.1228717714548111</v>
          </cell>
          <cell r="AM27">
            <v>0.20842890441417694</v>
          </cell>
        </row>
        <row r="28">
          <cell r="A28">
            <v>27</v>
          </cell>
          <cell r="O28">
            <v>0.33362683653831482</v>
          </cell>
          <cell r="AA28">
            <v>0.12791459262371063</v>
          </cell>
          <cell r="AI28">
            <v>0.1228717714548111</v>
          </cell>
          <cell r="AM28">
            <v>0.20842890441417694</v>
          </cell>
        </row>
        <row r="29">
          <cell r="A29">
            <v>28</v>
          </cell>
          <cell r="O29">
            <v>0.33362683653831482</v>
          </cell>
          <cell r="AA29">
            <v>0.12791459262371063</v>
          </cell>
          <cell r="AI29">
            <v>0.1228717714548111</v>
          </cell>
          <cell r="AM29">
            <v>0.20842890441417694</v>
          </cell>
        </row>
        <row r="30">
          <cell r="A30">
            <v>29</v>
          </cell>
          <cell r="O30">
            <v>0.33362683653831482</v>
          </cell>
          <cell r="AA30">
            <v>0.12791459262371063</v>
          </cell>
          <cell r="AI30">
            <v>0.1228717714548111</v>
          </cell>
          <cell r="AM30">
            <v>0.20842890441417694</v>
          </cell>
        </row>
        <row r="31">
          <cell r="A31">
            <v>30</v>
          </cell>
          <cell r="N31">
            <v>5.3396102041006088E-2</v>
          </cell>
          <cell r="O31">
            <v>0.33362683653831482</v>
          </cell>
          <cell r="Z31">
            <v>0.11707770079374313</v>
          </cell>
          <cell r="AA31">
            <v>0.12791459262371063</v>
          </cell>
          <cell r="AH31">
            <v>0.10492370277643204</v>
          </cell>
          <cell r="AI31">
            <v>0.1228717714548111</v>
          </cell>
          <cell r="AL31">
            <v>0.17933869361877441</v>
          </cell>
          <cell r="AM31">
            <v>0.20842890441417694</v>
          </cell>
        </row>
        <row r="32">
          <cell r="A32">
            <v>31</v>
          </cell>
          <cell r="O32">
            <v>0.33362683653831482</v>
          </cell>
          <cell r="AA32">
            <v>0.12791459262371063</v>
          </cell>
          <cell r="AI32">
            <v>0.1228717714548111</v>
          </cell>
          <cell r="AM32">
            <v>0.20842890441417694</v>
          </cell>
        </row>
        <row r="33">
          <cell r="A33">
            <v>32</v>
          </cell>
          <cell r="O33">
            <v>0.33362683653831482</v>
          </cell>
          <cell r="AA33">
            <v>0.12791459262371063</v>
          </cell>
          <cell r="AI33">
            <v>0.1228717714548111</v>
          </cell>
          <cell r="AM33">
            <v>0.20842890441417694</v>
          </cell>
        </row>
        <row r="34">
          <cell r="A34">
            <v>33</v>
          </cell>
          <cell r="O34">
            <v>0.33362683653831482</v>
          </cell>
          <cell r="AA34">
            <v>0.12791459262371063</v>
          </cell>
          <cell r="AI34">
            <v>0.1228717714548111</v>
          </cell>
          <cell r="AM34">
            <v>0.20842890441417694</v>
          </cell>
        </row>
        <row r="35">
          <cell r="A35">
            <v>34</v>
          </cell>
          <cell r="O35">
            <v>0.33362683653831482</v>
          </cell>
          <cell r="AA35">
            <v>0.12791459262371063</v>
          </cell>
          <cell r="AI35">
            <v>0.1228717714548111</v>
          </cell>
          <cell r="AM35">
            <v>0.20842890441417694</v>
          </cell>
        </row>
        <row r="36">
          <cell r="A36">
            <v>35</v>
          </cell>
          <cell r="N36">
            <v>5.3396102041006088E-2</v>
          </cell>
          <cell r="O36">
            <v>0.33362683653831482</v>
          </cell>
          <cell r="Z36">
            <v>0.11707770079374313</v>
          </cell>
          <cell r="AA36">
            <v>0.12791459262371063</v>
          </cell>
          <cell r="AH36">
            <v>0.10492370277643204</v>
          </cell>
          <cell r="AI36">
            <v>0.1228717714548111</v>
          </cell>
          <cell r="AL36">
            <v>0.17933869361877441</v>
          </cell>
          <cell r="AM36">
            <v>0.20842890441417694</v>
          </cell>
        </row>
        <row r="37">
          <cell r="A37">
            <v>36</v>
          </cell>
          <cell r="O37">
            <v>0.33362683653831482</v>
          </cell>
          <cell r="AA37">
            <v>0.12791459262371063</v>
          </cell>
          <cell r="AI37">
            <v>0.1228717714548111</v>
          </cell>
          <cell r="AM37">
            <v>0.20842890441417694</v>
          </cell>
        </row>
        <row r="38">
          <cell r="A38">
            <v>37</v>
          </cell>
          <cell r="O38">
            <v>0.33362683653831482</v>
          </cell>
          <cell r="AA38">
            <v>0.12791459262371063</v>
          </cell>
          <cell r="AI38">
            <v>0.1228717714548111</v>
          </cell>
          <cell r="AM38">
            <v>0.20842890441417694</v>
          </cell>
        </row>
        <row r="39">
          <cell r="A39">
            <v>38</v>
          </cell>
          <cell r="O39">
            <v>0.33362683653831482</v>
          </cell>
          <cell r="AA39">
            <v>0.12791459262371063</v>
          </cell>
          <cell r="AI39">
            <v>0.1228717714548111</v>
          </cell>
          <cell r="AM39">
            <v>0.20842890441417694</v>
          </cell>
        </row>
        <row r="40">
          <cell r="A40">
            <v>39</v>
          </cell>
          <cell r="O40">
            <v>0.33362683653831482</v>
          </cell>
          <cell r="AA40">
            <v>0.12791459262371063</v>
          </cell>
          <cell r="AI40">
            <v>0.1228717714548111</v>
          </cell>
          <cell r="AM40">
            <v>0.20842890441417694</v>
          </cell>
        </row>
        <row r="41">
          <cell r="A41">
            <v>40</v>
          </cell>
          <cell r="N41">
            <v>7.9959608614444733E-2</v>
          </cell>
          <cell r="O41">
            <v>0.33362683653831482</v>
          </cell>
          <cell r="Z41">
            <v>0.12840966880321503</v>
          </cell>
          <cell r="AA41">
            <v>0.12791459262371063</v>
          </cell>
          <cell r="AH41">
            <v>0.12721152603626251</v>
          </cell>
          <cell r="AI41">
            <v>0.1228717714548111</v>
          </cell>
          <cell r="AL41">
            <v>0.20778079330921173</v>
          </cell>
          <cell r="AM41">
            <v>0.20842890441417694</v>
          </cell>
        </row>
        <row r="42">
          <cell r="A42">
            <v>41</v>
          </cell>
          <cell r="O42">
            <v>0.33362683653831482</v>
          </cell>
          <cell r="AA42">
            <v>0.12791459262371063</v>
          </cell>
          <cell r="AI42">
            <v>0.1228717714548111</v>
          </cell>
          <cell r="AM42">
            <v>0.20842890441417694</v>
          </cell>
        </row>
        <row r="43">
          <cell r="A43">
            <v>42</v>
          </cell>
          <cell r="O43">
            <v>0.33362683653831482</v>
          </cell>
          <cell r="AA43">
            <v>0.12791459262371063</v>
          </cell>
          <cell r="AI43">
            <v>0.1228717714548111</v>
          </cell>
          <cell r="AM43">
            <v>0.20842890441417694</v>
          </cell>
        </row>
        <row r="44">
          <cell r="A44">
            <v>43</v>
          </cell>
          <cell r="O44">
            <v>0.33362683653831482</v>
          </cell>
          <cell r="AA44">
            <v>0.12791459262371063</v>
          </cell>
          <cell r="AI44">
            <v>0.1228717714548111</v>
          </cell>
          <cell r="AM44">
            <v>0.20842890441417694</v>
          </cell>
        </row>
        <row r="45">
          <cell r="A45">
            <v>44</v>
          </cell>
          <cell r="O45">
            <v>0.33362683653831482</v>
          </cell>
          <cell r="AA45">
            <v>0.12791459262371063</v>
          </cell>
          <cell r="AI45">
            <v>0.1228717714548111</v>
          </cell>
          <cell r="AM45">
            <v>0.20842890441417694</v>
          </cell>
        </row>
        <row r="46">
          <cell r="A46">
            <v>45</v>
          </cell>
          <cell r="N46">
            <v>8.7299413979053497E-2</v>
          </cell>
          <cell r="O46">
            <v>0.33362683653831482</v>
          </cell>
          <cell r="Z46">
            <v>0.11139798909425735</v>
          </cell>
          <cell r="AA46">
            <v>0.12791459262371063</v>
          </cell>
          <cell r="AH46">
            <v>0.10793019086122513</v>
          </cell>
          <cell r="AI46">
            <v>0.1228717714548111</v>
          </cell>
          <cell r="AL46">
            <v>0.17833143472671509</v>
          </cell>
          <cell r="AM46">
            <v>0.20842890441417694</v>
          </cell>
        </row>
        <row r="47">
          <cell r="A47">
            <v>46</v>
          </cell>
          <cell r="O47">
            <v>0.33362683653831482</v>
          </cell>
          <cell r="AA47">
            <v>0.12791459262371063</v>
          </cell>
          <cell r="AI47">
            <v>0.1228717714548111</v>
          </cell>
          <cell r="AM47">
            <v>0.20842890441417694</v>
          </cell>
        </row>
        <row r="48">
          <cell r="A48">
            <v>47</v>
          </cell>
          <cell r="O48">
            <v>0.33362683653831482</v>
          </cell>
          <cell r="AA48">
            <v>0.12791459262371063</v>
          </cell>
          <cell r="AI48">
            <v>0.1228717714548111</v>
          </cell>
          <cell r="AM48">
            <v>0.20842890441417694</v>
          </cell>
        </row>
        <row r="49">
          <cell r="A49">
            <v>48</v>
          </cell>
          <cell r="O49">
            <v>0.33362683653831482</v>
          </cell>
          <cell r="AA49">
            <v>0.12791459262371063</v>
          </cell>
          <cell r="AI49">
            <v>0.1228717714548111</v>
          </cell>
          <cell r="AM49">
            <v>0.20842890441417694</v>
          </cell>
        </row>
        <row r="50">
          <cell r="A50">
            <v>49</v>
          </cell>
          <cell r="O50">
            <v>0.33362683653831482</v>
          </cell>
          <cell r="AA50">
            <v>0.12791459262371063</v>
          </cell>
          <cell r="AI50">
            <v>0.1228717714548111</v>
          </cell>
          <cell r="AM50">
            <v>0.20842890441417694</v>
          </cell>
        </row>
        <row r="51">
          <cell r="A51">
            <v>50</v>
          </cell>
          <cell r="N51">
            <v>9.888157993555069E-2</v>
          </cell>
          <cell r="O51">
            <v>0.33362683653831482</v>
          </cell>
          <cell r="Z51">
            <v>9.1515123844146729E-2</v>
          </cell>
          <cell r="AA51">
            <v>0.12791459262371063</v>
          </cell>
          <cell r="AH51">
            <v>8.8229864835739136E-2</v>
          </cell>
          <cell r="AI51">
            <v>0.1228717714548111</v>
          </cell>
          <cell r="AL51">
            <v>0.10835539549589157</v>
          </cell>
          <cell r="AM51">
            <v>0.20842890441417694</v>
          </cell>
        </row>
        <row r="52">
          <cell r="A52">
            <v>51</v>
          </cell>
          <cell r="O52">
            <v>0.33362683653831482</v>
          </cell>
          <cell r="AA52">
            <v>0.12791459262371063</v>
          </cell>
          <cell r="AI52">
            <v>0.1228717714548111</v>
          </cell>
          <cell r="AM52">
            <v>0.20842890441417694</v>
          </cell>
        </row>
        <row r="53">
          <cell r="A53">
            <v>52</v>
          </cell>
          <cell r="O53">
            <v>0.33362683653831482</v>
          </cell>
          <cell r="AA53">
            <v>0.12791459262371063</v>
          </cell>
          <cell r="AI53">
            <v>0.1228717714548111</v>
          </cell>
          <cell r="AM53">
            <v>0.20842890441417694</v>
          </cell>
        </row>
        <row r="54">
          <cell r="A54">
            <v>53</v>
          </cell>
          <cell r="O54">
            <v>0.33362683653831482</v>
          </cell>
          <cell r="AA54">
            <v>0.12791459262371063</v>
          </cell>
          <cell r="AI54">
            <v>0.1228717714548111</v>
          </cell>
          <cell r="AM54">
            <v>0.20842890441417694</v>
          </cell>
        </row>
        <row r="55">
          <cell r="A55">
            <v>54</v>
          </cell>
          <cell r="O55">
            <v>0.33362683653831482</v>
          </cell>
          <cell r="AA55">
            <v>0.12791459262371063</v>
          </cell>
          <cell r="AI55">
            <v>0.1228717714548111</v>
          </cell>
          <cell r="AM55">
            <v>0.20842890441417694</v>
          </cell>
        </row>
        <row r="56">
          <cell r="A56">
            <v>55</v>
          </cell>
          <cell r="N56">
            <v>9.888157993555069E-2</v>
          </cell>
          <cell r="O56">
            <v>0.33362683653831482</v>
          </cell>
          <cell r="Z56">
            <v>9.1515123844146729E-2</v>
          </cell>
          <cell r="AA56">
            <v>0.12791459262371063</v>
          </cell>
          <cell r="AH56">
            <v>8.8229864835739136E-2</v>
          </cell>
          <cell r="AI56">
            <v>0.1228717714548111</v>
          </cell>
          <cell r="AL56">
            <v>0.10835539549589157</v>
          </cell>
          <cell r="AM56">
            <v>0.20842890441417694</v>
          </cell>
        </row>
        <row r="57">
          <cell r="A57">
            <v>56</v>
          </cell>
          <cell r="O57">
            <v>0.33362683653831482</v>
          </cell>
          <cell r="AA57">
            <v>0.12791459262371063</v>
          </cell>
          <cell r="AI57">
            <v>0.1228717714548111</v>
          </cell>
          <cell r="AM57">
            <v>0.20842890441417694</v>
          </cell>
        </row>
        <row r="58">
          <cell r="A58">
            <v>57</v>
          </cell>
          <cell r="O58">
            <v>0.33362683653831482</v>
          </cell>
          <cell r="AA58">
            <v>0.12791459262371063</v>
          </cell>
          <cell r="AI58">
            <v>0.1228717714548111</v>
          </cell>
          <cell r="AM58">
            <v>0.20842890441417694</v>
          </cell>
        </row>
        <row r="59">
          <cell r="A59">
            <v>58</v>
          </cell>
          <cell r="O59">
            <v>0.33362683653831482</v>
          </cell>
          <cell r="AA59">
            <v>0.12791459262371063</v>
          </cell>
          <cell r="AI59">
            <v>0.1228717714548111</v>
          </cell>
          <cell r="AM59">
            <v>0.20842890441417694</v>
          </cell>
        </row>
        <row r="60">
          <cell r="A60">
            <v>59</v>
          </cell>
          <cell r="O60">
            <v>0.33362683653831482</v>
          </cell>
          <cell r="AA60">
            <v>0.12791459262371063</v>
          </cell>
          <cell r="AI60">
            <v>0.1228717714548111</v>
          </cell>
          <cell r="AM60">
            <v>0.20842890441417694</v>
          </cell>
        </row>
        <row r="61">
          <cell r="A61">
            <v>60</v>
          </cell>
          <cell r="N61">
            <v>0.22835852205753326</v>
          </cell>
          <cell r="O61">
            <v>0.33362683653831482</v>
          </cell>
          <cell r="Z61">
            <v>0.12169541418552399</v>
          </cell>
          <cell r="AA61">
            <v>0.12791459262371063</v>
          </cell>
          <cell r="AH61">
            <v>0.12956880033016205</v>
          </cell>
          <cell r="AI61">
            <v>0.1228717714548111</v>
          </cell>
          <cell r="AL61">
            <v>0.13918814063072205</v>
          </cell>
          <cell r="AM61">
            <v>0.20842890441417694</v>
          </cell>
        </row>
        <row r="62">
          <cell r="A62">
            <v>61</v>
          </cell>
          <cell r="O62">
            <v>0.33362683653831482</v>
          </cell>
          <cell r="AA62">
            <v>0.12791459262371063</v>
          </cell>
          <cell r="AI62">
            <v>0.1228717714548111</v>
          </cell>
          <cell r="AM62">
            <v>0.20842890441417694</v>
          </cell>
        </row>
        <row r="63">
          <cell r="A63">
            <v>62</v>
          </cell>
          <cell r="O63">
            <v>0.33362683653831482</v>
          </cell>
          <cell r="AA63">
            <v>0.12791459262371063</v>
          </cell>
          <cell r="AI63">
            <v>0.1228717714548111</v>
          </cell>
          <cell r="AM63">
            <v>0.20842890441417694</v>
          </cell>
        </row>
        <row r="64">
          <cell r="A64">
            <v>63</v>
          </cell>
          <cell r="O64">
            <v>0.33362683653831482</v>
          </cell>
          <cell r="AA64">
            <v>0.12791459262371063</v>
          </cell>
          <cell r="AI64">
            <v>0.1228717714548111</v>
          </cell>
          <cell r="AM64">
            <v>0.20842890441417694</v>
          </cell>
        </row>
        <row r="65">
          <cell r="A65">
            <v>64</v>
          </cell>
          <cell r="O65">
            <v>0.33362683653831482</v>
          </cell>
          <cell r="AA65">
            <v>0.12791459262371063</v>
          </cell>
          <cell r="AI65">
            <v>0.1228717714548111</v>
          </cell>
          <cell r="AM65">
            <v>0.20842890441417694</v>
          </cell>
        </row>
        <row r="66">
          <cell r="A66">
            <v>65</v>
          </cell>
          <cell r="N66">
            <v>0.24910262227058411</v>
          </cell>
          <cell r="O66">
            <v>0.33362683653831482</v>
          </cell>
          <cell r="Z66">
            <v>0.10531924664974213</v>
          </cell>
          <cell r="AA66">
            <v>0.12791459262371063</v>
          </cell>
          <cell r="AH66">
            <v>9.4283230602741241E-2</v>
          </cell>
          <cell r="AI66">
            <v>0.1228717714548111</v>
          </cell>
          <cell r="AL66">
            <v>0.13156230747699738</v>
          </cell>
          <cell r="AM66">
            <v>0.20842890441417694</v>
          </cell>
        </row>
        <row r="67">
          <cell r="A67">
            <v>66</v>
          </cell>
          <cell r="O67">
            <v>0.33362683653831482</v>
          </cell>
          <cell r="AA67">
            <v>0.12791459262371063</v>
          </cell>
          <cell r="AI67">
            <v>0.1228717714548111</v>
          </cell>
          <cell r="AM67">
            <v>0.20842890441417694</v>
          </cell>
        </row>
        <row r="68">
          <cell r="A68">
            <v>67</v>
          </cell>
          <cell r="O68">
            <v>0.33362683653831482</v>
          </cell>
          <cell r="AA68">
            <v>0.12791459262371063</v>
          </cell>
          <cell r="AI68">
            <v>0.1228717714548111</v>
          </cell>
          <cell r="AM68">
            <v>0.20842890441417694</v>
          </cell>
        </row>
        <row r="69">
          <cell r="A69">
            <v>68</v>
          </cell>
          <cell r="O69">
            <v>0.33362683653831482</v>
          </cell>
          <cell r="AA69">
            <v>0.12791459262371063</v>
          </cell>
          <cell r="AI69">
            <v>0.1228717714548111</v>
          </cell>
          <cell r="AM69">
            <v>0.20842890441417694</v>
          </cell>
        </row>
        <row r="70">
          <cell r="A70">
            <v>69</v>
          </cell>
          <cell r="O70">
            <v>0.33362683653831482</v>
          </cell>
          <cell r="AA70">
            <v>0.12791459262371063</v>
          </cell>
          <cell r="AI70">
            <v>0.1228717714548111</v>
          </cell>
          <cell r="AM70">
            <v>0.20842890441417694</v>
          </cell>
        </row>
        <row r="71">
          <cell r="A71">
            <v>70</v>
          </cell>
          <cell r="N71">
            <v>0.23637458682060242</v>
          </cell>
          <cell r="O71">
            <v>0.33362683653831482</v>
          </cell>
          <cell r="Z71">
            <v>5.5140640586614609E-2</v>
          </cell>
          <cell r="AA71">
            <v>0.12791459262371063</v>
          </cell>
          <cell r="AH71">
            <v>6.4494684338569641E-2</v>
          </cell>
          <cell r="AI71">
            <v>0.1228717714548111</v>
          </cell>
          <cell r="AL71">
            <v>0.10529655963182449</v>
          </cell>
          <cell r="AM71">
            <v>0.20842890441417694</v>
          </cell>
        </row>
        <row r="72">
          <cell r="A72">
            <v>71</v>
          </cell>
          <cell r="O72">
            <v>0.33362683653831482</v>
          </cell>
          <cell r="AA72">
            <v>0.12791459262371063</v>
          </cell>
          <cell r="AI72">
            <v>0.1228717714548111</v>
          </cell>
          <cell r="AM72">
            <v>0.20842890441417694</v>
          </cell>
        </row>
        <row r="73">
          <cell r="A73">
            <v>72</v>
          </cell>
          <cell r="O73">
            <v>0.33362683653831482</v>
          </cell>
          <cell r="AA73">
            <v>0.12791459262371063</v>
          </cell>
          <cell r="AI73">
            <v>0.1228717714548111</v>
          </cell>
          <cell r="AM73">
            <v>0.20842890441417694</v>
          </cell>
        </row>
        <row r="74">
          <cell r="A74">
            <v>73</v>
          </cell>
          <cell r="O74">
            <v>0.33362683653831482</v>
          </cell>
          <cell r="AA74">
            <v>0.12791459262371063</v>
          </cell>
          <cell r="AI74">
            <v>0.1228717714548111</v>
          </cell>
          <cell r="AM74">
            <v>0.20842890441417694</v>
          </cell>
        </row>
        <row r="75">
          <cell r="A75">
            <v>74</v>
          </cell>
          <cell r="O75">
            <v>0.33362683653831482</v>
          </cell>
          <cell r="AA75">
            <v>0.12791459262371063</v>
          </cell>
          <cell r="AI75">
            <v>0.1228717714548111</v>
          </cell>
          <cell r="AM75">
            <v>0.20842890441417694</v>
          </cell>
        </row>
        <row r="76">
          <cell r="A76">
            <v>75</v>
          </cell>
          <cell r="N76">
            <v>0.23637458682060242</v>
          </cell>
          <cell r="O76">
            <v>0.33362683653831482</v>
          </cell>
          <cell r="Z76">
            <v>5.5140640586614609E-2</v>
          </cell>
          <cell r="AA76">
            <v>0.12791459262371063</v>
          </cell>
          <cell r="AH76">
            <v>6.4494684338569641E-2</v>
          </cell>
          <cell r="AI76">
            <v>0.1228717714548111</v>
          </cell>
          <cell r="AL76">
            <v>0.10529655963182449</v>
          </cell>
          <cell r="AM76">
            <v>0.20842890441417694</v>
          </cell>
        </row>
        <row r="77">
          <cell r="A77">
            <v>76</v>
          </cell>
          <cell r="O77">
            <v>0.33362683653831482</v>
          </cell>
          <cell r="AA77">
            <v>0.12791459262371063</v>
          </cell>
          <cell r="AI77">
            <v>0.1228717714548111</v>
          </cell>
          <cell r="AM77">
            <v>0.20842890441417694</v>
          </cell>
        </row>
        <row r="78">
          <cell r="A78">
            <v>77</v>
          </cell>
          <cell r="O78">
            <v>0.33362683653831482</v>
          </cell>
          <cell r="AA78">
            <v>0.12791459262371063</v>
          </cell>
          <cell r="AI78">
            <v>0.1228717714548111</v>
          </cell>
          <cell r="AM78">
            <v>0.20842890441417694</v>
          </cell>
        </row>
        <row r="79">
          <cell r="A79">
            <v>78</v>
          </cell>
          <cell r="O79">
            <v>0.33362683653831482</v>
          </cell>
          <cell r="AA79">
            <v>0.12791459262371063</v>
          </cell>
          <cell r="AI79">
            <v>0.1228717714548111</v>
          </cell>
          <cell r="AM79">
            <v>0.20842890441417694</v>
          </cell>
        </row>
        <row r="80">
          <cell r="A80">
            <v>79</v>
          </cell>
          <cell r="O80">
            <v>0.33362683653831482</v>
          </cell>
          <cell r="AA80">
            <v>0.12791459262371063</v>
          </cell>
          <cell r="AI80">
            <v>0.1228717714548111</v>
          </cell>
          <cell r="AM80">
            <v>0.20842890441417694</v>
          </cell>
        </row>
        <row r="81">
          <cell r="A81">
            <v>80</v>
          </cell>
          <cell r="N81">
            <v>0.52261298894882202</v>
          </cell>
          <cell r="O81">
            <v>0.33362683653831482</v>
          </cell>
          <cell r="Z81">
            <v>3.9379354566335678E-2</v>
          </cell>
          <cell r="AA81">
            <v>0.12791459262371063</v>
          </cell>
          <cell r="AH81">
            <v>7.2418324649333954E-2</v>
          </cell>
          <cell r="AI81">
            <v>0.1228717714548111</v>
          </cell>
          <cell r="AL81">
            <v>0.18741269409656525</v>
          </cell>
          <cell r="AM81">
            <v>0.20842890441417694</v>
          </cell>
        </row>
        <row r="82">
          <cell r="A82">
            <v>81</v>
          </cell>
          <cell r="O82">
            <v>0.33362683653831482</v>
          </cell>
          <cell r="AA82">
            <v>0.12791459262371063</v>
          </cell>
          <cell r="AI82">
            <v>0.1228717714548111</v>
          </cell>
          <cell r="AM82">
            <v>0.20842890441417694</v>
          </cell>
        </row>
        <row r="83">
          <cell r="A83">
            <v>82</v>
          </cell>
          <cell r="O83">
            <v>0.33362683653831482</v>
          </cell>
          <cell r="AA83">
            <v>0.12791459262371063</v>
          </cell>
          <cell r="AI83">
            <v>0.1228717714548111</v>
          </cell>
          <cell r="AM83">
            <v>0.20842890441417694</v>
          </cell>
        </row>
        <row r="84">
          <cell r="A84">
            <v>83</v>
          </cell>
          <cell r="O84">
            <v>0.33362683653831482</v>
          </cell>
          <cell r="AA84">
            <v>0.12791459262371063</v>
          </cell>
          <cell r="AI84">
            <v>0.1228717714548111</v>
          </cell>
          <cell r="AM84">
            <v>0.20842890441417694</v>
          </cell>
        </row>
        <row r="85">
          <cell r="A85">
            <v>84</v>
          </cell>
          <cell r="O85">
            <v>0.33362683653831482</v>
          </cell>
          <cell r="AA85">
            <v>0.12791459262371063</v>
          </cell>
          <cell r="AI85">
            <v>0.1228717714548111</v>
          </cell>
          <cell r="AM85">
            <v>0.20842890441417694</v>
          </cell>
        </row>
        <row r="86">
          <cell r="A86">
            <v>85</v>
          </cell>
          <cell r="N86">
            <v>0.62876230478286743</v>
          </cell>
          <cell r="O86">
            <v>0.33362683653831482</v>
          </cell>
          <cell r="Z86">
            <v>2.9725881293416023E-2</v>
          </cell>
          <cell r="AA86">
            <v>0.12791459262371063</v>
          </cell>
          <cell r="AH86">
            <v>9.43928062915802E-2</v>
          </cell>
          <cell r="AI86">
            <v>0.1228717714548111</v>
          </cell>
          <cell r="AL86">
            <v>0.16848957538604736</v>
          </cell>
          <cell r="AM86">
            <v>0.20842890441417694</v>
          </cell>
        </row>
        <row r="87">
          <cell r="A87">
            <v>86</v>
          </cell>
          <cell r="O87">
            <v>0.33362683653831482</v>
          </cell>
          <cell r="AA87">
            <v>0.12791459262371063</v>
          </cell>
          <cell r="AI87">
            <v>0.1228717714548111</v>
          </cell>
          <cell r="AM87">
            <v>0.20842890441417694</v>
          </cell>
        </row>
        <row r="88">
          <cell r="A88">
            <v>87</v>
          </cell>
          <cell r="O88">
            <v>0.33362683653831482</v>
          </cell>
          <cell r="AA88">
            <v>0.12791459262371063</v>
          </cell>
          <cell r="AI88">
            <v>0.1228717714548111</v>
          </cell>
          <cell r="AM88">
            <v>0.20842890441417694</v>
          </cell>
        </row>
        <row r="89">
          <cell r="A89">
            <v>88</v>
          </cell>
          <cell r="O89">
            <v>0.33362683653831482</v>
          </cell>
          <cell r="AA89">
            <v>0.12791459262371063</v>
          </cell>
          <cell r="AI89">
            <v>0.1228717714548111</v>
          </cell>
          <cell r="AM89">
            <v>0.20842890441417694</v>
          </cell>
        </row>
        <row r="90">
          <cell r="A90">
            <v>89</v>
          </cell>
          <cell r="O90">
            <v>0.33362683653831482</v>
          </cell>
          <cell r="AA90">
            <v>0.12791459262371063</v>
          </cell>
          <cell r="AI90">
            <v>0.1228717714548111</v>
          </cell>
          <cell r="AM90">
            <v>0.20842890441417694</v>
          </cell>
        </row>
        <row r="91">
          <cell r="A91">
            <v>90</v>
          </cell>
          <cell r="N91">
            <v>0.73532712459564209</v>
          </cell>
          <cell r="O91">
            <v>0.33362683653831482</v>
          </cell>
          <cell r="Z91">
            <v>-2.8793308883905411E-2</v>
          </cell>
          <cell r="AA91">
            <v>0.12791459262371063</v>
          </cell>
          <cell r="AH91">
            <v>9.4883628189563751E-2</v>
          </cell>
          <cell r="AI91">
            <v>0.1228717714548111</v>
          </cell>
          <cell r="AL91">
            <v>0.21273179352283478</v>
          </cell>
          <cell r="AM91">
            <v>0.20842890441417694</v>
          </cell>
        </row>
        <row r="92">
          <cell r="A92">
            <v>91</v>
          </cell>
          <cell r="O92">
            <v>0.33362683653831482</v>
          </cell>
          <cell r="AA92">
            <v>0.12791459262371063</v>
          </cell>
          <cell r="AI92">
            <v>0.1228717714548111</v>
          </cell>
          <cell r="AM92">
            <v>0.20842890441417694</v>
          </cell>
        </row>
        <row r="93">
          <cell r="A93">
            <v>92</v>
          </cell>
          <cell r="O93">
            <v>0.33362683653831482</v>
          </cell>
          <cell r="AA93">
            <v>0.12791459262371063</v>
          </cell>
          <cell r="AI93">
            <v>0.1228717714548111</v>
          </cell>
          <cell r="AM93">
            <v>0.20842890441417694</v>
          </cell>
        </row>
        <row r="94">
          <cell r="A94">
            <v>93</v>
          </cell>
          <cell r="O94">
            <v>0.33362683653831482</v>
          </cell>
          <cell r="AA94">
            <v>0.12791459262371063</v>
          </cell>
          <cell r="AI94">
            <v>0.1228717714548111</v>
          </cell>
          <cell r="AM94">
            <v>0.20842890441417694</v>
          </cell>
        </row>
        <row r="95">
          <cell r="A95">
            <v>94</v>
          </cell>
          <cell r="O95">
            <v>0.33362683653831482</v>
          </cell>
          <cell r="AA95">
            <v>0.12791459262371063</v>
          </cell>
          <cell r="AI95">
            <v>0.1228717714548111</v>
          </cell>
          <cell r="AM95">
            <v>0.20842890441417694</v>
          </cell>
        </row>
        <row r="96">
          <cell r="A96">
            <v>95</v>
          </cell>
          <cell r="N96">
            <v>1.5625458955764771</v>
          </cell>
          <cell r="O96">
            <v>0.33362683653831482</v>
          </cell>
          <cell r="Z96">
            <v>-8.6897678673267365E-2</v>
          </cell>
          <cell r="AA96">
            <v>0.12791459262371063</v>
          </cell>
          <cell r="AH96">
            <v>6.8794965744018555E-2</v>
          </cell>
          <cell r="AI96">
            <v>0.1228717714548111</v>
          </cell>
          <cell r="AL96">
            <v>0.213274285197258</v>
          </cell>
          <cell r="AM96">
            <v>0.20842890441417694</v>
          </cell>
        </row>
        <row r="97">
          <cell r="A97">
            <v>96</v>
          </cell>
          <cell r="O97">
            <v>0.33362683653831482</v>
          </cell>
          <cell r="AA97">
            <v>0.12791459262371063</v>
          </cell>
          <cell r="AI97">
            <v>0.1228717714548111</v>
          </cell>
          <cell r="AM97">
            <v>0.20842890441417694</v>
          </cell>
        </row>
        <row r="98">
          <cell r="A98">
            <v>97</v>
          </cell>
          <cell r="O98">
            <v>0.33362683653831482</v>
          </cell>
          <cell r="AA98">
            <v>0.12791459262371063</v>
          </cell>
          <cell r="AI98">
            <v>0.1228717714548111</v>
          </cell>
          <cell r="AM98">
            <v>0.20842890441417694</v>
          </cell>
        </row>
        <row r="99">
          <cell r="A99">
            <v>98</v>
          </cell>
          <cell r="O99">
            <v>0.33362683653831482</v>
          </cell>
          <cell r="AA99">
            <v>0.12791459262371063</v>
          </cell>
          <cell r="AI99">
            <v>0.1228717714548111</v>
          </cell>
          <cell r="AM99">
            <v>0.20842890441417694</v>
          </cell>
        </row>
        <row r="100">
          <cell r="A100">
            <v>99</v>
          </cell>
          <cell r="O100">
            <v>0.33362683653831482</v>
          </cell>
          <cell r="AA100">
            <v>0.12791459262371063</v>
          </cell>
          <cell r="AI100">
            <v>0.1228717714548111</v>
          </cell>
          <cell r="AM100">
            <v>0.20842890441417694</v>
          </cell>
        </row>
      </sheetData>
      <sheetData sheetId="9" refreshError="1"/>
      <sheetData sheetId="10">
        <row r="2">
          <cell r="C2">
            <v>-0.20703718066215515</v>
          </cell>
          <cell r="O2">
            <v>0.30163159966468811</v>
          </cell>
          <cell r="AA2">
            <v>3.6229785531759262E-2</v>
          </cell>
          <cell r="AI2">
            <v>0.12109646946191788</v>
          </cell>
          <cell r="AM2">
            <v>0.21706824004650116</v>
          </cell>
        </row>
        <row r="3">
          <cell r="O3">
            <v>0.30163159966468811</v>
          </cell>
          <cell r="AA3">
            <v>3.6229785531759262E-2</v>
          </cell>
          <cell r="AI3">
            <v>0.12109646946191788</v>
          </cell>
          <cell r="AM3">
            <v>0.21706824004650116</v>
          </cell>
        </row>
        <row r="4">
          <cell r="O4">
            <v>0.30163159966468811</v>
          </cell>
          <cell r="AA4">
            <v>3.6229785531759262E-2</v>
          </cell>
          <cell r="AI4">
            <v>0.12109646946191788</v>
          </cell>
          <cell r="AM4">
            <v>0.21706824004650116</v>
          </cell>
        </row>
        <row r="5">
          <cell r="O5">
            <v>0.30163159966468811</v>
          </cell>
          <cell r="AA5">
            <v>3.6229785531759262E-2</v>
          </cell>
          <cell r="AI5">
            <v>0.12109646946191788</v>
          </cell>
          <cell r="AM5">
            <v>0.21706824004650116</v>
          </cell>
        </row>
        <row r="6">
          <cell r="N6">
            <v>-2.8828447684645653E-3</v>
          </cell>
          <cell r="O6">
            <v>0.30163159966468811</v>
          </cell>
          <cell r="Z6">
            <v>9.361904114484787E-2</v>
          </cell>
          <cell r="AA6">
            <v>3.6229785531759262E-2</v>
          </cell>
          <cell r="AH6">
            <v>0.14663936197757721</v>
          </cell>
          <cell r="AI6">
            <v>0.12109646946191788</v>
          </cell>
          <cell r="AL6">
            <v>0.10976427793502808</v>
          </cell>
          <cell r="AM6">
            <v>0.21706824004650116</v>
          </cell>
        </row>
        <row r="7">
          <cell r="O7">
            <v>0.30163159966468811</v>
          </cell>
          <cell r="AA7">
            <v>3.6229785531759262E-2</v>
          </cell>
          <cell r="AI7">
            <v>0.12109646946191788</v>
          </cell>
          <cell r="AM7">
            <v>0.21706824004650116</v>
          </cell>
        </row>
        <row r="8">
          <cell r="O8">
            <v>0.30163159966468811</v>
          </cell>
          <cell r="AA8">
            <v>3.6229785531759262E-2</v>
          </cell>
          <cell r="AI8">
            <v>0.12109646946191788</v>
          </cell>
          <cell r="AM8">
            <v>0.21706824004650116</v>
          </cell>
        </row>
        <row r="9">
          <cell r="O9">
            <v>0.30163159966468811</v>
          </cell>
          <cell r="AA9">
            <v>3.6229785531759262E-2</v>
          </cell>
          <cell r="AI9">
            <v>0.12109646946191788</v>
          </cell>
          <cell r="AM9">
            <v>0.21706824004650116</v>
          </cell>
        </row>
        <row r="10">
          <cell r="O10">
            <v>0.30163159966468811</v>
          </cell>
          <cell r="AA10">
            <v>3.6229785531759262E-2</v>
          </cell>
          <cell r="AI10">
            <v>0.12109646946191788</v>
          </cell>
          <cell r="AM10">
            <v>0.21706824004650116</v>
          </cell>
        </row>
        <row r="11">
          <cell r="N11">
            <v>1.4286184450611472E-3</v>
          </cell>
          <cell r="O11">
            <v>0.30163159966468811</v>
          </cell>
          <cell r="Z11">
            <v>2.6330014690756798E-2</v>
          </cell>
          <cell r="AA11">
            <v>3.6229785531759262E-2</v>
          </cell>
          <cell r="AH11">
            <v>0.10618528723716736</v>
          </cell>
          <cell r="AI11">
            <v>0.12109646946191788</v>
          </cell>
          <cell r="AL11">
            <v>0.10828062146902084</v>
          </cell>
          <cell r="AM11">
            <v>0.21706824004650116</v>
          </cell>
        </row>
        <row r="12">
          <cell r="O12">
            <v>0.30163159966468811</v>
          </cell>
          <cell r="AA12">
            <v>3.6229785531759262E-2</v>
          </cell>
          <cell r="AI12">
            <v>0.12109646946191788</v>
          </cell>
          <cell r="AM12">
            <v>0.21706824004650116</v>
          </cell>
        </row>
        <row r="13">
          <cell r="O13">
            <v>0.30163159966468811</v>
          </cell>
          <cell r="AA13">
            <v>3.6229785531759262E-2</v>
          </cell>
          <cell r="AI13">
            <v>0.12109646946191788</v>
          </cell>
          <cell r="AM13">
            <v>0.21706824004650116</v>
          </cell>
        </row>
        <row r="14">
          <cell r="O14">
            <v>0.30163159966468811</v>
          </cell>
          <cell r="AA14">
            <v>3.6229785531759262E-2</v>
          </cell>
          <cell r="AI14">
            <v>0.12109646946191788</v>
          </cell>
          <cell r="AM14">
            <v>0.21706824004650116</v>
          </cell>
        </row>
        <row r="15">
          <cell r="O15">
            <v>0.30163159966468811</v>
          </cell>
          <cell r="AA15">
            <v>3.6229785531759262E-2</v>
          </cell>
          <cell r="AI15">
            <v>0.12109646946191788</v>
          </cell>
          <cell r="AM15">
            <v>0.21706824004650116</v>
          </cell>
        </row>
        <row r="16">
          <cell r="N16">
            <v>2.0761903375387192E-2</v>
          </cell>
          <cell r="O16">
            <v>0.30163159966468811</v>
          </cell>
          <cell r="Z16">
            <v>2.1235475316643715E-2</v>
          </cell>
          <cell r="AA16">
            <v>3.6229785531759262E-2</v>
          </cell>
          <cell r="AH16">
            <v>7.8509852290153503E-2</v>
          </cell>
          <cell r="AI16">
            <v>0.12109646946191788</v>
          </cell>
          <cell r="AL16">
            <v>0.13925549387931824</v>
          </cell>
          <cell r="AM16">
            <v>0.21706824004650116</v>
          </cell>
        </row>
        <row r="17">
          <cell r="O17">
            <v>0.30163159966468811</v>
          </cell>
          <cell r="AA17">
            <v>3.6229785531759262E-2</v>
          </cell>
          <cell r="AI17">
            <v>0.12109646946191788</v>
          </cell>
          <cell r="AM17">
            <v>0.21706824004650116</v>
          </cell>
        </row>
        <row r="18">
          <cell r="O18">
            <v>0.30163159966468811</v>
          </cell>
          <cell r="AA18">
            <v>3.6229785531759262E-2</v>
          </cell>
          <cell r="AI18">
            <v>0.12109646946191788</v>
          </cell>
          <cell r="AM18">
            <v>0.21706824004650116</v>
          </cell>
        </row>
        <row r="19">
          <cell r="O19">
            <v>0.30163159966468811</v>
          </cell>
          <cell r="AA19">
            <v>3.6229785531759262E-2</v>
          </cell>
          <cell r="AI19">
            <v>0.12109646946191788</v>
          </cell>
          <cell r="AM19">
            <v>0.21706824004650116</v>
          </cell>
        </row>
        <row r="20">
          <cell r="O20">
            <v>0.30163159966468811</v>
          </cell>
          <cell r="AA20">
            <v>3.6229785531759262E-2</v>
          </cell>
          <cell r="AI20">
            <v>0.12109646946191788</v>
          </cell>
          <cell r="AM20">
            <v>0.21706824004650116</v>
          </cell>
        </row>
        <row r="21">
          <cell r="N21">
            <v>3.6365922540426254E-2</v>
          </cell>
          <cell r="O21">
            <v>0.30163159966468811</v>
          </cell>
          <cell r="Z21">
            <v>2.9447291046380997E-2</v>
          </cell>
          <cell r="AA21">
            <v>3.6229785531759262E-2</v>
          </cell>
          <cell r="AH21">
            <v>7.777673751115799E-2</v>
          </cell>
          <cell r="AI21">
            <v>0.12109646946191788</v>
          </cell>
          <cell r="AL21">
            <v>0.15875342488288879</v>
          </cell>
          <cell r="AM21">
            <v>0.21706824004650116</v>
          </cell>
        </row>
        <row r="22">
          <cell r="O22">
            <v>0.30163159966468811</v>
          </cell>
          <cell r="AA22">
            <v>3.6229785531759262E-2</v>
          </cell>
          <cell r="AI22">
            <v>0.12109646946191788</v>
          </cell>
          <cell r="AM22">
            <v>0.21706824004650116</v>
          </cell>
        </row>
        <row r="23">
          <cell r="O23">
            <v>0.30163159966468811</v>
          </cell>
          <cell r="AA23">
            <v>3.6229785531759262E-2</v>
          </cell>
          <cell r="AI23">
            <v>0.12109646946191788</v>
          </cell>
          <cell r="AM23">
            <v>0.21706824004650116</v>
          </cell>
        </row>
        <row r="24">
          <cell r="O24">
            <v>0.30163159966468811</v>
          </cell>
          <cell r="AA24">
            <v>3.6229785531759262E-2</v>
          </cell>
          <cell r="AI24">
            <v>0.12109646946191788</v>
          </cell>
          <cell r="AM24">
            <v>0.21706824004650116</v>
          </cell>
        </row>
        <row r="25">
          <cell r="O25">
            <v>0.30163159966468811</v>
          </cell>
          <cell r="AA25">
            <v>3.6229785531759262E-2</v>
          </cell>
          <cell r="AI25">
            <v>0.12109646946191788</v>
          </cell>
          <cell r="AM25">
            <v>0.21706824004650116</v>
          </cell>
        </row>
        <row r="26">
          <cell r="N26">
            <v>4.3229952454566956E-2</v>
          </cell>
          <cell r="O26">
            <v>0.30163159966468811</v>
          </cell>
          <cell r="Z26">
            <v>2.9529813677072525E-2</v>
          </cell>
          <cell r="AA26">
            <v>3.6229785531759262E-2</v>
          </cell>
          <cell r="AH26">
            <v>6.9152273237705231E-2</v>
          </cell>
          <cell r="AI26">
            <v>0.12109646946191788</v>
          </cell>
          <cell r="AL26">
            <v>0.16473491489887238</v>
          </cell>
          <cell r="AM26">
            <v>0.21706824004650116</v>
          </cell>
        </row>
        <row r="27">
          <cell r="O27">
            <v>0.30163159966468811</v>
          </cell>
          <cell r="AA27">
            <v>3.6229785531759262E-2</v>
          </cell>
          <cell r="AI27">
            <v>0.12109646946191788</v>
          </cell>
          <cell r="AM27">
            <v>0.21706824004650116</v>
          </cell>
        </row>
        <row r="28">
          <cell r="O28">
            <v>0.30163159966468811</v>
          </cell>
          <cell r="AA28">
            <v>3.6229785531759262E-2</v>
          </cell>
          <cell r="AI28">
            <v>0.12109646946191788</v>
          </cell>
          <cell r="AM28">
            <v>0.21706824004650116</v>
          </cell>
        </row>
        <row r="29">
          <cell r="O29">
            <v>0.30163159966468811</v>
          </cell>
          <cell r="AA29">
            <v>3.6229785531759262E-2</v>
          </cell>
          <cell r="AI29">
            <v>0.12109646946191788</v>
          </cell>
          <cell r="AM29">
            <v>0.21706824004650116</v>
          </cell>
        </row>
        <row r="30">
          <cell r="O30">
            <v>0.30163159966468811</v>
          </cell>
          <cell r="AA30">
            <v>3.6229785531759262E-2</v>
          </cell>
          <cell r="AI30">
            <v>0.12109646946191788</v>
          </cell>
          <cell r="AM30">
            <v>0.21706824004650116</v>
          </cell>
        </row>
        <row r="31">
          <cell r="N31">
            <v>6.1016153544187546E-2</v>
          </cell>
          <cell r="O31">
            <v>0.30163159966468811</v>
          </cell>
          <cell r="Z31">
            <v>3.7048228085041046E-2</v>
          </cell>
          <cell r="AA31">
            <v>3.6229785531759262E-2</v>
          </cell>
          <cell r="AH31">
            <v>6.9795243442058563E-2</v>
          </cell>
          <cell r="AI31">
            <v>0.12109646946191788</v>
          </cell>
          <cell r="AL31">
            <v>0.15699106454849243</v>
          </cell>
          <cell r="AM31">
            <v>0.21706824004650116</v>
          </cell>
        </row>
        <row r="32">
          <cell r="O32">
            <v>0.30163159966468811</v>
          </cell>
          <cell r="AA32">
            <v>3.6229785531759262E-2</v>
          </cell>
          <cell r="AI32">
            <v>0.12109646946191788</v>
          </cell>
          <cell r="AM32">
            <v>0.21706824004650116</v>
          </cell>
        </row>
        <row r="33">
          <cell r="O33">
            <v>0.30163159966468811</v>
          </cell>
          <cell r="AA33">
            <v>3.6229785531759262E-2</v>
          </cell>
          <cell r="AI33">
            <v>0.12109646946191788</v>
          </cell>
          <cell r="AM33">
            <v>0.21706824004650116</v>
          </cell>
        </row>
        <row r="34">
          <cell r="O34">
            <v>0.30163159966468811</v>
          </cell>
          <cell r="AA34">
            <v>3.6229785531759262E-2</v>
          </cell>
          <cell r="AI34">
            <v>0.12109646946191788</v>
          </cell>
          <cell r="AM34">
            <v>0.21706824004650116</v>
          </cell>
        </row>
        <row r="35">
          <cell r="O35">
            <v>0.30163159966468811</v>
          </cell>
          <cell r="AA35">
            <v>3.6229785531759262E-2</v>
          </cell>
          <cell r="AI35">
            <v>0.12109646946191788</v>
          </cell>
          <cell r="AM35">
            <v>0.21706824004650116</v>
          </cell>
        </row>
        <row r="36">
          <cell r="N36">
            <v>8.4678418934345245E-2</v>
          </cell>
          <cell r="O36">
            <v>0.30163159966468811</v>
          </cell>
          <cell r="Z36">
            <v>4.000825434923172E-2</v>
          </cell>
          <cell r="AA36">
            <v>3.6229785531759262E-2</v>
          </cell>
          <cell r="AH36">
            <v>7.9009450972080231E-2</v>
          </cell>
          <cell r="AI36">
            <v>0.12109646946191788</v>
          </cell>
          <cell r="AL36">
            <v>0.15965437889099121</v>
          </cell>
          <cell r="AM36">
            <v>0.21706824004650116</v>
          </cell>
        </row>
        <row r="37">
          <cell r="O37">
            <v>0.30163159966468811</v>
          </cell>
          <cell r="AA37">
            <v>3.6229785531759262E-2</v>
          </cell>
          <cell r="AI37">
            <v>0.12109646946191788</v>
          </cell>
          <cell r="AM37">
            <v>0.21706824004650116</v>
          </cell>
        </row>
        <row r="38">
          <cell r="O38">
            <v>0.30163159966468811</v>
          </cell>
          <cell r="AA38">
            <v>3.6229785531759262E-2</v>
          </cell>
          <cell r="AI38">
            <v>0.12109646946191788</v>
          </cell>
          <cell r="AM38">
            <v>0.21706824004650116</v>
          </cell>
        </row>
        <row r="39">
          <cell r="O39">
            <v>0.30163159966468811</v>
          </cell>
          <cell r="AA39">
            <v>3.6229785531759262E-2</v>
          </cell>
          <cell r="AI39">
            <v>0.12109646946191788</v>
          </cell>
          <cell r="AM39">
            <v>0.21706824004650116</v>
          </cell>
        </row>
        <row r="40">
          <cell r="O40">
            <v>0.30163159966468811</v>
          </cell>
          <cell r="AA40">
            <v>3.6229785531759262E-2</v>
          </cell>
          <cell r="AI40">
            <v>0.12109646946191788</v>
          </cell>
          <cell r="AM40">
            <v>0.21706824004650116</v>
          </cell>
        </row>
        <row r="41">
          <cell r="N41">
            <v>0.11250489205121994</v>
          </cell>
          <cell r="O41">
            <v>0.30163159966468811</v>
          </cell>
          <cell r="Z41">
            <v>3.7773091346025467E-2</v>
          </cell>
          <cell r="AA41">
            <v>3.6229785531759262E-2</v>
          </cell>
          <cell r="AH41">
            <v>8.1062823534011841E-2</v>
          </cell>
          <cell r="AI41">
            <v>0.12109646946191788</v>
          </cell>
          <cell r="AL41">
            <v>0.14809860289096832</v>
          </cell>
          <cell r="AM41">
            <v>0.21706824004650116</v>
          </cell>
        </row>
        <row r="42">
          <cell r="O42">
            <v>0.30163159966468811</v>
          </cell>
          <cell r="AA42">
            <v>3.6229785531759262E-2</v>
          </cell>
          <cell r="AI42">
            <v>0.12109646946191788</v>
          </cell>
          <cell r="AM42">
            <v>0.21706824004650116</v>
          </cell>
        </row>
        <row r="43">
          <cell r="O43">
            <v>0.30163159966468811</v>
          </cell>
          <cell r="AA43">
            <v>3.6229785531759262E-2</v>
          </cell>
          <cell r="AI43">
            <v>0.12109646946191788</v>
          </cell>
          <cell r="AM43">
            <v>0.21706824004650116</v>
          </cell>
        </row>
        <row r="44">
          <cell r="O44">
            <v>0.30163159966468811</v>
          </cell>
          <cell r="AA44">
            <v>3.6229785531759262E-2</v>
          </cell>
          <cell r="AI44">
            <v>0.12109646946191788</v>
          </cell>
          <cell r="AM44">
            <v>0.21706824004650116</v>
          </cell>
        </row>
        <row r="45">
          <cell r="O45">
            <v>0.30163159966468811</v>
          </cell>
          <cell r="AA45">
            <v>3.6229785531759262E-2</v>
          </cell>
          <cell r="AI45">
            <v>0.12109646946191788</v>
          </cell>
          <cell r="AM45">
            <v>0.21706824004650116</v>
          </cell>
        </row>
        <row r="46">
          <cell r="N46">
            <v>0.11953505128622055</v>
          </cell>
          <cell r="O46">
            <v>0.30163159966468811</v>
          </cell>
          <cell r="Z46">
            <v>2.8957609087228775E-2</v>
          </cell>
          <cell r="AA46">
            <v>3.6229785531759262E-2</v>
          </cell>
          <cell r="AH46">
            <v>8.0143623054027557E-2</v>
          </cell>
          <cell r="AI46">
            <v>0.12109646946191788</v>
          </cell>
          <cell r="AL46">
            <v>0.14173080027103424</v>
          </cell>
          <cell r="AM46">
            <v>0.21706824004650116</v>
          </cell>
        </row>
        <row r="47">
          <cell r="O47">
            <v>0.30163159966468811</v>
          </cell>
          <cell r="AA47">
            <v>3.6229785531759262E-2</v>
          </cell>
          <cell r="AI47">
            <v>0.12109646946191788</v>
          </cell>
          <cell r="AM47">
            <v>0.21706824004650116</v>
          </cell>
        </row>
        <row r="48">
          <cell r="O48">
            <v>0.30163159966468811</v>
          </cell>
          <cell r="AA48">
            <v>3.6229785531759262E-2</v>
          </cell>
          <cell r="AI48">
            <v>0.12109646946191788</v>
          </cell>
          <cell r="AM48">
            <v>0.21706824004650116</v>
          </cell>
        </row>
        <row r="49">
          <cell r="O49">
            <v>0.30163159966468811</v>
          </cell>
          <cell r="AA49">
            <v>3.6229785531759262E-2</v>
          </cell>
          <cell r="AI49">
            <v>0.12109646946191788</v>
          </cell>
          <cell r="AM49">
            <v>0.21706824004650116</v>
          </cell>
        </row>
        <row r="50">
          <cell r="O50">
            <v>0.30163159966468811</v>
          </cell>
          <cell r="AA50">
            <v>3.6229785531759262E-2</v>
          </cell>
          <cell r="AI50">
            <v>0.12109646946191788</v>
          </cell>
          <cell r="AM50">
            <v>0.21706824004650116</v>
          </cell>
        </row>
        <row r="51">
          <cell r="N51">
            <v>0.1340135782957077</v>
          </cell>
          <cell r="O51">
            <v>0.30163159966468811</v>
          </cell>
          <cell r="Z51">
            <v>1.9842525944113731E-2</v>
          </cell>
          <cell r="AA51">
            <v>3.6229785531759262E-2</v>
          </cell>
          <cell r="AH51">
            <v>7.8522548079490662E-2</v>
          </cell>
          <cell r="AI51">
            <v>0.12109646946191788</v>
          </cell>
          <cell r="AL51">
            <v>0.14478528499603271</v>
          </cell>
          <cell r="AM51">
            <v>0.21706824004650116</v>
          </cell>
        </row>
        <row r="52">
          <cell r="O52">
            <v>0.30163159966468811</v>
          </cell>
          <cell r="AA52">
            <v>3.6229785531759262E-2</v>
          </cell>
          <cell r="AI52">
            <v>0.12109646946191788</v>
          </cell>
          <cell r="AM52">
            <v>0.21706824004650116</v>
          </cell>
        </row>
        <row r="53">
          <cell r="O53">
            <v>0.30163159966468811</v>
          </cell>
          <cell r="AA53">
            <v>3.6229785531759262E-2</v>
          </cell>
          <cell r="AI53">
            <v>0.12109646946191788</v>
          </cell>
          <cell r="AM53">
            <v>0.21706824004650116</v>
          </cell>
        </row>
        <row r="54">
          <cell r="O54">
            <v>0.30163159966468811</v>
          </cell>
          <cell r="AA54">
            <v>3.6229785531759262E-2</v>
          </cell>
          <cell r="AI54">
            <v>0.12109646946191788</v>
          </cell>
          <cell r="AM54">
            <v>0.21706824004650116</v>
          </cell>
        </row>
        <row r="55">
          <cell r="O55">
            <v>0.30163159966468811</v>
          </cell>
          <cell r="AA55">
            <v>3.6229785531759262E-2</v>
          </cell>
          <cell r="AI55">
            <v>0.12109646946191788</v>
          </cell>
          <cell r="AM55">
            <v>0.21706824004650116</v>
          </cell>
        </row>
        <row r="56">
          <cell r="N56">
            <v>0.23905622959136963</v>
          </cell>
          <cell r="O56">
            <v>0.30163159966468811</v>
          </cell>
          <cell r="Z56">
            <v>1.6628365963697433E-2</v>
          </cell>
          <cell r="AA56">
            <v>3.6229785531759262E-2</v>
          </cell>
          <cell r="AH56">
            <v>0.120734803378582</v>
          </cell>
          <cell r="AI56">
            <v>0.12109646946191788</v>
          </cell>
          <cell r="AL56">
            <v>0.24674798548221588</v>
          </cell>
          <cell r="AM56">
            <v>0.21706824004650116</v>
          </cell>
        </row>
        <row r="57">
          <cell r="O57">
            <v>0.30163159966468811</v>
          </cell>
          <cell r="AA57">
            <v>3.6229785531759262E-2</v>
          </cell>
          <cell r="AI57">
            <v>0.12109646946191788</v>
          </cell>
          <cell r="AM57">
            <v>0.21706824004650116</v>
          </cell>
        </row>
        <row r="58">
          <cell r="O58">
            <v>0.30163159966468811</v>
          </cell>
          <cell r="AA58">
            <v>3.6229785531759262E-2</v>
          </cell>
          <cell r="AI58">
            <v>0.12109646946191788</v>
          </cell>
          <cell r="AM58">
            <v>0.21706824004650116</v>
          </cell>
        </row>
        <row r="59">
          <cell r="O59">
            <v>0.30163159966468811</v>
          </cell>
          <cell r="AA59">
            <v>3.6229785531759262E-2</v>
          </cell>
          <cell r="AI59">
            <v>0.12109646946191788</v>
          </cell>
          <cell r="AM59">
            <v>0.21706824004650116</v>
          </cell>
        </row>
        <row r="60">
          <cell r="O60">
            <v>0.30163159966468811</v>
          </cell>
          <cell r="AA60">
            <v>3.6229785531759262E-2</v>
          </cell>
          <cell r="AI60">
            <v>0.12109646946191788</v>
          </cell>
          <cell r="AM60">
            <v>0.21706824004650116</v>
          </cell>
        </row>
        <row r="61">
          <cell r="N61">
            <v>0.20344486832618713</v>
          </cell>
          <cell r="O61">
            <v>0.30163159966468811</v>
          </cell>
          <cell r="Z61">
            <v>3.510831855237484E-3</v>
          </cell>
          <cell r="AA61">
            <v>3.6229785531759262E-2</v>
          </cell>
          <cell r="AH61">
            <v>8.7025843560695648E-2</v>
          </cell>
          <cell r="AI61">
            <v>0.12109646946191788</v>
          </cell>
          <cell r="AL61">
            <v>0.19542644917964935</v>
          </cell>
          <cell r="AM61">
            <v>0.21706824004650116</v>
          </cell>
        </row>
        <row r="62">
          <cell r="O62">
            <v>0.30163159966468811</v>
          </cell>
          <cell r="AA62">
            <v>3.6229785531759262E-2</v>
          </cell>
          <cell r="AI62">
            <v>0.12109646946191788</v>
          </cell>
          <cell r="AM62">
            <v>0.21706824004650116</v>
          </cell>
        </row>
        <row r="63">
          <cell r="O63">
            <v>0.30163159966468811</v>
          </cell>
          <cell r="AA63">
            <v>3.6229785531759262E-2</v>
          </cell>
          <cell r="AI63">
            <v>0.12109646946191788</v>
          </cell>
          <cell r="AM63">
            <v>0.21706824004650116</v>
          </cell>
        </row>
        <row r="64">
          <cell r="O64">
            <v>0.30163159966468811</v>
          </cell>
          <cell r="AA64">
            <v>3.6229785531759262E-2</v>
          </cell>
          <cell r="AI64">
            <v>0.12109646946191788</v>
          </cell>
          <cell r="AM64">
            <v>0.21706824004650116</v>
          </cell>
        </row>
        <row r="65">
          <cell r="O65">
            <v>0.30163159966468811</v>
          </cell>
          <cell r="AA65">
            <v>3.6229785531759262E-2</v>
          </cell>
          <cell r="AI65">
            <v>0.12109646946191788</v>
          </cell>
          <cell r="AM65">
            <v>0.21706824004650116</v>
          </cell>
        </row>
        <row r="66">
          <cell r="N66">
            <v>0.2204042375087738</v>
          </cell>
          <cell r="O66">
            <v>0.30163159966468811</v>
          </cell>
          <cell r="Z66">
            <v>-1.5307427383959293E-3</v>
          </cell>
          <cell r="AA66">
            <v>3.6229785531759262E-2</v>
          </cell>
          <cell r="AH66">
            <v>8.675924688577652E-2</v>
          </cell>
          <cell r="AI66">
            <v>0.12109646946191788</v>
          </cell>
          <cell r="AL66">
            <v>0.19614218175411224</v>
          </cell>
          <cell r="AM66">
            <v>0.21706824004650116</v>
          </cell>
        </row>
        <row r="67">
          <cell r="O67">
            <v>0.30163159966468811</v>
          </cell>
          <cell r="AA67">
            <v>3.6229785531759262E-2</v>
          </cell>
          <cell r="AI67">
            <v>0.12109646946191788</v>
          </cell>
          <cell r="AM67">
            <v>0.21706824004650116</v>
          </cell>
        </row>
        <row r="68">
          <cell r="O68">
            <v>0.30163159966468811</v>
          </cell>
          <cell r="AA68">
            <v>3.6229785531759262E-2</v>
          </cell>
          <cell r="AI68">
            <v>0.12109646946191788</v>
          </cell>
          <cell r="AM68">
            <v>0.21706824004650116</v>
          </cell>
        </row>
        <row r="69">
          <cell r="O69">
            <v>0.30163159966468811</v>
          </cell>
          <cell r="AA69">
            <v>3.6229785531759262E-2</v>
          </cell>
          <cell r="AI69">
            <v>0.12109646946191788</v>
          </cell>
          <cell r="AM69">
            <v>0.21706824004650116</v>
          </cell>
        </row>
        <row r="70">
          <cell r="O70">
            <v>0.30163159966468811</v>
          </cell>
          <cell r="AA70">
            <v>3.6229785531759262E-2</v>
          </cell>
          <cell r="AI70">
            <v>0.12109646946191788</v>
          </cell>
          <cell r="AM70">
            <v>0.21706824004650116</v>
          </cell>
        </row>
        <row r="71">
          <cell r="N71">
            <v>0.41079124808311462</v>
          </cell>
          <cell r="O71">
            <v>0.30163159966468811</v>
          </cell>
          <cell r="Z71">
            <v>3.3710019197314978E-3</v>
          </cell>
          <cell r="AA71">
            <v>3.6229785531759262E-2</v>
          </cell>
          <cell r="AH71">
            <v>0.12062738835811615</v>
          </cell>
          <cell r="AI71">
            <v>0.12109646946191788</v>
          </cell>
          <cell r="AL71">
            <v>0.34508863091468811</v>
          </cell>
          <cell r="AM71">
            <v>0.21706824004650116</v>
          </cell>
        </row>
        <row r="72">
          <cell r="O72">
            <v>0.30163159966468811</v>
          </cell>
          <cell r="AA72">
            <v>3.6229785531759262E-2</v>
          </cell>
          <cell r="AI72">
            <v>0.12109646946191788</v>
          </cell>
          <cell r="AM72">
            <v>0.21706824004650116</v>
          </cell>
        </row>
        <row r="73">
          <cell r="O73">
            <v>0.30163159966468811</v>
          </cell>
          <cell r="AA73">
            <v>3.6229785531759262E-2</v>
          </cell>
          <cell r="AI73">
            <v>0.12109646946191788</v>
          </cell>
          <cell r="AM73">
            <v>0.21706824004650116</v>
          </cell>
        </row>
        <row r="74">
          <cell r="O74">
            <v>0.30163159966468811</v>
          </cell>
          <cell r="AA74">
            <v>3.6229785531759262E-2</v>
          </cell>
          <cell r="AI74">
            <v>0.12109646946191788</v>
          </cell>
          <cell r="AM74">
            <v>0.21706824004650116</v>
          </cell>
        </row>
        <row r="75">
          <cell r="O75">
            <v>0.30163159966468811</v>
          </cell>
          <cell r="AA75">
            <v>3.6229785531759262E-2</v>
          </cell>
          <cell r="AI75">
            <v>0.12109646946191788</v>
          </cell>
          <cell r="AM75">
            <v>0.21706824004650116</v>
          </cell>
        </row>
        <row r="76">
          <cell r="N76">
            <v>0.4966796338558197</v>
          </cell>
          <cell r="O76">
            <v>0.30163159966468811</v>
          </cell>
          <cell r="Z76">
            <v>8.2491366192698479E-3</v>
          </cell>
          <cell r="AA76">
            <v>3.6229785531759262E-2</v>
          </cell>
          <cell r="AH76">
            <v>0.11633293330669403</v>
          </cell>
          <cell r="AI76">
            <v>0.12109646946191788</v>
          </cell>
          <cell r="AL76">
            <v>0.36834245920181274</v>
          </cell>
          <cell r="AM76">
            <v>0.21706824004650116</v>
          </cell>
        </row>
        <row r="77">
          <cell r="O77">
            <v>0.30163159966468811</v>
          </cell>
          <cell r="AA77">
            <v>3.6229785531759262E-2</v>
          </cell>
          <cell r="AI77">
            <v>0.12109646946191788</v>
          </cell>
          <cell r="AM77">
            <v>0.21706824004650116</v>
          </cell>
        </row>
        <row r="78">
          <cell r="O78">
            <v>0.30163159966468811</v>
          </cell>
          <cell r="AA78">
            <v>3.6229785531759262E-2</v>
          </cell>
          <cell r="AI78">
            <v>0.12109646946191788</v>
          </cell>
          <cell r="AM78">
            <v>0.21706824004650116</v>
          </cell>
        </row>
        <row r="79">
          <cell r="O79">
            <v>0.30163159966468811</v>
          </cell>
          <cell r="AA79">
            <v>3.6229785531759262E-2</v>
          </cell>
          <cell r="AI79">
            <v>0.12109646946191788</v>
          </cell>
          <cell r="AM79">
            <v>0.21706824004650116</v>
          </cell>
        </row>
        <row r="80">
          <cell r="O80">
            <v>0.30163159966468811</v>
          </cell>
          <cell r="AA80">
            <v>3.6229785531759262E-2</v>
          </cell>
          <cell r="AI80">
            <v>0.12109646946191788</v>
          </cell>
          <cell r="AM80">
            <v>0.21706824004650116</v>
          </cell>
        </row>
        <row r="81">
          <cell r="N81">
            <v>0.50320214033126831</v>
          </cell>
          <cell r="O81">
            <v>0.30163159966468811</v>
          </cell>
          <cell r="Z81">
            <v>1.7443152144551277E-2</v>
          </cell>
          <cell r="AA81">
            <v>3.6229785531759262E-2</v>
          </cell>
          <cell r="AH81">
            <v>8.9189320802688599E-2</v>
          </cell>
          <cell r="AI81">
            <v>0.12109646946191788</v>
          </cell>
          <cell r="AL81">
            <v>0.29016438126564026</v>
          </cell>
          <cell r="AM81">
            <v>0.21706824004650116</v>
          </cell>
        </row>
        <row r="82">
          <cell r="O82">
            <v>0.30163159966468811</v>
          </cell>
          <cell r="AA82">
            <v>3.6229785531759262E-2</v>
          </cell>
          <cell r="AI82">
            <v>0.12109646946191788</v>
          </cell>
          <cell r="AM82">
            <v>0.21706824004650116</v>
          </cell>
        </row>
        <row r="83">
          <cell r="O83">
            <v>0.30163159966468811</v>
          </cell>
          <cell r="AA83">
            <v>3.6229785531759262E-2</v>
          </cell>
          <cell r="AI83">
            <v>0.12109646946191788</v>
          </cell>
          <cell r="AM83">
            <v>0.21706824004650116</v>
          </cell>
        </row>
        <row r="84">
          <cell r="O84">
            <v>0.30163159966468811</v>
          </cell>
          <cell r="AA84">
            <v>3.6229785531759262E-2</v>
          </cell>
          <cell r="AI84">
            <v>0.12109646946191788</v>
          </cell>
          <cell r="AM84">
            <v>0.21706824004650116</v>
          </cell>
        </row>
        <row r="85">
          <cell r="O85">
            <v>0.30163159966468811</v>
          </cell>
          <cell r="AA85">
            <v>3.6229785531759262E-2</v>
          </cell>
          <cell r="AI85">
            <v>0.12109646946191788</v>
          </cell>
          <cell r="AM85">
            <v>0.21706824004650116</v>
          </cell>
        </row>
        <row r="86">
          <cell r="N86">
            <v>0.63959294557571411</v>
          </cell>
          <cell r="O86">
            <v>0.30163159966468811</v>
          </cell>
          <cell r="Z86">
            <v>2.4554187431931496E-2</v>
          </cell>
          <cell r="AA86">
            <v>3.6229785531759262E-2</v>
          </cell>
          <cell r="AH86">
            <v>0.11274190247058868</v>
          </cell>
          <cell r="AI86">
            <v>0.12109646946191788</v>
          </cell>
          <cell r="AL86">
            <v>0.30446106195449829</v>
          </cell>
          <cell r="AM86">
            <v>0.21706824004650116</v>
          </cell>
        </row>
        <row r="87">
          <cell r="O87">
            <v>0.30163159966468811</v>
          </cell>
          <cell r="AA87">
            <v>3.6229785531759262E-2</v>
          </cell>
          <cell r="AI87">
            <v>0.12109646946191788</v>
          </cell>
          <cell r="AM87">
            <v>0.21706824004650116</v>
          </cell>
        </row>
        <row r="88">
          <cell r="O88">
            <v>0.30163159966468811</v>
          </cell>
          <cell r="AA88">
            <v>3.6229785531759262E-2</v>
          </cell>
          <cell r="AI88">
            <v>0.12109646946191788</v>
          </cell>
          <cell r="AM88">
            <v>0.21706824004650116</v>
          </cell>
        </row>
        <row r="89">
          <cell r="O89">
            <v>0.30163159966468811</v>
          </cell>
          <cell r="AA89">
            <v>3.6229785531759262E-2</v>
          </cell>
          <cell r="AI89">
            <v>0.12109646946191788</v>
          </cell>
          <cell r="AM89">
            <v>0.21706824004650116</v>
          </cell>
        </row>
        <row r="90">
          <cell r="O90">
            <v>0.30163159966468811</v>
          </cell>
          <cell r="AA90">
            <v>3.6229785531759262E-2</v>
          </cell>
          <cell r="AI90">
            <v>0.12109646946191788</v>
          </cell>
          <cell r="AM90">
            <v>0.21706824004650116</v>
          </cell>
        </row>
        <row r="91">
          <cell r="N91">
            <v>0.97115057706832886</v>
          </cell>
          <cell r="O91">
            <v>0.30163159966468811</v>
          </cell>
          <cell r="Z91">
            <v>6.5999992191791534E-2</v>
          </cell>
          <cell r="AA91">
            <v>3.6229785531759262E-2</v>
          </cell>
          <cell r="AH91">
            <v>0.22078752517700195</v>
          </cell>
          <cell r="AI91">
            <v>0.12109646946191788</v>
          </cell>
          <cell r="AL91">
            <v>0.38338020443916321</v>
          </cell>
          <cell r="AM91">
            <v>0.21706824004650116</v>
          </cell>
        </row>
        <row r="92">
          <cell r="O92">
            <v>0.30163159966468811</v>
          </cell>
          <cell r="AA92">
            <v>3.6229785531759262E-2</v>
          </cell>
          <cell r="AI92">
            <v>0.12109646946191788</v>
          </cell>
          <cell r="AM92">
            <v>0.21706824004650116</v>
          </cell>
        </row>
        <row r="93">
          <cell r="O93">
            <v>0.30163159966468811</v>
          </cell>
          <cell r="AA93">
            <v>3.6229785531759262E-2</v>
          </cell>
          <cell r="AI93">
            <v>0.12109646946191788</v>
          </cell>
          <cell r="AM93">
            <v>0.21706824004650116</v>
          </cell>
        </row>
        <row r="94">
          <cell r="O94">
            <v>0.30163159966468811</v>
          </cell>
          <cell r="AA94">
            <v>3.6229785531759262E-2</v>
          </cell>
          <cell r="AI94">
            <v>0.12109646946191788</v>
          </cell>
          <cell r="AM94">
            <v>0.21706824004650116</v>
          </cell>
        </row>
        <row r="95">
          <cell r="O95">
            <v>0.30163159966468811</v>
          </cell>
          <cell r="AA95">
            <v>3.6229785531759262E-2</v>
          </cell>
          <cell r="AI95">
            <v>0.12109646946191788</v>
          </cell>
          <cell r="AM95">
            <v>0.21706824004650116</v>
          </cell>
        </row>
        <row r="96">
          <cell r="N96">
            <v>1.1770902872085571</v>
          </cell>
          <cell r="O96">
            <v>0.30163159966468811</v>
          </cell>
          <cell r="Z96">
            <v>5.9712726622819901E-2</v>
          </cell>
          <cell r="AA96">
            <v>3.6229785531759262E-2</v>
          </cell>
          <cell r="AH96">
            <v>0.26008012890815735</v>
          </cell>
          <cell r="AI96">
            <v>0.12109646946191788</v>
          </cell>
          <cell r="AL96">
            <v>0.34771695733070374</v>
          </cell>
          <cell r="AM96">
            <v>0.21706824004650116</v>
          </cell>
        </row>
        <row r="97">
          <cell r="O97">
            <v>0.30163159966468811</v>
          </cell>
          <cell r="AA97">
            <v>3.6229785531759262E-2</v>
          </cell>
          <cell r="AI97">
            <v>0.12109646946191788</v>
          </cell>
          <cell r="AM97">
            <v>0.21706824004650116</v>
          </cell>
        </row>
        <row r="98">
          <cell r="O98">
            <v>0.30163159966468811</v>
          </cell>
          <cell r="AA98">
            <v>3.6229785531759262E-2</v>
          </cell>
          <cell r="AI98">
            <v>0.12109646946191788</v>
          </cell>
          <cell r="AM98">
            <v>0.21706824004650116</v>
          </cell>
        </row>
        <row r="99">
          <cell r="O99">
            <v>0.30163159966468811</v>
          </cell>
          <cell r="AA99">
            <v>3.6229785531759262E-2</v>
          </cell>
          <cell r="AI99">
            <v>0.12109646946191788</v>
          </cell>
          <cell r="AM99">
            <v>0.21706824004650116</v>
          </cell>
        </row>
        <row r="100">
          <cell r="O100">
            <v>0.30163159966468811</v>
          </cell>
          <cell r="AA100">
            <v>3.6229785531759262E-2</v>
          </cell>
          <cell r="AI100">
            <v>0.12109646946191788</v>
          </cell>
          <cell r="AM100">
            <v>0.21706824004650116</v>
          </cell>
        </row>
      </sheetData>
      <sheetData sheetId="11" refreshError="1"/>
      <sheetData sheetId="12" refreshError="1"/>
      <sheetData sheetId="13" refreshError="1"/>
      <sheetData sheetId="14">
        <row r="1">
          <cell r="A1" t="str">
            <v>p</v>
          </cell>
        </row>
        <row r="2">
          <cell r="A2">
            <v>1</v>
          </cell>
          <cell r="O2">
            <v>0.35452729463577271</v>
          </cell>
          <cell r="AA2">
            <v>2.3105306550860405E-2</v>
          </cell>
          <cell r="AI2">
            <v>0.10557871311903</v>
          </cell>
          <cell r="AM2">
            <v>0.13708017766475677</v>
          </cell>
        </row>
        <row r="3">
          <cell r="A3">
            <v>2</v>
          </cell>
          <cell r="O3">
            <v>0.35452729463577271</v>
          </cell>
          <cell r="AA3">
            <v>2.3105306550860405E-2</v>
          </cell>
          <cell r="AI3">
            <v>0.10557871311903</v>
          </cell>
          <cell r="AM3">
            <v>0.13708017766475677</v>
          </cell>
        </row>
        <row r="4">
          <cell r="A4">
            <v>3</v>
          </cell>
          <cell r="O4">
            <v>0.35452729463577271</v>
          </cell>
          <cell r="AA4">
            <v>2.3105306550860405E-2</v>
          </cell>
          <cell r="AI4">
            <v>0.10557871311903</v>
          </cell>
          <cell r="AM4">
            <v>0.13708017766475677</v>
          </cell>
        </row>
        <row r="5">
          <cell r="A5">
            <v>4</v>
          </cell>
          <cell r="O5">
            <v>0.35452729463577271</v>
          </cell>
          <cell r="AA5">
            <v>2.3105306550860405E-2</v>
          </cell>
          <cell r="AI5">
            <v>0.10557871311903</v>
          </cell>
          <cell r="AM5">
            <v>0.13708017766475677</v>
          </cell>
        </row>
        <row r="6">
          <cell r="A6">
            <v>5</v>
          </cell>
          <cell r="N6">
            <v>-5.3431019186973572E-2</v>
          </cell>
          <cell r="O6">
            <v>0.35452729463577271</v>
          </cell>
          <cell r="Z6">
            <v>-0.26401153206825256</v>
          </cell>
          <cell r="AA6">
            <v>2.3105306550860405E-2</v>
          </cell>
          <cell r="AH6">
            <v>8.0947011709213257E-2</v>
          </cell>
          <cell r="AI6">
            <v>0.10557871311903</v>
          </cell>
          <cell r="AL6">
            <v>-0.17246030271053314</v>
          </cell>
          <cell r="AM6">
            <v>0.13708017766475677</v>
          </cell>
        </row>
        <row r="7">
          <cell r="A7">
            <v>6</v>
          </cell>
          <cell r="O7">
            <v>0.35452729463577271</v>
          </cell>
          <cell r="AA7">
            <v>2.3105306550860405E-2</v>
          </cell>
          <cell r="AI7">
            <v>0.10557871311903</v>
          </cell>
          <cell r="AM7">
            <v>0.13708017766475677</v>
          </cell>
        </row>
        <row r="8">
          <cell r="A8">
            <v>7</v>
          </cell>
          <cell r="O8">
            <v>0.35452729463577271</v>
          </cell>
          <cell r="AA8">
            <v>2.3105306550860405E-2</v>
          </cell>
          <cell r="AI8">
            <v>0.10557871311903</v>
          </cell>
          <cell r="AM8">
            <v>0.13708017766475677</v>
          </cell>
        </row>
        <row r="9">
          <cell r="A9">
            <v>8</v>
          </cell>
          <cell r="O9">
            <v>0.35452729463577271</v>
          </cell>
          <cell r="AA9">
            <v>2.3105306550860405E-2</v>
          </cell>
          <cell r="AI9">
            <v>0.10557871311903</v>
          </cell>
          <cell r="AM9">
            <v>0.13708017766475677</v>
          </cell>
        </row>
        <row r="10">
          <cell r="A10">
            <v>9</v>
          </cell>
          <cell r="O10">
            <v>0.35452729463577271</v>
          </cell>
          <cell r="AA10">
            <v>2.3105306550860405E-2</v>
          </cell>
          <cell r="AI10">
            <v>0.10557871311903</v>
          </cell>
          <cell r="AM10">
            <v>0.13708017766475677</v>
          </cell>
        </row>
        <row r="11">
          <cell r="A11">
            <v>10</v>
          </cell>
          <cell r="N11">
            <v>7.0115208625793457E-2</v>
          </cell>
          <cell r="O11">
            <v>0.35452729463577271</v>
          </cell>
          <cell r="Z11">
            <v>-0.10449514538049698</v>
          </cell>
          <cell r="AA11">
            <v>2.3105306550860405E-2</v>
          </cell>
          <cell r="AH11">
            <v>2.9676765203475952E-2</v>
          </cell>
          <cell r="AI11">
            <v>0.10557871311903</v>
          </cell>
          <cell r="AL11">
            <v>-4.6227723360061646E-2</v>
          </cell>
          <cell r="AM11">
            <v>0.13708017766475677</v>
          </cell>
        </row>
        <row r="12">
          <cell r="A12">
            <v>11</v>
          </cell>
          <cell r="O12">
            <v>0.35452729463577271</v>
          </cell>
          <cell r="AA12">
            <v>2.3105306550860405E-2</v>
          </cell>
          <cell r="AI12">
            <v>0.10557871311903</v>
          </cell>
          <cell r="AM12">
            <v>0.13708017766475677</v>
          </cell>
        </row>
        <row r="13">
          <cell r="A13">
            <v>12</v>
          </cell>
          <cell r="O13">
            <v>0.35452729463577271</v>
          </cell>
          <cell r="AA13">
            <v>2.3105306550860405E-2</v>
          </cell>
          <cell r="AI13">
            <v>0.10557871311903</v>
          </cell>
          <cell r="AM13">
            <v>0.13708017766475677</v>
          </cell>
        </row>
        <row r="14">
          <cell r="A14">
            <v>13</v>
          </cell>
          <cell r="O14">
            <v>0.35452729463577271</v>
          </cell>
          <cell r="AA14">
            <v>2.3105306550860405E-2</v>
          </cell>
          <cell r="AI14">
            <v>0.10557871311903</v>
          </cell>
          <cell r="AM14">
            <v>0.13708017766475677</v>
          </cell>
        </row>
        <row r="15">
          <cell r="A15">
            <v>14</v>
          </cell>
          <cell r="O15">
            <v>0.35452729463577271</v>
          </cell>
          <cell r="AA15">
            <v>2.3105306550860405E-2</v>
          </cell>
          <cell r="AI15">
            <v>0.10557871311903</v>
          </cell>
          <cell r="AM15">
            <v>0.13708017766475677</v>
          </cell>
        </row>
        <row r="16">
          <cell r="A16">
            <v>15</v>
          </cell>
          <cell r="N16">
            <v>7.6152771711349487E-2</v>
          </cell>
          <cell r="O16">
            <v>0.35452729463577271</v>
          </cell>
          <cell r="Z16">
            <v>-1.6965048387646675E-2</v>
          </cell>
          <cell r="AA16">
            <v>2.3105306550860405E-2</v>
          </cell>
          <cell r="AH16">
            <v>-1.6277217073366046E-3</v>
          </cell>
          <cell r="AI16">
            <v>0.10557871311903</v>
          </cell>
          <cell r="AL16">
            <v>-2.485259436070919E-2</v>
          </cell>
          <cell r="AM16">
            <v>0.13708017766475677</v>
          </cell>
        </row>
        <row r="17">
          <cell r="A17">
            <v>16</v>
          </cell>
          <cell r="O17">
            <v>0.35452729463577271</v>
          </cell>
          <cell r="AA17">
            <v>2.3105306550860405E-2</v>
          </cell>
          <cell r="AI17">
            <v>0.10557871311903</v>
          </cell>
          <cell r="AM17">
            <v>0.13708017766475677</v>
          </cell>
        </row>
        <row r="18">
          <cell r="A18">
            <v>17</v>
          </cell>
          <cell r="O18">
            <v>0.35452729463577271</v>
          </cell>
          <cell r="AA18">
            <v>2.3105306550860405E-2</v>
          </cell>
          <cell r="AI18">
            <v>0.10557871311903</v>
          </cell>
          <cell r="AM18">
            <v>0.13708017766475677</v>
          </cell>
        </row>
        <row r="19">
          <cell r="A19">
            <v>18</v>
          </cell>
          <cell r="O19">
            <v>0.35452729463577271</v>
          </cell>
          <cell r="AA19">
            <v>2.3105306550860405E-2</v>
          </cell>
          <cell r="AI19">
            <v>0.10557871311903</v>
          </cell>
          <cell r="AM19">
            <v>0.13708017766475677</v>
          </cell>
        </row>
        <row r="20">
          <cell r="A20">
            <v>19</v>
          </cell>
          <cell r="O20">
            <v>0.35452729463577271</v>
          </cell>
          <cell r="AA20">
            <v>2.3105306550860405E-2</v>
          </cell>
          <cell r="AI20">
            <v>0.10557871311903</v>
          </cell>
          <cell r="AM20">
            <v>0.13708017766475677</v>
          </cell>
        </row>
        <row r="21">
          <cell r="A21">
            <v>20</v>
          </cell>
          <cell r="N21">
            <v>7.7638983726501465E-2</v>
          </cell>
          <cell r="O21">
            <v>0.35452729463577271</v>
          </cell>
          <cell r="Z21">
            <v>-1.1411464773118496E-2</v>
          </cell>
          <cell r="AA21">
            <v>2.3105306550860405E-2</v>
          </cell>
          <cell r="AH21">
            <v>1.1691919062286615E-3</v>
          </cell>
          <cell r="AI21">
            <v>0.10557871311903</v>
          </cell>
          <cell r="AL21">
            <v>-2.0301945507526398E-2</v>
          </cell>
          <cell r="AM21">
            <v>0.13708017766475677</v>
          </cell>
        </row>
        <row r="22">
          <cell r="A22">
            <v>21</v>
          </cell>
          <cell r="O22">
            <v>0.35452729463577271</v>
          </cell>
          <cell r="AA22">
            <v>2.3105306550860405E-2</v>
          </cell>
          <cell r="AI22">
            <v>0.10557871311903</v>
          </cell>
          <cell r="AM22">
            <v>0.13708017766475677</v>
          </cell>
        </row>
        <row r="23">
          <cell r="A23">
            <v>22</v>
          </cell>
          <cell r="O23">
            <v>0.35452729463577271</v>
          </cell>
          <cell r="AA23">
            <v>2.3105306550860405E-2</v>
          </cell>
          <cell r="AI23">
            <v>0.10557871311903</v>
          </cell>
          <cell r="AM23">
            <v>0.13708017766475677</v>
          </cell>
        </row>
        <row r="24">
          <cell r="A24">
            <v>23</v>
          </cell>
          <cell r="O24">
            <v>0.35452729463577271</v>
          </cell>
          <cell r="AA24">
            <v>2.3105306550860405E-2</v>
          </cell>
          <cell r="AI24">
            <v>0.10557871311903</v>
          </cell>
          <cell r="AM24">
            <v>0.13708017766475677</v>
          </cell>
        </row>
        <row r="25">
          <cell r="A25">
            <v>24</v>
          </cell>
          <cell r="O25">
            <v>0.35452729463577271</v>
          </cell>
          <cell r="AA25">
            <v>2.3105306550860405E-2</v>
          </cell>
          <cell r="AI25">
            <v>0.10557871311903</v>
          </cell>
          <cell r="AM25">
            <v>0.13708017766475677</v>
          </cell>
        </row>
        <row r="26">
          <cell r="A26">
            <v>25</v>
          </cell>
          <cell r="N26">
            <v>0.15443131327629089</v>
          </cell>
          <cell r="O26">
            <v>0.35452729463577271</v>
          </cell>
          <cell r="Z26">
            <v>-9.623959194868803E-4</v>
          </cell>
          <cell r="AA26">
            <v>2.3105306550860405E-2</v>
          </cell>
          <cell r="AH26">
            <v>3.415918443351984E-3</v>
          </cell>
          <cell r="AI26">
            <v>0.10557871311903</v>
          </cell>
          <cell r="AL26">
            <v>6.0224877670407295E-3</v>
          </cell>
          <cell r="AM26">
            <v>0.13708017766475677</v>
          </cell>
        </row>
        <row r="27">
          <cell r="A27">
            <v>26</v>
          </cell>
          <cell r="O27">
            <v>0.35452729463577271</v>
          </cell>
          <cell r="AA27">
            <v>2.3105306550860405E-2</v>
          </cell>
          <cell r="AI27">
            <v>0.10557871311903</v>
          </cell>
          <cell r="AM27">
            <v>0.13708017766475677</v>
          </cell>
        </row>
        <row r="28">
          <cell r="A28">
            <v>27</v>
          </cell>
          <cell r="O28">
            <v>0.35452729463577271</v>
          </cell>
          <cell r="AA28">
            <v>2.3105306550860405E-2</v>
          </cell>
          <cell r="AI28">
            <v>0.10557871311903</v>
          </cell>
          <cell r="AM28">
            <v>0.13708017766475677</v>
          </cell>
        </row>
        <row r="29">
          <cell r="A29">
            <v>28</v>
          </cell>
          <cell r="O29">
            <v>0.35452729463577271</v>
          </cell>
          <cell r="AA29">
            <v>2.3105306550860405E-2</v>
          </cell>
          <cell r="AI29">
            <v>0.10557871311903</v>
          </cell>
          <cell r="AM29">
            <v>0.13708017766475677</v>
          </cell>
        </row>
        <row r="30">
          <cell r="A30">
            <v>29</v>
          </cell>
          <cell r="O30">
            <v>0.35452729463577271</v>
          </cell>
          <cell r="AA30">
            <v>2.3105306550860405E-2</v>
          </cell>
          <cell r="AI30">
            <v>0.10557871311903</v>
          </cell>
          <cell r="AM30">
            <v>0.13708017766475677</v>
          </cell>
        </row>
        <row r="31">
          <cell r="A31">
            <v>30</v>
          </cell>
          <cell r="N31">
            <v>0.18415258824825287</v>
          </cell>
          <cell r="O31">
            <v>0.35452729463577271</v>
          </cell>
          <cell r="Z31">
            <v>-8.1130070611834526E-3</v>
          </cell>
          <cell r="AA31">
            <v>2.3105306550860405E-2</v>
          </cell>
          <cell r="AH31">
            <v>-1.1234496720135212E-2</v>
          </cell>
          <cell r="AI31">
            <v>0.10557871311903</v>
          </cell>
          <cell r="AL31">
            <v>4.9090450629591942E-3</v>
          </cell>
          <cell r="AM31">
            <v>0.13708017766475677</v>
          </cell>
        </row>
        <row r="32">
          <cell r="A32">
            <v>31</v>
          </cell>
          <cell r="O32">
            <v>0.35452729463577271</v>
          </cell>
          <cell r="AA32">
            <v>2.3105306550860405E-2</v>
          </cell>
          <cell r="AI32">
            <v>0.10557871311903</v>
          </cell>
          <cell r="AM32">
            <v>0.13708017766475677</v>
          </cell>
        </row>
        <row r="33">
          <cell r="A33">
            <v>32</v>
          </cell>
          <cell r="O33">
            <v>0.35452729463577271</v>
          </cell>
          <cell r="AA33">
            <v>2.3105306550860405E-2</v>
          </cell>
          <cell r="AI33">
            <v>0.10557871311903</v>
          </cell>
          <cell r="AM33">
            <v>0.13708017766475677</v>
          </cell>
        </row>
        <row r="34">
          <cell r="A34">
            <v>33</v>
          </cell>
          <cell r="O34">
            <v>0.35452729463577271</v>
          </cell>
          <cell r="AA34">
            <v>2.3105306550860405E-2</v>
          </cell>
          <cell r="AI34">
            <v>0.10557871311903</v>
          </cell>
          <cell r="AM34">
            <v>0.13708017766475677</v>
          </cell>
        </row>
        <row r="35">
          <cell r="A35">
            <v>34</v>
          </cell>
          <cell r="O35">
            <v>0.35452729463577271</v>
          </cell>
          <cell r="AA35">
            <v>2.3105306550860405E-2</v>
          </cell>
          <cell r="AI35">
            <v>0.10557871311903</v>
          </cell>
          <cell r="AM35">
            <v>0.13708017766475677</v>
          </cell>
        </row>
        <row r="36">
          <cell r="A36">
            <v>35</v>
          </cell>
          <cell r="N36">
            <v>0.22962725162506104</v>
          </cell>
          <cell r="O36">
            <v>0.35452729463577271</v>
          </cell>
          <cell r="Z36">
            <v>-1.3657785020768642E-2</v>
          </cell>
          <cell r="AA36">
            <v>2.3105306550860405E-2</v>
          </cell>
          <cell r="AH36">
            <v>-3.4060467034578323E-2</v>
          </cell>
          <cell r="AI36">
            <v>0.10557871311903</v>
          </cell>
          <cell r="AL36">
            <v>1.2583021074533463E-2</v>
          </cell>
          <cell r="AM36">
            <v>0.13708017766475677</v>
          </cell>
        </row>
        <row r="37">
          <cell r="A37">
            <v>36</v>
          </cell>
          <cell r="O37">
            <v>0.35452729463577271</v>
          </cell>
          <cell r="AA37">
            <v>2.3105306550860405E-2</v>
          </cell>
          <cell r="AI37">
            <v>0.10557871311903</v>
          </cell>
          <cell r="AM37">
            <v>0.13708017766475677</v>
          </cell>
        </row>
        <row r="38">
          <cell r="A38">
            <v>37</v>
          </cell>
          <cell r="O38">
            <v>0.35452729463577271</v>
          </cell>
          <cell r="AA38">
            <v>2.3105306550860405E-2</v>
          </cell>
          <cell r="AI38">
            <v>0.10557871311903</v>
          </cell>
          <cell r="AM38">
            <v>0.13708017766475677</v>
          </cell>
        </row>
        <row r="39">
          <cell r="A39">
            <v>38</v>
          </cell>
          <cell r="O39">
            <v>0.35452729463577271</v>
          </cell>
          <cell r="AA39">
            <v>2.3105306550860405E-2</v>
          </cell>
          <cell r="AI39">
            <v>0.10557871311903</v>
          </cell>
          <cell r="AM39">
            <v>0.13708017766475677</v>
          </cell>
        </row>
        <row r="40">
          <cell r="A40">
            <v>39</v>
          </cell>
          <cell r="O40">
            <v>0.35452729463577271</v>
          </cell>
          <cell r="AA40">
            <v>2.3105306550860405E-2</v>
          </cell>
          <cell r="AI40">
            <v>0.10557871311903</v>
          </cell>
          <cell r="AM40">
            <v>0.13708017766475677</v>
          </cell>
        </row>
        <row r="41">
          <cell r="A41">
            <v>40</v>
          </cell>
          <cell r="N41">
            <v>0.24868626892566681</v>
          </cell>
          <cell r="O41">
            <v>0.35452729463577271</v>
          </cell>
          <cell r="Z41">
            <v>-5.4655135609209538E-3</v>
          </cell>
          <cell r="AA41">
            <v>2.3105306550860405E-2</v>
          </cell>
          <cell r="AH41">
            <v>-2.9104756191372871E-2</v>
          </cell>
          <cell r="AI41">
            <v>0.10557871311903</v>
          </cell>
          <cell r="AL41">
            <v>2.5193741545081139E-2</v>
          </cell>
          <cell r="AM41">
            <v>0.13708017766475677</v>
          </cell>
        </row>
        <row r="42">
          <cell r="A42">
            <v>41</v>
          </cell>
          <cell r="O42">
            <v>0.35452729463577271</v>
          </cell>
          <cell r="AA42">
            <v>2.3105306550860405E-2</v>
          </cell>
          <cell r="AI42">
            <v>0.10557871311903</v>
          </cell>
          <cell r="AM42">
            <v>0.13708017766475677</v>
          </cell>
        </row>
        <row r="43">
          <cell r="A43">
            <v>42</v>
          </cell>
          <cell r="O43">
            <v>0.35452729463577271</v>
          </cell>
          <cell r="AA43">
            <v>2.3105306550860405E-2</v>
          </cell>
          <cell r="AI43">
            <v>0.10557871311903</v>
          </cell>
          <cell r="AM43">
            <v>0.13708017766475677</v>
          </cell>
        </row>
        <row r="44">
          <cell r="A44">
            <v>43</v>
          </cell>
          <cell r="O44">
            <v>0.35452729463577271</v>
          </cell>
          <cell r="AA44">
            <v>2.3105306550860405E-2</v>
          </cell>
          <cell r="AI44">
            <v>0.10557871311903</v>
          </cell>
          <cell r="AM44">
            <v>0.13708017766475677</v>
          </cell>
        </row>
        <row r="45">
          <cell r="A45">
            <v>44</v>
          </cell>
          <cell r="O45">
            <v>0.35452729463577271</v>
          </cell>
          <cell r="AA45">
            <v>2.3105306550860405E-2</v>
          </cell>
          <cell r="AI45">
            <v>0.10557871311903</v>
          </cell>
          <cell r="AM45">
            <v>0.13708017766475677</v>
          </cell>
        </row>
        <row r="46">
          <cell r="A46">
            <v>45</v>
          </cell>
          <cell r="N46">
            <v>0.24148178100585938</v>
          </cell>
          <cell r="O46">
            <v>0.35452729463577271</v>
          </cell>
          <cell r="Z46">
            <v>-8.0671068280935287E-3</v>
          </cell>
          <cell r="AA46">
            <v>2.3105306550860405E-2</v>
          </cell>
          <cell r="AH46">
            <v>-2.9344964772462845E-2</v>
          </cell>
          <cell r="AI46">
            <v>0.10557871311903</v>
          </cell>
          <cell r="AL46">
            <v>2.6684138923883438E-2</v>
          </cell>
          <cell r="AM46">
            <v>0.13708017766475677</v>
          </cell>
        </row>
        <row r="47">
          <cell r="A47">
            <v>46</v>
          </cell>
          <cell r="O47">
            <v>0.35452729463577271</v>
          </cell>
          <cell r="AA47">
            <v>2.3105306550860405E-2</v>
          </cell>
          <cell r="AI47">
            <v>0.10557871311903</v>
          </cell>
          <cell r="AM47">
            <v>0.13708017766475677</v>
          </cell>
        </row>
        <row r="48">
          <cell r="A48">
            <v>47</v>
          </cell>
          <cell r="O48">
            <v>0.35452729463577271</v>
          </cell>
          <cell r="AA48">
            <v>2.3105306550860405E-2</v>
          </cell>
          <cell r="AI48">
            <v>0.10557871311903</v>
          </cell>
          <cell r="AM48">
            <v>0.13708017766475677</v>
          </cell>
        </row>
        <row r="49">
          <cell r="A49">
            <v>48</v>
          </cell>
          <cell r="O49">
            <v>0.35452729463577271</v>
          </cell>
          <cell r="AA49">
            <v>2.3105306550860405E-2</v>
          </cell>
          <cell r="AI49">
            <v>0.10557871311903</v>
          </cell>
          <cell r="AM49">
            <v>0.13708017766475677</v>
          </cell>
        </row>
        <row r="50">
          <cell r="A50">
            <v>49</v>
          </cell>
          <cell r="O50">
            <v>0.35452729463577271</v>
          </cell>
          <cell r="AA50">
            <v>2.3105306550860405E-2</v>
          </cell>
          <cell r="AI50">
            <v>0.10557871311903</v>
          </cell>
          <cell r="AM50">
            <v>0.13708017766475677</v>
          </cell>
        </row>
        <row r="51">
          <cell r="A51">
            <v>50</v>
          </cell>
          <cell r="N51">
            <v>0.30141118168830872</v>
          </cell>
          <cell r="O51">
            <v>0.35452729463577271</v>
          </cell>
          <cell r="Z51">
            <v>1.6601767390966415E-2</v>
          </cell>
          <cell r="AA51">
            <v>2.3105306550860405E-2</v>
          </cell>
          <cell r="AH51">
            <v>-7.4375406838953495E-3</v>
          </cell>
          <cell r="AI51">
            <v>0.10557871311903</v>
          </cell>
          <cell r="AL51">
            <v>7.1578048169612885E-2</v>
          </cell>
          <cell r="AM51">
            <v>0.13708017766475677</v>
          </cell>
        </row>
        <row r="52">
          <cell r="A52">
            <v>51</v>
          </cell>
          <cell r="O52">
            <v>0.35452729463577271</v>
          </cell>
          <cell r="AA52">
            <v>2.3105306550860405E-2</v>
          </cell>
          <cell r="AI52">
            <v>0.10557871311903</v>
          </cell>
          <cell r="AM52">
            <v>0.13708017766475677</v>
          </cell>
        </row>
        <row r="53">
          <cell r="A53">
            <v>52</v>
          </cell>
          <cell r="O53">
            <v>0.35452729463577271</v>
          </cell>
          <cell r="AA53">
            <v>2.3105306550860405E-2</v>
          </cell>
          <cell r="AI53">
            <v>0.10557871311903</v>
          </cell>
          <cell r="AM53">
            <v>0.13708017766475677</v>
          </cell>
        </row>
        <row r="54">
          <cell r="A54">
            <v>53</v>
          </cell>
          <cell r="O54">
            <v>0.35452729463577271</v>
          </cell>
          <cell r="AA54">
            <v>2.3105306550860405E-2</v>
          </cell>
          <cell r="AI54">
            <v>0.10557871311903</v>
          </cell>
          <cell r="AM54">
            <v>0.13708017766475677</v>
          </cell>
        </row>
        <row r="55">
          <cell r="A55">
            <v>54</v>
          </cell>
          <cell r="O55">
            <v>0.35452729463577271</v>
          </cell>
          <cell r="AA55">
            <v>2.3105306550860405E-2</v>
          </cell>
          <cell r="AI55">
            <v>0.10557871311903</v>
          </cell>
          <cell r="AM55">
            <v>0.13708017766475677</v>
          </cell>
        </row>
        <row r="56">
          <cell r="A56">
            <v>55</v>
          </cell>
          <cell r="N56">
            <v>0.38160288333892822</v>
          </cell>
          <cell r="O56">
            <v>0.35452729463577271</v>
          </cell>
          <cell r="Z56">
            <v>2.5762854143977165E-2</v>
          </cell>
          <cell r="AA56">
            <v>2.3105306550860405E-2</v>
          </cell>
          <cell r="AH56">
            <v>2.6136739179491997E-2</v>
          </cell>
          <cell r="AI56">
            <v>0.10557871311903</v>
          </cell>
          <cell r="AL56">
            <v>0.12760721147060394</v>
          </cell>
          <cell r="AM56">
            <v>0.13708017766475677</v>
          </cell>
        </row>
        <row r="57">
          <cell r="A57">
            <v>56</v>
          </cell>
          <cell r="O57">
            <v>0.35452729463577271</v>
          </cell>
          <cell r="AA57">
            <v>2.3105306550860405E-2</v>
          </cell>
          <cell r="AI57">
            <v>0.10557871311903</v>
          </cell>
          <cell r="AM57">
            <v>0.13708017766475677</v>
          </cell>
        </row>
        <row r="58">
          <cell r="A58">
            <v>57</v>
          </cell>
          <cell r="O58">
            <v>0.35452729463577271</v>
          </cell>
          <cell r="AA58">
            <v>2.3105306550860405E-2</v>
          </cell>
          <cell r="AI58">
            <v>0.10557871311903</v>
          </cell>
          <cell r="AM58">
            <v>0.13708017766475677</v>
          </cell>
        </row>
        <row r="59">
          <cell r="A59">
            <v>58</v>
          </cell>
          <cell r="O59">
            <v>0.35452729463577271</v>
          </cell>
          <cell r="AA59">
            <v>2.3105306550860405E-2</v>
          </cell>
          <cell r="AI59">
            <v>0.10557871311903</v>
          </cell>
          <cell r="AM59">
            <v>0.13708017766475677</v>
          </cell>
        </row>
        <row r="60">
          <cell r="A60">
            <v>59</v>
          </cell>
          <cell r="O60">
            <v>0.35452729463577271</v>
          </cell>
          <cell r="AA60">
            <v>2.3105306550860405E-2</v>
          </cell>
          <cell r="AI60">
            <v>0.10557871311903</v>
          </cell>
          <cell r="AM60">
            <v>0.13708017766475677</v>
          </cell>
        </row>
        <row r="61">
          <cell r="A61">
            <v>60</v>
          </cell>
          <cell r="N61">
            <v>0.35264453291893005</v>
          </cell>
          <cell r="O61">
            <v>0.35452729463577271</v>
          </cell>
          <cell r="Z61">
            <v>1.4690525829792023E-2</v>
          </cell>
          <cell r="AA61">
            <v>2.3105306550860405E-2</v>
          </cell>
          <cell r="AH61">
            <v>4.1959870606660843E-2</v>
          </cell>
          <cell r="AI61">
            <v>0.10557871311903</v>
          </cell>
          <cell r="AL61">
            <v>0.13998156785964966</v>
          </cell>
          <cell r="AM61">
            <v>0.13708017766475677</v>
          </cell>
        </row>
        <row r="62">
          <cell r="A62">
            <v>61</v>
          </cell>
          <cell r="O62">
            <v>0.35452729463577271</v>
          </cell>
          <cell r="AA62">
            <v>2.3105306550860405E-2</v>
          </cell>
          <cell r="AI62">
            <v>0.10557871311903</v>
          </cell>
          <cell r="AM62">
            <v>0.13708017766475677</v>
          </cell>
        </row>
        <row r="63">
          <cell r="A63">
            <v>62</v>
          </cell>
          <cell r="O63">
            <v>0.35452729463577271</v>
          </cell>
          <cell r="AA63">
            <v>2.3105306550860405E-2</v>
          </cell>
          <cell r="AI63">
            <v>0.10557871311903</v>
          </cell>
          <cell r="AM63">
            <v>0.13708017766475677</v>
          </cell>
        </row>
        <row r="64">
          <cell r="A64">
            <v>63</v>
          </cell>
          <cell r="O64">
            <v>0.35452729463577271</v>
          </cell>
          <cell r="AA64">
            <v>2.3105306550860405E-2</v>
          </cell>
          <cell r="AI64">
            <v>0.10557871311903</v>
          </cell>
          <cell r="AM64">
            <v>0.13708017766475677</v>
          </cell>
        </row>
        <row r="65">
          <cell r="A65">
            <v>64</v>
          </cell>
          <cell r="O65">
            <v>0.35452729463577271</v>
          </cell>
          <cell r="AA65">
            <v>2.3105306550860405E-2</v>
          </cell>
          <cell r="AI65">
            <v>0.10557871311903</v>
          </cell>
          <cell r="AM65">
            <v>0.13708017766475677</v>
          </cell>
        </row>
        <row r="66">
          <cell r="A66">
            <v>65</v>
          </cell>
          <cell r="N66">
            <v>0.37240651249885559</v>
          </cell>
          <cell r="O66">
            <v>0.35452729463577271</v>
          </cell>
          <cell r="Z66">
            <v>1.6682211309671402E-2</v>
          </cell>
          <cell r="AA66">
            <v>2.3105306550860405E-2</v>
          </cell>
          <cell r="AH66">
            <v>5.8065447956323624E-2</v>
          </cell>
          <cell r="AI66">
            <v>0.10557871311903</v>
          </cell>
          <cell r="AL66">
            <v>0.17341990768909454</v>
          </cell>
          <cell r="AM66">
            <v>0.13708017766475677</v>
          </cell>
        </row>
        <row r="67">
          <cell r="A67">
            <v>66</v>
          </cell>
          <cell r="O67">
            <v>0.35452729463577271</v>
          </cell>
          <cell r="AA67">
            <v>2.3105306550860405E-2</v>
          </cell>
          <cell r="AI67">
            <v>0.10557871311903</v>
          </cell>
          <cell r="AM67">
            <v>0.13708017766475677</v>
          </cell>
        </row>
        <row r="68">
          <cell r="A68">
            <v>67</v>
          </cell>
          <cell r="O68">
            <v>0.35452729463577271</v>
          </cell>
          <cell r="AA68">
            <v>2.3105306550860405E-2</v>
          </cell>
          <cell r="AI68">
            <v>0.10557871311903</v>
          </cell>
          <cell r="AM68">
            <v>0.13708017766475677</v>
          </cell>
        </row>
        <row r="69">
          <cell r="A69">
            <v>68</v>
          </cell>
          <cell r="O69">
            <v>0.35452729463577271</v>
          </cell>
          <cell r="AA69">
            <v>2.3105306550860405E-2</v>
          </cell>
          <cell r="AI69">
            <v>0.10557871311903</v>
          </cell>
          <cell r="AM69">
            <v>0.13708017766475677</v>
          </cell>
        </row>
        <row r="70">
          <cell r="A70">
            <v>69</v>
          </cell>
          <cell r="O70">
            <v>0.35452729463577271</v>
          </cell>
          <cell r="AA70">
            <v>2.3105306550860405E-2</v>
          </cell>
          <cell r="AI70">
            <v>0.10557871311903</v>
          </cell>
          <cell r="AM70">
            <v>0.13708017766475677</v>
          </cell>
        </row>
        <row r="71">
          <cell r="A71">
            <v>70</v>
          </cell>
          <cell r="N71">
            <v>0.65785235166549683</v>
          </cell>
          <cell r="O71">
            <v>0.35452729463577271</v>
          </cell>
          <cell r="Z71">
            <v>8.4233907982707024E-3</v>
          </cell>
          <cell r="AA71">
            <v>2.3105306550860405E-2</v>
          </cell>
          <cell r="AH71">
            <v>0.12270206212997437</v>
          </cell>
          <cell r="AI71">
            <v>0.10557871311903</v>
          </cell>
          <cell r="AL71">
            <v>0.31328690052032471</v>
          </cell>
          <cell r="AM71">
            <v>0.13708017766475677</v>
          </cell>
        </row>
        <row r="72">
          <cell r="A72">
            <v>71</v>
          </cell>
          <cell r="O72">
            <v>0.35452729463577271</v>
          </cell>
          <cell r="AA72">
            <v>2.3105306550860405E-2</v>
          </cell>
          <cell r="AI72">
            <v>0.10557871311903</v>
          </cell>
          <cell r="AM72">
            <v>0.13708017766475677</v>
          </cell>
        </row>
        <row r="73">
          <cell r="A73">
            <v>72</v>
          </cell>
          <cell r="O73">
            <v>0.35452729463577271</v>
          </cell>
          <cell r="AA73">
            <v>2.3105306550860405E-2</v>
          </cell>
          <cell r="AI73">
            <v>0.10557871311903</v>
          </cell>
          <cell r="AM73">
            <v>0.13708017766475677</v>
          </cell>
        </row>
        <row r="74">
          <cell r="A74">
            <v>73</v>
          </cell>
          <cell r="O74">
            <v>0.35452729463577271</v>
          </cell>
          <cell r="AA74">
            <v>2.3105306550860405E-2</v>
          </cell>
          <cell r="AI74">
            <v>0.10557871311903</v>
          </cell>
          <cell r="AM74">
            <v>0.13708017766475677</v>
          </cell>
        </row>
        <row r="75">
          <cell r="A75">
            <v>74</v>
          </cell>
          <cell r="O75">
            <v>0.35452729463577271</v>
          </cell>
          <cell r="AA75">
            <v>2.3105306550860405E-2</v>
          </cell>
          <cell r="AI75">
            <v>0.10557871311903</v>
          </cell>
          <cell r="AM75">
            <v>0.13708017766475677</v>
          </cell>
        </row>
        <row r="76">
          <cell r="A76">
            <v>75</v>
          </cell>
          <cell r="N76">
            <v>0.6400720477104187</v>
          </cell>
          <cell r="O76">
            <v>0.35452729463577271</v>
          </cell>
          <cell r="Z76">
            <v>4.055984690785408E-2</v>
          </cell>
          <cell r="AA76">
            <v>2.3105306550860405E-2</v>
          </cell>
          <cell r="AH76">
            <v>0.152579665184021</v>
          </cell>
          <cell r="AI76">
            <v>0.10557871311903</v>
          </cell>
          <cell r="AL76">
            <v>0.3299846351146698</v>
          </cell>
          <cell r="AM76">
            <v>0.13708017766475677</v>
          </cell>
        </row>
        <row r="77">
          <cell r="A77">
            <v>76</v>
          </cell>
          <cell r="O77">
            <v>0.35452729463577271</v>
          </cell>
          <cell r="AA77">
            <v>2.3105306550860405E-2</v>
          </cell>
          <cell r="AI77">
            <v>0.10557871311903</v>
          </cell>
          <cell r="AM77">
            <v>0.13708017766475677</v>
          </cell>
        </row>
        <row r="78">
          <cell r="A78">
            <v>77</v>
          </cell>
          <cell r="O78">
            <v>0.35452729463577271</v>
          </cell>
          <cell r="AA78">
            <v>2.3105306550860405E-2</v>
          </cell>
          <cell r="AI78">
            <v>0.10557871311903</v>
          </cell>
          <cell r="AM78">
            <v>0.13708017766475677</v>
          </cell>
        </row>
        <row r="79">
          <cell r="A79">
            <v>78</v>
          </cell>
          <cell r="O79">
            <v>0.35452729463577271</v>
          </cell>
          <cell r="AA79">
            <v>2.3105306550860405E-2</v>
          </cell>
          <cell r="AI79">
            <v>0.10557871311903</v>
          </cell>
          <cell r="AM79">
            <v>0.13708017766475677</v>
          </cell>
        </row>
        <row r="80">
          <cell r="A80">
            <v>79</v>
          </cell>
          <cell r="O80">
            <v>0.35452729463577271</v>
          </cell>
          <cell r="AA80">
            <v>2.3105306550860405E-2</v>
          </cell>
          <cell r="AI80">
            <v>0.10557871311903</v>
          </cell>
          <cell r="AM80">
            <v>0.13708017766475677</v>
          </cell>
        </row>
        <row r="81">
          <cell r="A81">
            <v>80</v>
          </cell>
          <cell r="N81">
            <v>0.55677676200866699</v>
          </cell>
          <cell r="O81">
            <v>0.35452729463577271</v>
          </cell>
          <cell r="Z81">
            <v>3.5757903009653091E-2</v>
          </cell>
          <cell r="AA81">
            <v>2.3105306550860405E-2</v>
          </cell>
          <cell r="AH81">
            <v>0.13371530175209045</v>
          </cell>
          <cell r="AI81">
            <v>0.10557871311903</v>
          </cell>
          <cell r="AL81">
            <v>0.26563498377799988</v>
          </cell>
          <cell r="AM81">
            <v>0.13708017766475677</v>
          </cell>
        </row>
        <row r="82">
          <cell r="A82">
            <v>81</v>
          </cell>
          <cell r="O82">
            <v>0.35452729463577271</v>
          </cell>
          <cell r="AA82">
            <v>2.3105306550860405E-2</v>
          </cell>
          <cell r="AI82">
            <v>0.10557871311903</v>
          </cell>
          <cell r="AM82">
            <v>0.13708017766475677</v>
          </cell>
        </row>
        <row r="83">
          <cell r="A83">
            <v>82</v>
          </cell>
          <cell r="O83">
            <v>0.35452729463577271</v>
          </cell>
          <cell r="AA83">
            <v>2.3105306550860405E-2</v>
          </cell>
          <cell r="AI83">
            <v>0.10557871311903</v>
          </cell>
          <cell r="AM83">
            <v>0.13708017766475677</v>
          </cell>
        </row>
        <row r="84">
          <cell r="A84">
            <v>83</v>
          </cell>
          <cell r="O84">
            <v>0.35452729463577271</v>
          </cell>
          <cell r="AA84">
            <v>2.3105306550860405E-2</v>
          </cell>
          <cell r="AI84">
            <v>0.10557871311903</v>
          </cell>
          <cell r="AM84">
            <v>0.13708017766475677</v>
          </cell>
        </row>
        <row r="85">
          <cell r="A85">
            <v>84</v>
          </cell>
          <cell r="O85">
            <v>0.35452729463577271</v>
          </cell>
          <cell r="AA85">
            <v>2.3105306550860405E-2</v>
          </cell>
          <cell r="AI85">
            <v>0.10557871311903</v>
          </cell>
          <cell r="AM85">
            <v>0.13708017766475677</v>
          </cell>
        </row>
        <row r="86">
          <cell r="A86">
            <v>85</v>
          </cell>
          <cell r="N86">
            <v>0.82810628414154053</v>
          </cell>
          <cell r="O86">
            <v>0.35452729463577271</v>
          </cell>
          <cell r="Z86">
            <v>0.15118207037448883</v>
          </cell>
          <cell r="AA86">
            <v>2.3105306550860405E-2</v>
          </cell>
          <cell r="AH86">
            <v>0.27347490191459656</v>
          </cell>
          <cell r="AI86">
            <v>0.10557871311903</v>
          </cell>
          <cell r="AL86">
            <v>0.42487889528274536</v>
          </cell>
          <cell r="AM86">
            <v>0.13708017766475677</v>
          </cell>
        </row>
        <row r="87">
          <cell r="A87">
            <v>86</v>
          </cell>
          <cell r="O87">
            <v>0.35452729463577271</v>
          </cell>
          <cell r="AA87">
            <v>2.3105306550860405E-2</v>
          </cell>
          <cell r="AI87">
            <v>0.10557871311903</v>
          </cell>
          <cell r="AM87">
            <v>0.13708017766475677</v>
          </cell>
        </row>
        <row r="88">
          <cell r="A88">
            <v>87</v>
          </cell>
          <cell r="O88">
            <v>0.35452729463577271</v>
          </cell>
          <cell r="AA88">
            <v>2.3105306550860405E-2</v>
          </cell>
          <cell r="AI88">
            <v>0.10557871311903</v>
          </cell>
          <cell r="AM88">
            <v>0.13708017766475677</v>
          </cell>
        </row>
        <row r="89">
          <cell r="A89">
            <v>88</v>
          </cell>
          <cell r="O89">
            <v>0.35452729463577271</v>
          </cell>
          <cell r="AA89">
            <v>2.3105306550860405E-2</v>
          </cell>
          <cell r="AI89">
            <v>0.10557871311903</v>
          </cell>
          <cell r="AM89">
            <v>0.13708017766475677</v>
          </cell>
        </row>
        <row r="90">
          <cell r="A90">
            <v>89</v>
          </cell>
          <cell r="O90">
            <v>0.35452729463577271</v>
          </cell>
          <cell r="AA90">
            <v>2.3105306550860405E-2</v>
          </cell>
          <cell r="AI90">
            <v>0.10557871311903</v>
          </cell>
          <cell r="AM90">
            <v>0.13708017766475677</v>
          </cell>
        </row>
        <row r="91">
          <cell r="A91">
            <v>90</v>
          </cell>
          <cell r="N91">
            <v>0.72548478841781616</v>
          </cell>
          <cell r="O91">
            <v>0.35452729463577271</v>
          </cell>
          <cell r="Z91">
            <v>0.15730158984661102</v>
          </cell>
          <cell r="AA91">
            <v>2.3105306550860405E-2</v>
          </cell>
          <cell r="AH91">
            <v>0.32261008024215698</v>
          </cell>
          <cell r="AI91">
            <v>0.10557871311903</v>
          </cell>
          <cell r="AL91">
            <v>0.41476094722747803</v>
          </cell>
          <cell r="AM91">
            <v>0.13708017766475677</v>
          </cell>
        </row>
        <row r="92">
          <cell r="A92">
            <v>91</v>
          </cell>
          <cell r="O92">
            <v>0.35452729463577271</v>
          </cell>
          <cell r="AA92">
            <v>2.3105306550860405E-2</v>
          </cell>
          <cell r="AI92">
            <v>0.10557871311903</v>
          </cell>
          <cell r="AM92">
            <v>0.13708017766475677</v>
          </cell>
        </row>
        <row r="93">
          <cell r="A93">
            <v>92</v>
          </cell>
          <cell r="O93">
            <v>0.35452729463577271</v>
          </cell>
          <cell r="AA93">
            <v>2.3105306550860405E-2</v>
          </cell>
          <cell r="AI93">
            <v>0.10557871311903</v>
          </cell>
          <cell r="AM93">
            <v>0.13708017766475677</v>
          </cell>
        </row>
        <row r="94">
          <cell r="A94">
            <v>93</v>
          </cell>
          <cell r="O94">
            <v>0.35452729463577271</v>
          </cell>
          <cell r="AA94">
            <v>2.3105306550860405E-2</v>
          </cell>
          <cell r="AI94">
            <v>0.10557871311903</v>
          </cell>
          <cell r="AM94">
            <v>0.13708017766475677</v>
          </cell>
        </row>
        <row r="95">
          <cell r="A95">
            <v>94</v>
          </cell>
          <cell r="O95">
            <v>0.35452729463577271</v>
          </cell>
          <cell r="AA95">
            <v>2.3105306550860405E-2</v>
          </cell>
          <cell r="AI95">
            <v>0.10557871311903</v>
          </cell>
          <cell r="AM95">
            <v>0.13708017766475677</v>
          </cell>
        </row>
        <row r="96">
          <cell r="A96">
            <v>95</v>
          </cell>
          <cell r="N96">
            <v>0.6794012188911438</v>
          </cell>
          <cell r="O96">
            <v>0.35452729463577271</v>
          </cell>
          <cell r="Z96">
            <v>0.15089525282382965</v>
          </cell>
          <cell r="AA96">
            <v>2.3105306550860405E-2</v>
          </cell>
          <cell r="AH96">
            <v>0.41243711113929749</v>
          </cell>
          <cell r="AI96">
            <v>0.10557871311903</v>
          </cell>
          <cell r="AL96">
            <v>0.38696107268333435</v>
          </cell>
          <cell r="AM96">
            <v>0.13708017766475677</v>
          </cell>
        </row>
        <row r="97">
          <cell r="A97">
            <v>96</v>
          </cell>
          <cell r="O97">
            <v>0.35452729463577271</v>
          </cell>
          <cell r="AA97">
            <v>2.3105306550860405E-2</v>
          </cell>
          <cell r="AI97">
            <v>0.10557871311903</v>
          </cell>
          <cell r="AM97">
            <v>0.13708017766475677</v>
          </cell>
        </row>
        <row r="98">
          <cell r="A98">
            <v>97</v>
          </cell>
          <cell r="O98">
            <v>0.35452729463577271</v>
          </cell>
          <cell r="AA98">
            <v>2.3105306550860405E-2</v>
          </cell>
          <cell r="AI98">
            <v>0.10557871311903</v>
          </cell>
          <cell r="AM98">
            <v>0.13708017766475677</v>
          </cell>
        </row>
        <row r="99">
          <cell r="A99">
            <v>98</v>
          </cell>
          <cell r="O99">
            <v>0.35452729463577271</v>
          </cell>
          <cell r="AA99">
            <v>2.3105306550860405E-2</v>
          </cell>
          <cell r="AI99">
            <v>0.10557871311903</v>
          </cell>
          <cell r="AM99">
            <v>0.13708017766475677</v>
          </cell>
        </row>
        <row r="100">
          <cell r="A100">
            <v>99</v>
          </cell>
          <cell r="O100">
            <v>0.35452729463577271</v>
          </cell>
          <cell r="AA100">
            <v>2.3105306550860405E-2</v>
          </cell>
          <cell r="AI100">
            <v>0.10557871311903</v>
          </cell>
          <cell r="AM100">
            <v>0.13708017766475677</v>
          </cell>
        </row>
      </sheetData>
      <sheetData sheetId="15">
        <row r="6">
          <cell r="A6" t="str">
            <v>group_1</v>
          </cell>
        </row>
      </sheetData>
      <sheetData sheetId="16">
        <row r="2">
          <cell r="B2">
            <v>0.12195122241973877</v>
          </cell>
        </row>
      </sheetData>
      <sheetData sheetId="17">
        <row r="2">
          <cell r="B2">
            <v>0.65243899822235107</v>
          </cell>
        </row>
      </sheetData>
      <sheetData sheetId="18">
        <row r="2">
          <cell r="A2">
            <v>1981</v>
          </cell>
          <cell r="B2">
            <v>2.4390242993831635E-2</v>
          </cell>
          <cell r="C2">
            <v>0.32926830649375916</v>
          </cell>
          <cell r="D2">
            <v>0.64634144306182861</v>
          </cell>
        </row>
        <row r="3">
          <cell r="A3">
            <v>1986</v>
          </cell>
          <cell r="B3">
            <v>2.4752475321292877E-2</v>
          </cell>
          <cell r="C3">
            <v>0.25247526168823242</v>
          </cell>
          <cell r="D3">
            <v>0.72277230024337769</v>
          </cell>
        </row>
        <row r="4">
          <cell r="A4">
            <v>1991</v>
          </cell>
          <cell r="B4">
            <v>1.3315653428435326E-2</v>
          </cell>
          <cell r="C4">
            <v>0.23217810690402985</v>
          </cell>
          <cell r="D4">
            <v>0.75450623035430908</v>
          </cell>
        </row>
        <row r="5">
          <cell r="A5">
            <v>1996</v>
          </cell>
          <cell r="B5">
            <v>1.6656983643770218E-2</v>
          </cell>
          <cell r="C5">
            <v>0.17150798439979553</v>
          </cell>
          <cell r="D5">
            <v>0.81183505058288574</v>
          </cell>
        </row>
        <row r="6">
          <cell r="A6">
            <v>2001</v>
          </cell>
          <cell r="B6">
            <v>7.0465249009430408E-3</v>
          </cell>
          <cell r="C6">
            <v>0.11301080882549286</v>
          </cell>
          <cell r="D6">
            <v>0.87994271516799927</v>
          </cell>
        </row>
        <row r="7">
          <cell r="A7">
            <v>2006</v>
          </cell>
          <cell r="B7">
            <v>8.7771173566579819E-3</v>
          </cell>
          <cell r="C7">
            <v>0.12622867524623871</v>
          </cell>
          <cell r="D7">
            <v>0.86499422788619995</v>
          </cell>
        </row>
        <row r="8">
          <cell r="A8">
            <v>2011</v>
          </cell>
          <cell r="C8">
            <v>6.2535345554351807E-2</v>
          </cell>
          <cell r="D8">
            <v>0.93746471405029297</v>
          </cell>
        </row>
        <row r="9">
          <cell r="A9">
            <v>2016</v>
          </cell>
          <cell r="B9">
            <v>1.0597346117720008E-3</v>
          </cell>
          <cell r="C9">
            <v>3.4195367246866226E-2</v>
          </cell>
          <cell r="D9">
            <v>0.96474498510360718</v>
          </cell>
        </row>
      </sheetData>
      <sheetData sheetId="19">
        <row r="2">
          <cell r="A2">
            <v>1981</v>
          </cell>
        </row>
      </sheetData>
      <sheetData sheetId="20">
        <row r="2">
          <cell r="A2">
            <v>1981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A2">
            <v>1981</v>
          </cell>
        </row>
      </sheetData>
      <sheetData sheetId="31">
        <row r="2">
          <cell r="B2">
            <v>0.42408081889152527</v>
          </cell>
        </row>
      </sheetData>
      <sheetData sheetId="32">
        <row r="2">
          <cell r="B2">
            <v>0.65610027313232422</v>
          </cell>
        </row>
      </sheetData>
      <sheetData sheetId="33">
        <row r="2">
          <cell r="B2">
            <v>0.80162841081619263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 t="str">
            <v>0.179</v>
          </cell>
          <cell r="C5" t="str">
            <v>0.230**</v>
          </cell>
          <cell r="D5" t="str">
            <v>-0.130***</v>
          </cell>
        </row>
        <row r="6">
          <cell r="B6" t="str">
            <v>(0.179)</v>
          </cell>
          <cell r="C6" t="str">
            <v>(0.115)</v>
          </cell>
          <cell r="D6" t="str">
            <v>(0.029)</v>
          </cell>
        </row>
        <row r="7">
          <cell r="B7" t="str">
            <v>-0.502***</v>
          </cell>
          <cell r="C7" t="str">
            <v>-0.068</v>
          </cell>
          <cell r="D7" t="str">
            <v>0.351***</v>
          </cell>
        </row>
        <row r="8">
          <cell r="B8" t="str">
            <v>(0.079)</v>
          </cell>
          <cell r="C8" t="str">
            <v>(0.101)</v>
          </cell>
          <cell r="D8" t="str">
            <v>(0.111)</v>
          </cell>
        </row>
        <row r="9">
          <cell r="B9" t="str">
            <v>-0.408**</v>
          </cell>
          <cell r="C9" t="str">
            <v>-0.007</v>
          </cell>
          <cell r="D9" t="str">
            <v>0.194</v>
          </cell>
        </row>
        <row r="10">
          <cell r="B10" t="str">
            <v>(0.204)</v>
          </cell>
          <cell r="C10" t="str">
            <v>(0.079)</v>
          </cell>
          <cell r="D10" t="str">
            <v>(0.151)</v>
          </cell>
        </row>
        <row r="11">
          <cell r="B11" t="str">
            <v>-0.060</v>
          </cell>
          <cell r="C11" t="str">
            <v>0.136</v>
          </cell>
          <cell r="D11" t="str">
            <v>-0.121</v>
          </cell>
        </row>
        <row r="12">
          <cell r="B12" t="str">
            <v>(0.369)</v>
          </cell>
          <cell r="C12" t="str">
            <v>(0.164)</v>
          </cell>
          <cell r="D12" t="str">
            <v>(0.076)</v>
          </cell>
        </row>
        <row r="13">
          <cell r="B13" t="str">
            <v>-1.111***</v>
          </cell>
          <cell r="C13" t="str">
            <v>-0.692***</v>
          </cell>
          <cell r="D13" t="str">
            <v>0.961***</v>
          </cell>
        </row>
        <row r="14">
          <cell r="B14" t="str">
            <v>(0.344)</v>
          </cell>
          <cell r="C14" t="str">
            <v>(0.104)</v>
          </cell>
          <cell r="D14" t="str">
            <v>(0.133)</v>
          </cell>
        </row>
        <row r="15">
          <cell r="B15" t="str">
            <v>-0.282</v>
          </cell>
          <cell r="C15" t="str">
            <v>0.151***</v>
          </cell>
          <cell r="D15" t="str">
            <v>0.041</v>
          </cell>
        </row>
        <row r="16">
          <cell r="B16" t="str">
            <v>(0.285)</v>
          </cell>
          <cell r="C16" t="str">
            <v>(0.056)</v>
          </cell>
          <cell r="D16" t="str">
            <v>(0.165)</v>
          </cell>
        </row>
        <row r="17">
          <cell r="B17" t="str">
            <v>-0.105</v>
          </cell>
          <cell r="C17" t="str">
            <v>-0.157*</v>
          </cell>
          <cell r="D17" t="str">
            <v>0.114</v>
          </cell>
        </row>
        <row r="18">
          <cell r="B18" t="str">
            <v>(0.210)</v>
          </cell>
          <cell r="C18" t="str">
            <v>(0.094)</v>
          </cell>
          <cell r="D18" t="str">
            <v>(0.085)</v>
          </cell>
        </row>
        <row r="19">
          <cell r="B19" t="str">
            <v>0.019***</v>
          </cell>
          <cell r="C19" t="str">
            <v>-0.007***</v>
          </cell>
          <cell r="D19" t="str">
            <v>-0.011***</v>
          </cell>
        </row>
        <row r="20">
          <cell r="B20" t="str">
            <v>(0.005)</v>
          </cell>
          <cell r="C20" t="str">
            <v>(0.002)</v>
          </cell>
          <cell r="D20" t="str">
            <v>(0.001)</v>
          </cell>
        </row>
        <row r="21">
          <cell r="B21" t="str">
            <v>-0.240*</v>
          </cell>
          <cell r="C21" t="str">
            <v>0.026</v>
          </cell>
          <cell r="D21" t="str">
            <v>-0.133</v>
          </cell>
        </row>
        <row r="22">
          <cell r="B22" t="str">
            <v>(0.125)</v>
          </cell>
          <cell r="C22" t="str">
            <v>(0.174)</v>
          </cell>
          <cell r="D22" t="str">
            <v>(0.116)</v>
          </cell>
        </row>
        <row r="23">
          <cell r="B23" t="str">
            <v>-0.568***</v>
          </cell>
          <cell r="C23" t="str">
            <v>-0.098</v>
          </cell>
          <cell r="D23" t="str">
            <v>-0.149**</v>
          </cell>
        </row>
        <row r="24">
          <cell r="B24" t="str">
            <v>(0.188)</v>
          </cell>
          <cell r="C24" t="str">
            <v>(0.150)</v>
          </cell>
          <cell r="D24" t="str">
            <v>(0.071)</v>
          </cell>
        </row>
        <row r="25">
          <cell r="B25" t="str">
            <v>-0.350***</v>
          </cell>
          <cell r="C25" t="str">
            <v>0.052</v>
          </cell>
          <cell r="D25" t="str">
            <v>0.139***</v>
          </cell>
        </row>
        <row r="26">
          <cell r="B26" t="str">
            <v>(0.086)</v>
          </cell>
          <cell r="C26" t="str">
            <v>(0.071)</v>
          </cell>
          <cell r="D26" t="str">
            <v>(0.034)</v>
          </cell>
        </row>
        <row r="27">
          <cell r="B27" t="str">
            <v>-0.254**</v>
          </cell>
          <cell r="C27" t="str">
            <v>-0.098</v>
          </cell>
          <cell r="D27" t="str">
            <v>0.377***</v>
          </cell>
        </row>
        <row r="28">
          <cell r="B28" t="str">
            <v>(0.125)</v>
          </cell>
          <cell r="C28" t="str">
            <v>(0.116)</v>
          </cell>
          <cell r="D28" t="str">
            <v>(0.051)</v>
          </cell>
        </row>
        <row r="29">
          <cell r="B29" t="str">
            <v>-0.519***</v>
          </cell>
          <cell r="C29" t="str">
            <v>-0.188</v>
          </cell>
          <cell r="D29" t="str">
            <v>0.650***</v>
          </cell>
        </row>
        <row r="30">
          <cell r="B30" t="str">
            <v>(0.159)</v>
          </cell>
          <cell r="C30" t="str">
            <v>(0.133)</v>
          </cell>
          <cell r="D30" t="str">
            <v>(0.121)</v>
          </cell>
        </row>
        <row r="39">
          <cell r="B39" t="str">
            <v>-2.457***</v>
          </cell>
          <cell r="C39" t="str">
            <v>-0.275</v>
          </cell>
          <cell r="D39" t="str">
            <v>-0.264*</v>
          </cell>
        </row>
        <row r="40">
          <cell r="B40" t="str">
            <v>(0.306)</v>
          </cell>
          <cell r="C40" t="str">
            <v>(0.217)</v>
          </cell>
          <cell r="D40" t="str">
            <v>(0.146)</v>
          </cell>
        </row>
        <row r="42">
          <cell r="B42" t="str">
            <v>4,310</v>
          </cell>
          <cell r="C42" t="str">
            <v>4,310</v>
          </cell>
          <cell r="D42" t="str">
            <v>4,310</v>
          </cell>
        </row>
        <row r="43">
          <cell r="B43" t="str">
            <v>-1673</v>
          </cell>
          <cell r="C43" t="str">
            <v>-2686</v>
          </cell>
          <cell r="D43" t="str">
            <v>-2704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1.0"/>
      <sheetName val="A1.1"/>
      <sheetName val="A2.0"/>
      <sheetName val="A2.1"/>
      <sheetName val="A2.2"/>
      <sheetName val="A2.3"/>
      <sheetName val="A2.4"/>
      <sheetName val="A2.5"/>
      <sheetName val="A2.6"/>
      <sheetName val="A3.0"/>
      <sheetName val="A3.1"/>
      <sheetName val="A4.0"/>
      <sheetName val="A4.1"/>
      <sheetName val="AX1"/>
      <sheetName val="AX2"/>
      <sheetName val="AX3"/>
      <sheetName val="AX4"/>
      <sheetName val="AX5"/>
      <sheetName val="AX6"/>
      <sheetName val="AX7"/>
      <sheetName val="AX8"/>
      <sheetName val="AX9"/>
      <sheetName val="AX10"/>
      <sheetName val="AX11"/>
      <sheetName val="AX12"/>
      <sheetName val="AX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 t="str">
            <v>0.328***</v>
          </cell>
          <cell r="C5" t="str">
            <v>-0.169***</v>
          </cell>
          <cell r="D5" t="str">
            <v>-0.210***</v>
          </cell>
        </row>
        <row r="6">
          <cell r="B6" t="str">
            <v>(0.108)</v>
          </cell>
          <cell r="C6" t="str">
            <v>(0.037)</v>
          </cell>
          <cell r="D6" t="str">
            <v>(0.036)</v>
          </cell>
        </row>
        <row r="7">
          <cell r="B7" t="str">
            <v>0.027</v>
          </cell>
          <cell r="C7" t="str">
            <v>-0.078**</v>
          </cell>
          <cell r="D7" t="str">
            <v>-0.031</v>
          </cell>
        </row>
        <row r="8">
          <cell r="B8" t="str">
            <v>(0.101)</v>
          </cell>
          <cell r="C8" t="str">
            <v>(0.036)</v>
          </cell>
          <cell r="D8" t="str">
            <v>(0.045)</v>
          </cell>
        </row>
        <row r="9">
          <cell r="B9" t="str">
            <v>0.108</v>
          </cell>
          <cell r="C9" t="str">
            <v>-0.133</v>
          </cell>
          <cell r="D9" t="str">
            <v>0.001</v>
          </cell>
        </row>
        <row r="10">
          <cell r="B10" t="str">
            <v>(0.155)</v>
          </cell>
          <cell r="C10" t="str">
            <v>(0.095)</v>
          </cell>
          <cell r="D10" t="str">
            <v>(0.084)</v>
          </cell>
        </row>
        <row r="11">
          <cell r="B11" t="str">
            <v>-0.751***</v>
          </cell>
          <cell r="C11" t="str">
            <v>0.153**</v>
          </cell>
          <cell r="D11" t="str">
            <v>0.218**</v>
          </cell>
        </row>
        <row r="12">
          <cell r="B12" t="str">
            <v>(0.168)</v>
          </cell>
          <cell r="C12" t="str">
            <v>(0.075)</v>
          </cell>
          <cell r="D12" t="str">
            <v>(0.108)</v>
          </cell>
        </row>
        <row r="13">
          <cell r="B13" t="str">
            <v>0.046</v>
          </cell>
          <cell r="C13" t="str">
            <v>-0.273***</v>
          </cell>
          <cell r="D13" t="str">
            <v>-0.124*</v>
          </cell>
        </row>
        <row r="14">
          <cell r="B14" t="str">
            <v>(0.113)</v>
          </cell>
          <cell r="C14" t="str">
            <v>(0.078)</v>
          </cell>
          <cell r="D14" t="str">
            <v>(0.075)</v>
          </cell>
        </row>
        <row r="15">
          <cell r="B15" t="str">
            <v>0.121</v>
          </cell>
          <cell r="C15" t="str">
            <v>-0.175**</v>
          </cell>
          <cell r="D15" t="str">
            <v>-0.085</v>
          </cell>
        </row>
        <row r="16">
          <cell r="B16" t="str">
            <v>(0.090)</v>
          </cell>
          <cell r="C16" t="str">
            <v>(0.086)</v>
          </cell>
          <cell r="D16" t="str">
            <v>(0.080)</v>
          </cell>
        </row>
        <row r="19">
          <cell r="B19" t="str">
            <v>0.023***</v>
          </cell>
          <cell r="C19" t="str">
            <v>-0.008***</v>
          </cell>
          <cell r="D19" t="str">
            <v>-0.006***</v>
          </cell>
        </row>
        <row r="20">
          <cell r="B20" t="str">
            <v>(0.002)</v>
          </cell>
          <cell r="C20" t="str">
            <v>(0.001)</v>
          </cell>
          <cell r="D20" t="str">
            <v>(0.001)</v>
          </cell>
        </row>
        <row r="21">
          <cell r="B21" t="str">
            <v>-0.449***</v>
          </cell>
          <cell r="C21" t="str">
            <v>-0.235***</v>
          </cell>
          <cell r="D21" t="str">
            <v>0.060</v>
          </cell>
        </row>
        <row r="22">
          <cell r="B22" t="str">
            <v>(0.054)</v>
          </cell>
          <cell r="C22" t="str">
            <v>(0.054)</v>
          </cell>
          <cell r="D22" t="str">
            <v>(0.064)</v>
          </cell>
        </row>
        <row r="23">
          <cell r="B23" t="str">
            <v>-0.249***</v>
          </cell>
          <cell r="C23" t="str">
            <v>0.407***</v>
          </cell>
          <cell r="D23" t="str">
            <v>0.348***</v>
          </cell>
        </row>
        <row r="24">
          <cell r="B24" t="str">
            <v>(0.063)</v>
          </cell>
          <cell r="C24" t="str">
            <v>(0.063)</v>
          </cell>
          <cell r="D24" t="str">
            <v>(0.059)</v>
          </cell>
        </row>
        <row r="33">
          <cell r="B33" t="str">
            <v>-2.602***</v>
          </cell>
          <cell r="C33" t="str">
            <v>-0.227***</v>
          </cell>
          <cell r="D33" t="str">
            <v>-0.144*</v>
          </cell>
        </row>
        <row r="34">
          <cell r="B34" t="str">
            <v>(0.152)</v>
          </cell>
          <cell r="C34" t="str">
            <v>(0.072)</v>
          </cell>
          <cell r="D34" t="str">
            <v>(0.080)</v>
          </cell>
        </row>
        <row r="36">
          <cell r="B36" t="str">
            <v>8,622</v>
          </cell>
          <cell r="C36" t="str">
            <v>8,622</v>
          </cell>
          <cell r="D36" t="str">
            <v>6,991</v>
          </cell>
        </row>
        <row r="37">
          <cell r="B37" t="str">
            <v>-3723</v>
          </cell>
          <cell r="C37" t="str">
            <v>-5363</v>
          </cell>
          <cell r="D37" t="str">
            <v>-4685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F49F-A13A-4D42-B3A0-23BB6018694D}">
  <dimension ref="A1:C147"/>
  <sheetViews>
    <sheetView workbookViewId="0">
      <pane xSplit="1" ySplit="8" topLeftCell="B9" activePane="bottomRight" state="frozen"/>
      <selection activeCell="A58" sqref="A58:XFD133"/>
      <selection pane="topRight" activeCell="A58" sqref="A58:XFD133"/>
      <selection pane="bottomLeft" activeCell="A58" sqref="A58:XFD133"/>
      <selection pane="bottomRight" activeCell="B13" sqref="B13"/>
    </sheetView>
  </sheetViews>
  <sheetFormatPr defaultColWidth="0" defaultRowHeight="14.25" zeroHeight="1" x14ac:dyDescent="0.2"/>
  <cols>
    <col min="1" max="1" width="9.375" style="168" customWidth="1"/>
    <col min="2" max="2" width="113.625" style="168" customWidth="1"/>
    <col min="3" max="3" width="9.375" style="168" customWidth="1"/>
    <col min="4" max="16384" width="9.375" style="168" hidden="1"/>
  </cols>
  <sheetData>
    <row r="1" spans="1:3" ht="15" x14ac:dyDescent="0.2">
      <c r="A1" s="167"/>
      <c r="B1" s="167"/>
      <c r="C1" s="167"/>
    </row>
    <row r="2" spans="1:3" ht="30" x14ac:dyDescent="0.4">
      <c r="A2" s="167"/>
      <c r="B2" s="169" t="s">
        <v>192</v>
      </c>
      <c r="C2" s="167"/>
    </row>
    <row r="3" spans="1:3" ht="18" x14ac:dyDescent="0.25">
      <c r="A3" s="167"/>
      <c r="B3" s="170"/>
      <c r="C3" s="167"/>
    </row>
    <row r="4" spans="1:3" ht="26.25" x14ac:dyDescent="0.4">
      <c r="A4" s="167"/>
      <c r="B4" s="171" t="s">
        <v>189</v>
      </c>
      <c r="C4" s="167"/>
    </row>
    <row r="5" spans="1:3" ht="15" x14ac:dyDescent="0.2">
      <c r="A5" s="167"/>
      <c r="B5" s="167"/>
      <c r="C5" s="167"/>
    </row>
    <row r="6" spans="1:3" ht="26.25" x14ac:dyDescent="0.4">
      <c r="A6" s="167"/>
      <c r="B6" s="171" t="s">
        <v>190</v>
      </c>
      <c r="C6" s="167"/>
    </row>
    <row r="7" spans="1:3" ht="23.1" customHeight="1" thickBot="1" x14ac:dyDescent="0.25">
      <c r="A7" s="167"/>
      <c r="B7" s="172" t="s">
        <v>191</v>
      </c>
      <c r="C7" s="167"/>
    </row>
    <row r="8" spans="1:3" ht="23.1" customHeight="1" thickTop="1" x14ac:dyDescent="0.2">
      <c r="A8" s="167"/>
      <c r="B8" s="173"/>
      <c r="C8" s="167"/>
    </row>
    <row r="9" spans="1:3" ht="23.1" customHeight="1" x14ac:dyDescent="0.2">
      <c r="A9" s="167"/>
      <c r="B9" s="173"/>
      <c r="C9" s="167"/>
    </row>
    <row r="10" spans="1:3" ht="23.1" customHeight="1" x14ac:dyDescent="0.2">
      <c r="A10" s="167"/>
      <c r="B10" s="173"/>
      <c r="C10" s="167"/>
    </row>
    <row r="11" spans="1:3" ht="23.1" customHeight="1" x14ac:dyDescent="0.2">
      <c r="A11" s="167"/>
      <c r="B11" s="173"/>
      <c r="C11" s="167"/>
    </row>
    <row r="12" spans="1:3" ht="23.1" customHeight="1" x14ac:dyDescent="0.2">
      <c r="A12" s="167"/>
      <c r="B12" s="173"/>
      <c r="C12" s="167"/>
    </row>
    <row r="13" spans="1:3" ht="23.1" customHeight="1" x14ac:dyDescent="0.2">
      <c r="A13" s="167"/>
      <c r="B13" s="173"/>
      <c r="C13" s="167"/>
    </row>
    <row r="14" spans="1:3" ht="23.1" customHeight="1" x14ac:dyDescent="0.2">
      <c r="A14" s="167"/>
      <c r="B14" s="173"/>
      <c r="C14" s="167"/>
    </row>
    <row r="15" spans="1:3" ht="23.1" customHeight="1" x14ac:dyDescent="0.2">
      <c r="A15" s="167"/>
      <c r="B15" s="173"/>
      <c r="C15" s="167"/>
    </row>
    <row r="16" spans="1:3" ht="23.1" customHeight="1" x14ac:dyDescent="0.2">
      <c r="A16" s="167"/>
      <c r="B16" s="173"/>
      <c r="C16" s="167"/>
    </row>
    <row r="17" spans="1:3" ht="23.1" customHeight="1" x14ac:dyDescent="0.2">
      <c r="A17" s="167"/>
      <c r="B17" s="173"/>
      <c r="C17" s="167"/>
    </row>
    <row r="18" spans="1:3" ht="23.1" customHeight="1" x14ac:dyDescent="0.2">
      <c r="A18" s="167"/>
      <c r="B18" s="173"/>
      <c r="C18" s="167"/>
    </row>
    <row r="19" spans="1:3" ht="23.1" customHeight="1" x14ac:dyDescent="0.2">
      <c r="A19" s="167"/>
      <c r="B19" s="173"/>
      <c r="C19" s="167"/>
    </row>
    <row r="20" spans="1:3" ht="23.1" customHeight="1" x14ac:dyDescent="0.2">
      <c r="A20" s="167"/>
      <c r="B20" s="173"/>
      <c r="C20" s="167"/>
    </row>
    <row r="21" spans="1:3" ht="23.1" customHeight="1" x14ac:dyDescent="0.2">
      <c r="A21" s="167"/>
      <c r="B21" s="173"/>
      <c r="C21" s="167"/>
    </row>
    <row r="22" spans="1:3" ht="23.1" customHeight="1" x14ac:dyDescent="0.2">
      <c r="A22" s="167"/>
      <c r="B22" s="173"/>
      <c r="C22" s="167"/>
    </row>
    <row r="23" spans="1:3" ht="23.1" customHeight="1" x14ac:dyDescent="0.2">
      <c r="A23" s="167"/>
      <c r="B23" s="173"/>
      <c r="C23" s="167"/>
    </row>
    <row r="24" spans="1:3" ht="23.1" customHeight="1" x14ac:dyDescent="0.2">
      <c r="A24" s="167"/>
      <c r="B24" s="173"/>
      <c r="C24" s="167"/>
    </row>
    <row r="25" spans="1:3" ht="23.1" customHeight="1" x14ac:dyDescent="0.2">
      <c r="A25" s="167"/>
      <c r="B25" s="173"/>
      <c r="C25" s="167"/>
    </row>
    <row r="26" spans="1:3" ht="23.1" customHeight="1" x14ac:dyDescent="0.2">
      <c r="A26" s="167"/>
      <c r="B26" s="173"/>
      <c r="C26" s="167"/>
    </row>
    <row r="27" spans="1:3" ht="23.1" customHeight="1" x14ac:dyDescent="0.2">
      <c r="A27" s="167"/>
      <c r="B27" s="173"/>
      <c r="C27" s="167"/>
    </row>
    <row r="28" spans="1:3" ht="23.1" customHeight="1" x14ac:dyDescent="0.2">
      <c r="A28" s="167"/>
      <c r="B28" s="173"/>
      <c r="C28" s="167"/>
    </row>
    <row r="29" spans="1:3" ht="23.1" customHeight="1" x14ac:dyDescent="0.2">
      <c r="A29" s="167"/>
      <c r="B29" s="173"/>
      <c r="C29" s="167"/>
    </row>
    <row r="30" spans="1:3" x14ac:dyDescent="0.2"/>
    <row r="31" spans="1:3" x14ac:dyDescent="0.2"/>
    <row r="32" spans="1:3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</sheetData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FD3E8-DD0C-44DD-AAE4-8D9F6B2BF66B}">
  <sheetPr>
    <tabColor theme="1"/>
  </sheetPr>
  <dimension ref="A1:G35"/>
  <sheetViews>
    <sheetView workbookViewId="0">
      <selection activeCell="G17" sqref="G17"/>
    </sheetView>
  </sheetViews>
  <sheetFormatPr defaultColWidth="9" defaultRowHeight="15" x14ac:dyDescent="0.25"/>
  <cols>
    <col min="1" max="1" width="40.125" style="1" customWidth="1"/>
    <col min="2" max="4" width="16" style="149" customWidth="1"/>
    <col min="5" max="16384" width="9" style="1"/>
  </cols>
  <sheetData>
    <row r="1" spans="1:4" ht="42" customHeight="1" thickBot="1" x14ac:dyDescent="0.3">
      <c r="A1" s="219" t="s">
        <v>206</v>
      </c>
      <c r="B1" s="220"/>
      <c r="C1" s="220"/>
      <c r="D1" s="220"/>
    </row>
    <row r="2" spans="1:4" ht="19.5" thickBot="1" x14ac:dyDescent="0.3">
      <c r="A2" s="175"/>
      <c r="B2" s="176" t="s">
        <v>69</v>
      </c>
      <c r="C2" s="176" t="s">
        <v>70</v>
      </c>
      <c r="D2" s="176" t="s">
        <v>193</v>
      </c>
    </row>
    <row r="3" spans="1:4" s="3" customFormat="1" ht="45" x14ac:dyDescent="0.2">
      <c r="A3" s="3" t="s">
        <v>45</v>
      </c>
      <c r="B3" s="17" t="s">
        <v>194</v>
      </c>
      <c r="C3" s="17" t="s">
        <v>44</v>
      </c>
      <c r="D3" s="17" t="s">
        <v>195</v>
      </c>
    </row>
    <row r="4" spans="1:4" ht="15.75" thickBot="1" x14ac:dyDescent="0.3">
      <c r="A4" s="10" t="s">
        <v>196</v>
      </c>
      <c r="B4" s="13" t="s">
        <v>197</v>
      </c>
      <c r="C4" s="13" t="s">
        <v>198</v>
      </c>
      <c r="D4" s="13" t="s">
        <v>199</v>
      </c>
    </row>
    <row r="6" spans="1:4" x14ac:dyDescent="0.25">
      <c r="A6" s="7" t="s">
        <v>43</v>
      </c>
      <c r="B6" s="149" t="str">
        <f>[8]Sheet1!B5</f>
        <v>0.328***</v>
      </c>
      <c r="C6" s="149" t="str">
        <f>[8]Sheet1!C5</f>
        <v>-0.169***</v>
      </c>
      <c r="D6" s="149" t="str">
        <f>[8]Sheet1!D5</f>
        <v>-0.210***</v>
      </c>
    </row>
    <row r="7" spans="1:4" x14ac:dyDescent="0.25">
      <c r="A7" s="1" t="s">
        <v>42</v>
      </c>
      <c r="B7" s="149" t="str">
        <f>[8]Sheet1!B6</f>
        <v>(0.108)</v>
      </c>
      <c r="C7" s="149" t="str">
        <f>[8]Sheet1!C6</f>
        <v>(0.037)</v>
      </c>
      <c r="D7" s="149" t="str">
        <f>[8]Sheet1!D6</f>
        <v>(0.036)</v>
      </c>
    </row>
    <row r="8" spans="1:4" x14ac:dyDescent="0.25">
      <c r="A8" s="7" t="s">
        <v>200</v>
      </c>
    </row>
    <row r="9" spans="1:4" x14ac:dyDescent="0.25">
      <c r="A9" s="5" t="s">
        <v>40</v>
      </c>
      <c r="B9" s="149" t="str">
        <f>[8]Sheet1!B7</f>
        <v>0.027</v>
      </c>
      <c r="C9" s="149" t="str">
        <f>[8]Sheet1!C7</f>
        <v>-0.078**</v>
      </c>
      <c r="D9" s="149" t="str">
        <f>[8]Sheet1!D7</f>
        <v>-0.031</v>
      </c>
    </row>
    <row r="10" spans="1:4" x14ac:dyDescent="0.25">
      <c r="A10" s="5"/>
      <c r="B10" s="149" t="str">
        <f>[8]Sheet1!B8</f>
        <v>(0.101)</v>
      </c>
      <c r="C10" s="149" t="str">
        <f>[8]Sheet1!C8</f>
        <v>(0.036)</v>
      </c>
      <c r="D10" s="149" t="str">
        <f>[8]Sheet1!D8</f>
        <v>(0.045)</v>
      </c>
    </row>
    <row r="11" spans="1:4" x14ac:dyDescent="0.25">
      <c r="A11" s="5" t="s">
        <v>39</v>
      </c>
      <c r="B11" s="149" t="str">
        <f>[8]Sheet1!B9</f>
        <v>0.108</v>
      </c>
      <c r="C11" s="149" t="str">
        <f>[8]Sheet1!C9</f>
        <v>-0.133</v>
      </c>
      <c r="D11" s="149" t="str">
        <f>[8]Sheet1!D9</f>
        <v>0.001</v>
      </c>
    </row>
    <row r="12" spans="1:4" x14ac:dyDescent="0.25">
      <c r="A12" s="5"/>
      <c r="B12" s="149" t="str">
        <f>[8]Sheet1!B10</f>
        <v>(0.155)</v>
      </c>
      <c r="C12" s="149" t="str">
        <f>[8]Sheet1!C10</f>
        <v>(0.095)</v>
      </c>
      <c r="D12" s="149" t="str">
        <f>[8]Sheet1!D10</f>
        <v>(0.084)</v>
      </c>
    </row>
    <row r="13" spans="1:4" x14ac:dyDescent="0.25">
      <c r="A13" s="5" t="s">
        <v>38</v>
      </c>
      <c r="B13" s="149" t="str">
        <f>[8]Sheet1!B11</f>
        <v>-0.751***</v>
      </c>
      <c r="C13" s="149" t="str">
        <f>[8]Sheet1!C11</f>
        <v>0.153**</v>
      </c>
      <c r="D13" s="149" t="str">
        <f>[8]Sheet1!D11</f>
        <v>0.218**</v>
      </c>
    </row>
    <row r="14" spans="1:4" x14ac:dyDescent="0.25">
      <c r="A14" s="5"/>
      <c r="B14" s="149" t="str">
        <f>[8]Sheet1!B12</f>
        <v>(0.168)</v>
      </c>
      <c r="C14" s="149" t="str">
        <f>[8]Sheet1!C12</f>
        <v>(0.075)</v>
      </c>
      <c r="D14" s="149" t="str">
        <f>[8]Sheet1!D12</f>
        <v>(0.108)</v>
      </c>
    </row>
    <row r="15" spans="1:4" x14ac:dyDescent="0.25">
      <c r="A15" s="5" t="s">
        <v>37</v>
      </c>
      <c r="B15" s="149" t="str">
        <f>[8]Sheet1!B13</f>
        <v>0.046</v>
      </c>
      <c r="C15" s="149" t="str">
        <f>[8]Sheet1!C13</f>
        <v>-0.273***</v>
      </c>
      <c r="D15" s="149" t="str">
        <f>[8]Sheet1!D13</f>
        <v>-0.124*</v>
      </c>
    </row>
    <row r="16" spans="1:4" x14ac:dyDescent="0.25">
      <c r="A16" s="5"/>
      <c r="B16" s="149" t="str">
        <f>[8]Sheet1!B14</f>
        <v>(0.113)</v>
      </c>
      <c r="C16" s="149" t="str">
        <f>[8]Sheet1!C14</f>
        <v>(0.078)</v>
      </c>
      <c r="D16" s="149" t="str">
        <f>[8]Sheet1!D14</f>
        <v>(0.075)</v>
      </c>
    </row>
    <row r="17" spans="1:7" x14ac:dyDescent="0.25">
      <c r="A17" s="5" t="s">
        <v>36</v>
      </c>
      <c r="B17" s="149" t="str">
        <f>[8]Sheet1!B15</f>
        <v>0.121</v>
      </c>
      <c r="C17" s="149" t="str">
        <f>[8]Sheet1!C15</f>
        <v>-0.175**</v>
      </c>
      <c r="D17" s="149" t="str">
        <f>[8]Sheet1!D15</f>
        <v>-0.085</v>
      </c>
    </row>
    <row r="18" spans="1:7" x14ac:dyDescent="0.25">
      <c r="B18" s="149" t="str">
        <f>[8]Sheet1!B16</f>
        <v>(0.090)</v>
      </c>
      <c r="C18" s="149" t="str">
        <f>[8]Sheet1!C16</f>
        <v>(0.086)</v>
      </c>
      <c r="D18" s="149" t="str">
        <f>[8]Sheet1!D16</f>
        <v>(0.080)</v>
      </c>
    </row>
    <row r="19" spans="1:7" x14ac:dyDescent="0.25">
      <c r="A19" s="7" t="s">
        <v>35</v>
      </c>
      <c r="B19" s="149" t="str">
        <f>[8]Sheet1!B19</f>
        <v>0.023***</v>
      </c>
      <c r="C19" s="149" t="str">
        <f>[8]Sheet1!C19</f>
        <v>-0.008***</v>
      </c>
      <c r="D19" s="149" t="str">
        <f>[8]Sheet1!D19</f>
        <v>-0.006***</v>
      </c>
      <c r="G19" s="1" t="s">
        <v>201</v>
      </c>
    </row>
    <row r="20" spans="1:7" x14ac:dyDescent="0.25">
      <c r="A20" s="7"/>
      <c r="B20" s="149" t="str">
        <f>[8]Sheet1!B20</f>
        <v>(0.002)</v>
      </c>
      <c r="C20" s="149" t="str">
        <f>[8]Sheet1!C20</f>
        <v>(0.001)</v>
      </c>
      <c r="D20" s="149" t="str">
        <f>[8]Sheet1!D20</f>
        <v>(0.001)</v>
      </c>
    </row>
    <row r="21" spans="1:7" x14ac:dyDescent="0.25">
      <c r="A21" s="7" t="s">
        <v>13</v>
      </c>
      <c r="B21" s="149" t="str">
        <f>[8]Sheet1!B21</f>
        <v>-0.449***</v>
      </c>
      <c r="C21" s="149" t="str">
        <f>[8]Sheet1!C21</f>
        <v>-0.235***</v>
      </c>
      <c r="D21" s="149" t="str">
        <f>[8]Sheet1!D21</f>
        <v>0.060</v>
      </c>
    </row>
    <row r="22" spans="1:7" x14ac:dyDescent="0.25">
      <c r="B22" s="149" t="str">
        <f>[8]Sheet1!B22</f>
        <v>(0.054)</v>
      </c>
      <c r="C22" s="149" t="str">
        <f>[8]Sheet1!C22</f>
        <v>(0.054)</v>
      </c>
      <c r="D22" s="149" t="str">
        <f>[8]Sheet1!D22</f>
        <v>(0.064)</v>
      </c>
    </row>
    <row r="23" spans="1:7" x14ac:dyDescent="0.25">
      <c r="A23" s="7" t="s">
        <v>34</v>
      </c>
    </row>
    <row r="24" spans="1:7" x14ac:dyDescent="0.25">
      <c r="A24" s="5" t="s">
        <v>11</v>
      </c>
      <c r="B24" s="149" t="str">
        <f>[8]Sheet1!B21</f>
        <v>-0.449***</v>
      </c>
      <c r="C24" s="149" t="str">
        <f>[8]Sheet1!C21</f>
        <v>-0.235***</v>
      </c>
      <c r="D24" s="149" t="str">
        <f>[8]Sheet1!D21</f>
        <v>0.060</v>
      </c>
    </row>
    <row r="25" spans="1:7" x14ac:dyDescent="0.25">
      <c r="A25" s="5"/>
      <c r="B25" s="149" t="str">
        <f>[8]Sheet1!B22</f>
        <v>(0.054)</v>
      </c>
      <c r="C25" s="149" t="str">
        <f>[8]Sheet1!C22</f>
        <v>(0.054)</v>
      </c>
      <c r="D25" s="149" t="str">
        <f>[8]Sheet1!D22</f>
        <v>(0.064)</v>
      </c>
    </row>
    <row r="26" spans="1:7" x14ac:dyDescent="0.25">
      <c r="A26" s="5" t="s">
        <v>9</v>
      </c>
      <c r="B26" s="149" t="str">
        <f>[8]Sheet1!B23</f>
        <v>-0.249***</v>
      </c>
      <c r="C26" s="149" t="str">
        <f>[8]Sheet1!C23</f>
        <v>0.407***</v>
      </c>
      <c r="D26" s="149" t="str">
        <f>[8]Sheet1!D23</f>
        <v>0.348***</v>
      </c>
    </row>
    <row r="27" spans="1:7" x14ac:dyDescent="0.25">
      <c r="A27" s="5"/>
      <c r="B27" s="149" t="str">
        <f>[8]Sheet1!B24</f>
        <v>(0.063)</v>
      </c>
      <c r="C27" s="149" t="str">
        <f>[8]Sheet1!C24</f>
        <v>(0.063)</v>
      </c>
      <c r="D27" s="149" t="str">
        <f>[8]Sheet1!D24</f>
        <v>(0.059)</v>
      </c>
    </row>
    <row r="28" spans="1:7" x14ac:dyDescent="0.25">
      <c r="A28" s="5"/>
    </row>
    <row r="29" spans="1:7" x14ac:dyDescent="0.25">
      <c r="A29" s="1" t="s">
        <v>21</v>
      </c>
      <c r="B29" s="149" t="str">
        <f>[8]Sheet1!B33</f>
        <v>-2.602***</v>
      </c>
      <c r="C29" s="149" t="str">
        <f>[8]Sheet1!C33</f>
        <v>-0.227***</v>
      </c>
      <c r="D29" s="149" t="str">
        <f>[8]Sheet1!D33</f>
        <v>-0.144*</v>
      </c>
    </row>
    <row r="30" spans="1:7" x14ac:dyDescent="0.25">
      <c r="A30" s="8"/>
      <c r="B30" s="174" t="str">
        <f>[8]Sheet1!B34</f>
        <v>(0.152)</v>
      </c>
      <c r="C30" s="174" t="str">
        <f>[8]Sheet1!C34</f>
        <v>(0.072)</v>
      </c>
      <c r="D30" s="174" t="str">
        <f>[8]Sheet1!D34</f>
        <v>(0.080)</v>
      </c>
    </row>
    <row r="32" spans="1:7" x14ac:dyDescent="0.25">
      <c r="A32" s="1" t="s">
        <v>30</v>
      </c>
      <c r="B32" s="149" t="str">
        <f>[8]Sheet1!B36</f>
        <v>8,622</v>
      </c>
      <c r="C32" s="149" t="str">
        <f>[8]Sheet1!C36</f>
        <v>8,622</v>
      </c>
      <c r="D32" s="149" t="str">
        <f>[8]Sheet1!D36</f>
        <v>6,991</v>
      </c>
    </row>
    <row r="33" spans="1:4" x14ac:dyDescent="0.25">
      <c r="A33" s="9" t="s">
        <v>29</v>
      </c>
      <c r="B33" s="149" t="str">
        <f>[8]Sheet1!B37</f>
        <v>-3723</v>
      </c>
      <c r="C33" s="149" t="str">
        <f>[8]Sheet1!C37</f>
        <v>-5363</v>
      </c>
      <c r="D33" s="149" t="str">
        <f>[8]Sheet1!D37</f>
        <v>-4685</v>
      </c>
    </row>
    <row r="34" spans="1:4" x14ac:dyDescent="0.25">
      <c r="A34" s="9" t="s">
        <v>62</v>
      </c>
      <c r="B34" s="149" t="s">
        <v>27</v>
      </c>
      <c r="C34" s="149" t="s">
        <v>27</v>
      </c>
      <c r="D34" s="149" t="s">
        <v>27</v>
      </c>
    </row>
    <row r="35" spans="1:4" ht="15.75" thickBot="1" x14ac:dyDescent="0.3">
      <c r="A35" s="10" t="s">
        <v>28</v>
      </c>
      <c r="B35" s="13" t="s">
        <v>27</v>
      </c>
      <c r="C35" s="13" t="s">
        <v>27</v>
      </c>
      <c r="D35" s="13" t="s">
        <v>27</v>
      </c>
    </row>
  </sheetData>
  <mergeCells count="1">
    <mergeCell ref="A1:D1"/>
  </mergeCells>
  <phoneticPr fontId="3" type="noConversion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E49C2-970D-4BD4-B767-7C7AB8547565}">
  <sheetPr>
    <tabColor theme="5" tint="0.59999389629810485"/>
  </sheetPr>
  <dimension ref="A1"/>
  <sheetViews>
    <sheetView workbookViewId="0"/>
  </sheetViews>
  <sheetFormatPr defaultRowHeight="14.25" x14ac:dyDescent="0.2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C17F3-2784-4730-9E34-6DB09642B919}">
  <sheetPr>
    <tabColor theme="4" tint="0.39997558519241921"/>
  </sheetPr>
  <dimension ref="A1"/>
  <sheetViews>
    <sheetView workbookViewId="0"/>
  </sheetViews>
  <sheetFormatPr defaultRowHeight="14.25" x14ac:dyDescent="0.2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6733C-FF3A-4454-B4CB-3D319F7B138A}">
  <sheetPr>
    <tabColor theme="4" tint="0.39997558519241921"/>
  </sheetPr>
  <dimension ref="A2:P47"/>
  <sheetViews>
    <sheetView zoomScale="85" zoomScaleNormal="85" workbookViewId="0">
      <selection activeCell="A2" sqref="A2:P2"/>
    </sheetView>
  </sheetViews>
  <sheetFormatPr defaultColWidth="9" defaultRowHeight="15" x14ac:dyDescent="0.25"/>
  <cols>
    <col min="1" max="1" width="31.5" style="1" customWidth="1"/>
    <col min="2" max="4" width="4.875" style="1" bestFit="1" customWidth="1"/>
    <col min="5" max="5" width="8.625" style="2" bestFit="1" customWidth="1"/>
    <col min="6" max="6" width="10.125" style="2" customWidth="1"/>
    <col min="7" max="7" width="8.625" style="2" customWidth="1"/>
    <col min="8" max="8" width="9" style="1"/>
    <col min="9" max="9" width="2.625" style="1" customWidth="1"/>
    <col min="10" max="10" width="9" style="1"/>
    <col min="11" max="11" width="2.625" style="1" customWidth="1"/>
    <col min="12" max="12" width="2.625" style="2" customWidth="1"/>
    <col min="13" max="13" width="9" style="1"/>
    <col min="14" max="14" width="2.625" style="1" customWidth="1"/>
    <col min="15" max="15" width="9" style="1"/>
    <col min="16" max="16" width="2.375" style="1" customWidth="1"/>
    <col min="17" max="16384" width="9" style="1"/>
  </cols>
  <sheetData>
    <row r="2" spans="1:16" ht="20.25" x14ac:dyDescent="0.3">
      <c r="A2" s="178" t="s">
        <v>202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20.25" x14ac:dyDescent="0.3">
      <c r="A3" s="177"/>
    </row>
    <row r="4" spans="1:16" s="149" customFormat="1" ht="15.75" thickBot="1" x14ac:dyDescent="0.3">
      <c r="B4" s="149" t="s">
        <v>69</v>
      </c>
      <c r="C4" s="149" t="s">
        <v>70</v>
      </c>
      <c r="D4" s="149" t="s">
        <v>15</v>
      </c>
      <c r="E4" s="149" t="s">
        <v>144</v>
      </c>
      <c r="F4" s="149" t="s">
        <v>145</v>
      </c>
      <c r="G4" s="149" t="s">
        <v>146</v>
      </c>
      <c r="H4" s="149" t="s">
        <v>71</v>
      </c>
      <c r="J4" s="149" t="s">
        <v>147</v>
      </c>
      <c r="M4" s="149" t="s">
        <v>148</v>
      </c>
      <c r="O4" s="149" t="s">
        <v>149</v>
      </c>
    </row>
    <row r="5" spans="1:16" x14ac:dyDescent="0.25">
      <c r="A5" s="150"/>
      <c r="B5" s="180" t="s">
        <v>150</v>
      </c>
      <c r="C5" s="180"/>
      <c r="D5" s="180"/>
      <c r="E5" s="181" t="s">
        <v>151</v>
      </c>
      <c r="F5" s="181"/>
      <c r="G5" s="181"/>
      <c r="H5" s="180" t="s">
        <v>152</v>
      </c>
      <c r="I5" s="180"/>
      <c r="J5" s="180"/>
      <c r="K5" s="180"/>
      <c r="L5" s="180"/>
      <c r="M5" s="180"/>
      <c r="N5" s="180"/>
      <c r="O5" s="180"/>
      <c r="P5" s="180"/>
    </row>
    <row r="6" spans="1:16" x14ac:dyDescent="0.25">
      <c r="E6" s="151">
        <v>0.32685999999999998</v>
      </c>
      <c r="F6" s="151">
        <v>0.41295999999999999</v>
      </c>
      <c r="G6" s="151">
        <v>0.42801</v>
      </c>
      <c r="H6" s="182" t="s">
        <v>52</v>
      </c>
      <c r="I6" s="182"/>
      <c r="J6" s="182"/>
      <c r="K6" s="182"/>
      <c r="M6" s="182" t="s">
        <v>53</v>
      </c>
      <c r="N6" s="182"/>
      <c r="O6" s="182"/>
      <c r="P6" s="182"/>
    </row>
    <row r="7" spans="1:16" x14ac:dyDescent="0.25">
      <c r="H7" s="183" t="s">
        <v>50</v>
      </c>
      <c r="I7" s="183"/>
      <c r="J7" s="183"/>
      <c r="K7" s="183"/>
      <c r="L7" s="1"/>
      <c r="M7" s="183" t="s">
        <v>51</v>
      </c>
      <c r="N7" s="183"/>
      <c r="O7" s="183"/>
      <c r="P7" s="183"/>
    </row>
    <row r="8" spans="1:16" s="9" customFormat="1" ht="27" customHeight="1" x14ac:dyDescent="0.25">
      <c r="A8" s="152"/>
      <c r="H8" s="179" t="s">
        <v>26</v>
      </c>
      <c r="I8" s="179"/>
      <c r="J8" s="179" t="s">
        <v>25</v>
      </c>
      <c r="K8" s="179"/>
      <c r="L8" s="153"/>
      <c r="M8" s="179" t="s">
        <v>26</v>
      </c>
      <c r="N8" s="179"/>
      <c r="O8" s="179" t="s">
        <v>25</v>
      </c>
      <c r="P8" s="179"/>
    </row>
    <row r="9" spans="1:16" x14ac:dyDescent="0.25">
      <c r="A9" s="8"/>
      <c r="B9" s="40">
        <v>1981</v>
      </c>
      <c r="C9" s="40">
        <v>1996</v>
      </c>
      <c r="D9" s="40">
        <v>2016</v>
      </c>
      <c r="E9" s="154">
        <v>1981</v>
      </c>
      <c r="F9" s="154">
        <v>1996</v>
      </c>
      <c r="G9" s="154">
        <v>2016</v>
      </c>
      <c r="H9" s="155">
        <v>0.14099999999999999</v>
      </c>
      <c r="I9" s="156" t="s">
        <v>46</v>
      </c>
      <c r="J9" s="157">
        <v>-5.5E-2</v>
      </c>
      <c r="K9" s="156" t="s">
        <v>46</v>
      </c>
      <c r="L9" s="156"/>
      <c r="M9" s="157">
        <v>6.9000000000000006E-2</v>
      </c>
      <c r="N9" s="156" t="s">
        <v>46</v>
      </c>
      <c r="O9" s="157">
        <v>-5.3999999999999999E-2</v>
      </c>
      <c r="P9" s="156" t="s">
        <v>46</v>
      </c>
    </row>
    <row r="10" spans="1:16" ht="8.1" customHeight="1" x14ac:dyDescent="0.25">
      <c r="H10" s="18"/>
      <c r="I10" s="22"/>
      <c r="J10" s="20"/>
      <c r="K10" s="23"/>
      <c r="L10" s="23"/>
      <c r="M10" s="20"/>
      <c r="N10" s="23"/>
      <c r="O10" s="20"/>
      <c r="P10" s="23"/>
    </row>
    <row r="11" spans="1:16" x14ac:dyDescent="0.25">
      <c r="A11" s="7" t="s">
        <v>20</v>
      </c>
      <c r="B11" s="149"/>
      <c r="C11" s="149"/>
      <c r="D11" s="149"/>
      <c r="H11" s="18"/>
      <c r="I11" s="22"/>
      <c r="J11" s="20"/>
      <c r="K11" s="23"/>
      <c r="L11" s="23"/>
      <c r="M11" s="20"/>
      <c r="N11" s="23"/>
      <c r="O11" s="20"/>
      <c r="P11" s="23"/>
    </row>
    <row r="12" spans="1:16" x14ac:dyDescent="0.25">
      <c r="A12" s="5" t="s">
        <v>13</v>
      </c>
      <c r="B12" s="158">
        <f>[5]sex!$B$2</f>
        <v>0.36075717210769653</v>
      </c>
      <c r="C12" s="158">
        <f>[5]sex!$B$5</f>
        <v>0.39161500334739685</v>
      </c>
      <c r="D12" s="158">
        <f>[5]sex!$B$9</f>
        <v>0.48170587420463562</v>
      </c>
      <c r="E12" s="2" t="s">
        <v>153</v>
      </c>
      <c r="F12" s="2">
        <v>8.0000000000000002E-3</v>
      </c>
      <c r="G12" s="2">
        <v>5.0000000000000001E-3</v>
      </c>
      <c r="H12" s="18">
        <v>2E-3</v>
      </c>
      <c r="I12" s="22" t="s">
        <v>46</v>
      </c>
      <c r="J12" s="21">
        <v>-2.5000000000000001E-2</v>
      </c>
      <c r="K12" s="23" t="s">
        <v>46</v>
      </c>
      <c r="L12" s="23"/>
      <c r="M12" s="20">
        <v>1E-3</v>
      </c>
      <c r="N12" s="23"/>
      <c r="O12" s="20">
        <v>-1E-3</v>
      </c>
      <c r="P12" s="23"/>
    </row>
    <row r="13" spans="1:16" ht="8.1" customHeight="1" x14ac:dyDescent="0.25">
      <c r="A13" s="5"/>
      <c r="B13" s="158"/>
      <c r="C13" s="158"/>
      <c r="D13" s="158"/>
      <c r="H13" s="18"/>
      <c r="I13" s="22"/>
      <c r="J13" s="20"/>
      <c r="K13" s="23"/>
      <c r="L13" s="23"/>
      <c r="M13" s="20"/>
      <c r="N13" s="23"/>
      <c r="O13" s="20"/>
      <c r="P13" s="23"/>
    </row>
    <row r="14" spans="1:16" x14ac:dyDescent="0.25">
      <c r="A14" s="7" t="s">
        <v>154</v>
      </c>
      <c r="B14" s="158"/>
      <c r="C14" s="158"/>
      <c r="D14" s="158"/>
      <c r="H14" s="18"/>
      <c r="I14" s="22"/>
      <c r="J14" s="20"/>
      <c r="K14" s="23"/>
      <c r="L14" s="23"/>
      <c r="M14" s="20"/>
      <c r="N14" s="23"/>
      <c r="O14" s="20"/>
      <c r="P14" s="23"/>
    </row>
    <row r="15" spans="1:16" x14ac:dyDescent="0.25">
      <c r="A15" s="5" t="s">
        <v>12</v>
      </c>
      <c r="B15" s="158">
        <f>[5]pob!$B$2</f>
        <v>0.48198971152305603</v>
      </c>
      <c r="C15" s="158">
        <f>[5]pob!$B$5</f>
        <v>0.68021577596664429</v>
      </c>
      <c r="D15" s="158">
        <f>[5]pob!$B$9</f>
        <v>0.72163373231887817</v>
      </c>
      <c r="E15" s="2" t="s">
        <v>155</v>
      </c>
      <c r="F15" s="2">
        <v>4.0000000000000001E-3</v>
      </c>
      <c r="G15" s="2" t="s">
        <v>156</v>
      </c>
      <c r="H15" s="19">
        <v>7.0000000000000001E-3</v>
      </c>
      <c r="I15" s="22" t="s">
        <v>46</v>
      </c>
      <c r="J15" s="21">
        <v>-2.1000000000000001E-2</v>
      </c>
      <c r="K15" s="23" t="s">
        <v>47</v>
      </c>
      <c r="L15" s="23"/>
      <c r="M15" s="20">
        <v>0</v>
      </c>
      <c r="N15" s="23"/>
      <c r="O15" s="21">
        <v>-2.8000000000000001E-2</v>
      </c>
      <c r="P15" s="23" t="s">
        <v>46</v>
      </c>
    </row>
    <row r="16" spans="1:16" ht="8.1" customHeight="1" x14ac:dyDescent="0.25">
      <c r="A16" s="5"/>
      <c r="B16" s="158"/>
      <c r="C16" s="158"/>
      <c r="D16" s="158"/>
      <c r="H16" s="18"/>
      <c r="I16" s="22"/>
      <c r="J16" s="20"/>
      <c r="K16" s="23"/>
      <c r="L16" s="23"/>
      <c r="M16" s="20"/>
      <c r="N16" s="23"/>
      <c r="O16" s="20"/>
      <c r="P16" s="23"/>
    </row>
    <row r="17" spans="1:16" x14ac:dyDescent="0.25">
      <c r="A17" s="7" t="s">
        <v>19</v>
      </c>
      <c r="B17" s="158"/>
      <c r="C17" s="158"/>
      <c r="D17" s="158"/>
      <c r="H17" s="18"/>
      <c r="I17" s="22"/>
      <c r="J17" s="20"/>
      <c r="K17" s="23"/>
      <c r="L17" s="23"/>
      <c r="M17" s="20"/>
      <c r="N17" s="23"/>
      <c r="O17" s="20"/>
      <c r="P17" s="23"/>
    </row>
    <row r="18" spans="1:16" x14ac:dyDescent="0.25">
      <c r="A18" s="5" t="s">
        <v>11</v>
      </c>
      <c r="B18" s="158">
        <f>[5]edu!$B$2</f>
        <v>0.48296985030174255</v>
      </c>
      <c r="C18" s="158">
        <f>[5]edu!$B$5</f>
        <v>0.19384610652923584</v>
      </c>
      <c r="D18" s="158">
        <f>[5]edu!$B$9</f>
        <v>8.8057249784469604E-2</v>
      </c>
      <c r="E18" s="2">
        <v>-8.9999999999999993E-3</v>
      </c>
      <c r="F18" s="2" t="s">
        <v>157</v>
      </c>
      <c r="G18" s="2" t="s">
        <v>158</v>
      </c>
      <c r="H18" s="18">
        <v>3.0000000000000001E-3</v>
      </c>
      <c r="I18" s="22"/>
      <c r="J18" s="21">
        <v>6.0000000000000001E-3</v>
      </c>
      <c r="K18" s="23" t="s">
        <v>46</v>
      </c>
      <c r="L18" s="23"/>
      <c r="M18" s="20">
        <v>-3.0000000000000001E-3</v>
      </c>
      <c r="N18" s="23" t="s">
        <v>46</v>
      </c>
      <c r="O18" s="20">
        <v>-1E-3</v>
      </c>
      <c r="P18" s="23" t="s">
        <v>47</v>
      </c>
    </row>
    <row r="19" spans="1:16" x14ac:dyDescent="0.25">
      <c r="A19" s="5" t="s">
        <v>9</v>
      </c>
      <c r="B19" s="158">
        <f>[5]edu!$D$2</f>
        <v>6.6466554999351501E-2</v>
      </c>
      <c r="C19" s="158">
        <f>[5]edu!$D$5</f>
        <v>0.21524147689342499</v>
      </c>
      <c r="D19" s="158">
        <f>[5]edu!$D$9</f>
        <v>0.44178870320320129</v>
      </c>
      <c r="E19" s="2" t="s">
        <v>159</v>
      </c>
      <c r="F19" s="2" t="s">
        <v>160</v>
      </c>
      <c r="G19" s="2" t="s">
        <v>161</v>
      </c>
      <c r="H19" s="19">
        <v>4.8000000000000001E-2</v>
      </c>
      <c r="I19" s="22" t="s">
        <v>46</v>
      </c>
      <c r="J19" s="21">
        <v>-2.5000000000000001E-2</v>
      </c>
      <c r="K19" s="23" t="s">
        <v>46</v>
      </c>
      <c r="L19" s="23"/>
      <c r="M19" s="21">
        <v>4.7E-2</v>
      </c>
      <c r="N19" s="23" t="s">
        <v>46</v>
      </c>
      <c r="O19" s="21">
        <v>-4.2000000000000003E-2</v>
      </c>
      <c r="P19" s="23" t="s">
        <v>46</v>
      </c>
    </row>
    <row r="20" spans="1:16" ht="8.1" customHeight="1" x14ac:dyDescent="0.25">
      <c r="A20" s="5"/>
      <c r="H20" s="18"/>
      <c r="I20" s="22"/>
      <c r="J20" s="20"/>
      <c r="K20" s="23"/>
      <c r="L20" s="23"/>
      <c r="M20" s="20"/>
      <c r="N20" s="23"/>
      <c r="O20" s="20"/>
      <c r="P20" s="23"/>
    </row>
    <row r="21" spans="1:16" x14ac:dyDescent="0.25">
      <c r="A21" s="7" t="s">
        <v>18</v>
      </c>
      <c r="B21" s="158"/>
      <c r="C21" s="158"/>
      <c r="D21" s="158"/>
      <c r="H21" s="18"/>
      <c r="I21" s="22"/>
      <c r="J21" s="20"/>
      <c r="K21" s="23"/>
      <c r="L21" s="23"/>
      <c r="M21" s="20"/>
      <c r="N21" s="23"/>
      <c r="O21" s="20"/>
      <c r="P21" s="23"/>
    </row>
    <row r="22" spans="1:16" x14ac:dyDescent="0.25">
      <c r="A22" s="5" t="s">
        <v>8</v>
      </c>
      <c r="B22" s="158">
        <f>[5]inds!$C$2</f>
        <v>9.6299923956394196E-2</v>
      </c>
      <c r="C22" s="158">
        <f>[5]inds!$C$5</f>
        <v>8.584931492805481E-2</v>
      </c>
      <c r="D22" s="158">
        <f>[5]inds!$C$9</f>
        <v>8.6375266313552856E-2</v>
      </c>
      <c r="E22" s="2" t="s">
        <v>162</v>
      </c>
      <c r="F22" s="2">
        <v>-8.0000000000000002E-3</v>
      </c>
      <c r="G22" s="2">
        <v>0.01</v>
      </c>
      <c r="H22" s="18">
        <v>0</v>
      </c>
      <c r="I22" s="22" t="s">
        <v>47</v>
      </c>
      <c r="J22" s="20">
        <v>2E-3</v>
      </c>
      <c r="K22" s="23" t="s">
        <v>48</v>
      </c>
      <c r="L22" s="23"/>
      <c r="M22" s="20">
        <v>0</v>
      </c>
      <c r="N22" s="23"/>
      <c r="O22" s="20">
        <v>2E-3</v>
      </c>
      <c r="P22" s="23" t="s">
        <v>48</v>
      </c>
    </row>
    <row r="23" spans="1:16" x14ac:dyDescent="0.25">
      <c r="A23" s="5" t="s">
        <v>7</v>
      </c>
      <c r="B23" s="158">
        <f>[5]inds!$D$2</f>
        <v>9.1582946479320526E-2</v>
      </c>
      <c r="C23" s="158">
        <f>[5]inds!$D$5</f>
        <v>0.151114821434021</v>
      </c>
      <c r="D23" s="158">
        <f>[5]inds!$D$9</f>
        <v>0.19224290549755096</v>
      </c>
      <c r="E23" s="2" t="s">
        <v>163</v>
      </c>
      <c r="F23" s="2" t="s">
        <v>164</v>
      </c>
      <c r="G23" s="2">
        <v>4.0000000000000001E-3</v>
      </c>
      <c r="H23" s="18">
        <v>-4.0000000000000001E-3</v>
      </c>
      <c r="I23" s="22" t="s">
        <v>46</v>
      </c>
      <c r="J23" s="21">
        <v>5.0000000000000001E-3</v>
      </c>
      <c r="K23" s="23" t="s">
        <v>48</v>
      </c>
      <c r="L23" s="23"/>
      <c r="M23" s="20">
        <v>-1E-3</v>
      </c>
      <c r="N23" s="23" t="s">
        <v>46</v>
      </c>
      <c r="O23" s="21">
        <v>7.0000000000000001E-3</v>
      </c>
      <c r="P23" s="23" t="s">
        <v>46</v>
      </c>
    </row>
    <row r="24" spans="1:16" x14ac:dyDescent="0.25">
      <c r="A24" s="5" t="s">
        <v>6</v>
      </c>
      <c r="B24" s="158">
        <f>[5]inds!$E$2</f>
        <v>6.4935065805912018E-2</v>
      </c>
      <c r="C24" s="158">
        <f>[5]inds!$E$5</f>
        <v>8.0854348838329315E-2</v>
      </c>
      <c r="D24" s="158">
        <f>[5]inds!$E$9</f>
        <v>9.1841846704483032E-2</v>
      </c>
      <c r="E24" s="2" t="s">
        <v>165</v>
      </c>
      <c r="F24" s="2">
        <v>0</v>
      </c>
      <c r="G24" s="2" t="s">
        <v>166</v>
      </c>
      <c r="H24" s="18">
        <v>-1E-3</v>
      </c>
      <c r="I24" s="22" t="s">
        <v>46</v>
      </c>
      <c r="J24" s="21">
        <v>7.0000000000000001E-3</v>
      </c>
      <c r="K24" s="23" t="s">
        <v>46</v>
      </c>
      <c r="L24" s="23"/>
      <c r="M24" s="20">
        <v>0</v>
      </c>
      <c r="N24" s="23"/>
      <c r="O24" s="20">
        <v>3.0000000000000001E-3</v>
      </c>
      <c r="P24" s="23" t="s">
        <v>46</v>
      </c>
    </row>
    <row r="25" spans="1:16" x14ac:dyDescent="0.25">
      <c r="A25" s="5" t="s">
        <v>5</v>
      </c>
      <c r="B25" s="158">
        <f>[5]inds!$F$2</f>
        <v>8.3741731941699982E-2</v>
      </c>
      <c r="C25" s="158">
        <f>[5]inds!$F$5</f>
        <v>0.11176683008670807</v>
      </c>
      <c r="D25" s="158">
        <f>[5]inds!$F$9</f>
        <v>0.13231094181537628</v>
      </c>
      <c r="E25" s="2" t="s">
        <v>167</v>
      </c>
      <c r="F25" s="2" t="s">
        <v>168</v>
      </c>
      <c r="G25" s="2">
        <v>7.0000000000000001E-3</v>
      </c>
      <c r="H25" s="18">
        <v>-2E-3</v>
      </c>
      <c r="I25" s="22" t="s">
        <v>46</v>
      </c>
      <c r="J25" s="20">
        <v>3.0000000000000001E-3</v>
      </c>
      <c r="K25" s="23" t="s">
        <v>48</v>
      </c>
      <c r="L25" s="23"/>
      <c r="M25" s="20">
        <v>-1E-3</v>
      </c>
      <c r="N25" s="23" t="s">
        <v>46</v>
      </c>
      <c r="O25" s="21">
        <v>5.0000000000000001E-3</v>
      </c>
      <c r="P25" s="23" t="s">
        <v>46</v>
      </c>
    </row>
    <row r="26" spans="1:16" x14ac:dyDescent="0.25">
      <c r="A26" s="5" t="s">
        <v>4</v>
      </c>
      <c r="B26" s="158">
        <f>[5]inds!$G$2</f>
        <v>5.5011026561260223E-2</v>
      </c>
      <c r="C26" s="158">
        <f>[5]inds!$G$5</f>
        <v>0.15675736963748932</v>
      </c>
      <c r="D26" s="158">
        <f>[5]inds!$G$9</f>
        <v>0.20521970093250275</v>
      </c>
      <c r="E26" s="2">
        <v>-1.7999999999999999E-2</v>
      </c>
      <c r="F26" s="2" t="s">
        <v>169</v>
      </c>
      <c r="G26" s="2" t="s">
        <v>170</v>
      </c>
      <c r="H26" s="18">
        <v>-2E-3</v>
      </c>
      <c r="I26" s="22"/>
      <c r="J26" s="21">
        <v>8.0000000000000002E-3</v>
      </c>
      <c r="K26" s="23" t="s">
        <v>48</v>
      </c>
      <c r="L26" s="23"/>
      <c r="M26" s="20">
        <v>2E-3</v>
      </c>
      <c r="N26" s="23" t="s">
        <v>46</v>
      </c>
      <c r="O26" s="21">
        <v>1.2E-2</v>
      </c>
      <c r="P26" s="23" t="s">
        <v>46</v>
      </c>
    </row>
    <row r="27" spans="1:16" x14ac:dyDescent="0.25">
      <c r="A27" s="5" t="s">
        <v>3</v>
      </c>
      <c r="B27" s="158">
        <f>[5]inds!$H$2</f>
        <v>0.164420485496521</v>
      </c>
      <c r="C27" s="158">
        <f>[5]inds!$H$5</f>
        <v>0.21188502013683319</v>
      </c>
      <c r="D27" s="158">
        <f>[5]inds!$H$9</f>
        <v>0.24389651417732239</v>
      </c>
      <c r="E27" s="2" t="s">
        <v>171</v>
      </c>
      <c r="F27" s="2" t="s">
        <v>172</v>
      </c>
      <c r="G27" s="2" t="s">
        <v>173</v>
      </c>
      <c r="H27" s="18">
        <v>-2E-3</v>
      </c>
      <c r="I27" s="22" t="s">
        <v>47</v>
      </c>
      <c r="J27" s="21">
        <v>1.0999999999999999E-2</v>
      </c>
      <c r="K27" s="23" t="s">
        <v>46</v>
      </c>
      <c r="L27" s="23"/>
      <c r="M27" s="20">
        <v>1E-3</v>
      </c>
      <c r="N27" s="23" t="s">
        <v>47</v>
      </c>
      <c r="O27" s="21">
        <v>1.6E-2</v>
      </c>
      <c r="P27" s="23" t="s">
        <v>46</v>
      </c>
    </row>
    <row r="28" spans="1:16" x14ac:dyDescent="0.25">
      <c r="A28" s="5" t="s">
        <v>2</v>
      </c>
      <c r="B28" s="158">
        <f>[5]inds!$I$2</f>
        <v>1.3967164792120457E-2</v>
      </c>
      <c r="C28" s="158">
        <f>[5]inds!$I$5</f>
        <v>1.0206962004303932E-2</v>
      </c>
      <c r="D28" s="158">
        <f>[5]inds!$I$9</f>
        <v>5.7736122980713844E-3</v>
      </c>
      <c r="E28" s="2">
        <v>-2.4E-2</v>
      </c>
      <c r="F28" s="2">
        <v>-1.7999999999999999E-2</v>
      </c>
      <c r="G28" s="2" t="s">
        <v>174</v>
      </c>
      <c r="H28" s="18">
        <v>0</v>
      </c>
      <c r="I28" s="22"/>
      <c r="J28" s="20">
        <v>0</v>
      </c>
      <c r="K28" s="23"/>
      <c r="L28" s="23"/>
      <c r="M28" s="20">
        <v>0</v>
      </c>
      <c r="N28" s="23"/>
      <c r="O28" s="20">
        <v>1E-3</v>
      </c>
      <c r="P28" s="23" t="s">
        <v>46</v>
      </c>
    </row>
    <row r="29" spans="1:16" ht="8.1" customHeight="1" x14ac:dyDescent="0.25">
      <c r="A29" s="5"/>
      <c r="B29" s="158"/>
      <c r="C29" s="158"/>
      <c r="D29" s="158"/>
      <c r="H29" s="18"/>
      <c r="I29" s="22"/>
      <c r="J29" s="20"/>
      <c r="K29" s="23"/>
      <c r="L29" s="23"/>
      <c r="M29" s="20"/>
      <c r="N29" s="23"/>
      <c r="O29" s="20"/>
      <c r="P29" s="23"/>
    </row>
    <row r="30" spans="1:16" x14ac:dyDescent="0.25">
      <c r="A30" s="6" t="s">
        <v>17</v>
      </c>
      <c r="B30" s="158"/>
      <c r="C30" s="158"/>
      <c r="D30" s="158"/>
      <c r="H30" s="18"/>
      <c r="I30" s="22"/>
      <c r="J30" s="20"/>
      <c r="K30" s="23"/>
      <c r="L30" s="23"/>
      <c r="M30" s="20"/>
      <c r="N30" s="23"/>
      <c r="O30" s="20"/>
      <c r="P30" s="23"/>
    </row>
    <row r="31" spans="1:16" x14ac:dyDescent="0.25">
      <c r="A31" s="5" t="s">
        <v>1</v>
      </c>
      <c r="B31" s="158">
        <f>[5]occ!$B$2</f>
        <v>6.2484685331583023E-2</v>
      </c>
      <c r="C31" s="158">
        <f>[5]occ!$B$5</f>
        <v>0.21738959848880768</v>
      </c>
      <c r="D31" s="158">
        <f>[5]occ!$B$9</f>
        <v>0.31443092226982117</v>
      </c>
      <c r="E31" s="2" t="s">
        <v>175</v>
      </c>
      <c r="F31" s="2">
        <v>3.0000000000000001E-3</v>
      </c>
      <c r="G31" s="2" t="s">
        <v>176</v>
      </c>
      <c r="H31" s="19">
        <v>3.2000000000000001E-2</v>
      </c>
      <c r="I31" s="22" t="s">
        <v>46</v>
      </c>
      <c r="J31" s="21">
        <v>-4.4999999999999998E-2</v>
      </c>
      <c r="K31" s="23" t="s">
        <v>46</v>
      </c>
      <c r="L31" s="23"/>
      <c r="M31" s="20">
        <v>0</v>
      </c>
      <c r="N31" s="23"/>
      <c r="O31" s="21">
        <v>-1.7000000000000001E-2</v>
      </c>
      <c r="P31" s="23" t="s">
        <v>46</v>
      </c>
    </row>
    <row r="32" spans="1:16" x14ac:dyDescent="0.25">
      <c r="A32" s="5" t="s">
        <v>16</v>
      </c>
      <c r="B32" s="158">
        <f>[5]occ!$C$2</f>
        <v>2.8730703517794609E-2</v>
      </c>
      <c r="C32" s="158">
        <f>[5]occ!$C$5</f>
        <v>8.8791213929653168E-2</v>
      </c>
      <c r="D32" s="158">
        <f>[5]occ!$C$9</f>
        <v>9.6823349595069885E-2</v>
      </c>
      <c r="E32" s="2" t="s">
        <v>177</v>
      </c>
      <c r="F32" s="2" t="s">
        <v>178</v>
      </c>
      <c r="G32" s="2" t="s">
        <v>179</v>
      </c>
      <c r="H32" s="19">
        <v>3.7999999999999999E-2</v>
      </c>
      <c r="I32" s="22" t="s">
        <v>46</v>
      </c>
      <c r="J32" s="21">
        <v>-3.1E-2</v>
      </c>
      <c r="K32" s="23" t="s">
        <v>46</v>
      </c>
      <c r="L32" s="23"/>
      <c r="M32" s="20">
        <v>2E-3</v>
      </c>
      <c r="N32" s="23" t="s">
        <v>46</v>
      </c>
      <c r="O32" s="20">
        <v>3.0000000000000001E-3</v>
      </c>
      <c r="P32" s="23"/>
    </row>
    <row r="33" spans="1:16" x14ac:dyDescent="0.25">
      <c r="A33" s="5" t="s">
        <v>0</v>
      </c>
      <c r="B33" s="158">
        <f>[5]occ!$D$2</f>
        <v>0.14402107894420624</v>
      </c>
      <c r="C33" s="158">
        <f>[5]occ!$D$5</f>
        <v>0.19434259831905365</v>
      </c>
      <c r="D33" s="158">
        <f>[5]occ!$D$9</f>
        <v>0.17376798391342163</v>
      </c>
      <c r="E33" s="2" t="s">
        <v>176</v>
      </c>
      <c r="F33" s="2" t="s">
        <v>180</v>
      </c>
      <c r="G33" s="2" t="s">
        <v>181</v>
      </c>
      <c r="H33" s="18">
        <v>-3.0000000000000001E-3</v>
      </c>
      <c r="I33" s="22" t="s">
        <v>46</v>
      </c>
      <c r="J33" s="20">
        <v>1E-3</v>
      </c>
      <c r="K33" s="23"/>
      <c r="L33" s="23"/>
      <c r="M33" s="20">
        <v>1E-3</v>
      </c>
      <c r="N33" s="23" t="s">
        <v>46</v>
      </c>
      <c r="O33" s="20">
        <v>-4.0000000000000001E-3</v>
      </c>
      <c r="P33" s="23" t="s">
        <v>46</v>
      </c>
    </row>
    <row r="34" spans="1:16" ht="8.1" customHeight="1" x14ac:dyDescent="0.25">
      <c r="A34" s="5"/>
      <c r="B34" s="5"/>
      <c r="C34" s="5"/>
      <c r="D34" s="5"/>
      <c r="L34" s="1"/>
    </row>
    <row r="35" spans="1:16" x14ac:dyDescent="0.25">
      <c r="A35" s="7" t="s">
        <v>24</v>
      </c>
      <c r="B35" s="7"/>
      <c r="C35" s="7"/>
      <c r="D35" s="7"/>
      <c r="H35" s="18">
        <v>2E-3</v>
      </c>
      <c r="I35" s="22" t="s">
        <v>48</v>
      </c>
      <c r="J35" s="20">
        <v>1.2999999999999999E-2</v>
      </c>
      <c r="K35" s="23" t="s">
        <v>46</v>
      </c>
      <c r="L35" s="23"/>
      <c r="M35" s="20">
        <v>0</v>
      </c>
      <c r="N35" s="23"/>
      <c r="O35" s="20">
        <v>1E-3</v>
      </c>
      <c r="P35" s="23"/>
    </row>
    <row r="36" spans="1:16" x14ac:dyDescent="0.25">
      <c r="A36" s="7" t="s">
        <v>23</v>
      </c>
      <c r="B36" s="7"/>
      <c r="C36" s="7"/>
      <c r="D36" s="7"/>
      <c r="H36" s="18">
        <v>1.2999999999999999E-2</v>
      </c>
      <c r="I36" s="22" t="s">
        <v>46</v>
      </c>
      <c r="J36" s="20">
        <v>-4.9000000000000002E-2</v>
      </c>
      <c r="K36" s="23" t="s">
        <v>46</v>
      </c>
      <c r="L36" s="23"/>
      <c r="M36" s="20">
        <v>2.5000000000000001E-2</v>
      </c>
      <c r="N36" s="23" t="s">
        <v>46</v>
      </c>
      <c r="O36" s="20">
        <v>-0.13900000000000001</v>
      </c>
      <c r="P36" s="23" t="s">
        <v>46</v>
      </c>
    </row>
    <row r="37" spans="1:16" x14ac:dyDescent="0.25">
      <c r="A37" s="159" t="s">
        <v>22</v>
      </c>
      <c r="B37" s="159"/>
      <c r="C37" s="159"/>
      <c r="D37" s="159"/>
      <c r="E37" s="154"/>
      <c r="F37" s="154"/>
      <c r="G37" s="154"/>
      <c r="H37" s="18">
        <v>8.9999999999999993E-3</v>
      </c>
      <c r="I37" s="22" t="s">
        <v>48</v>
      </c>
      <c r="J37" s="20">
        <v>-2.9000000000000001E-2</v>
      </c>
      <c r="K37" s="23" t="s">
        <v>47</v>
      </c>
      <c r="L37" s="23"/>
      <c r="M37" s="20">
        <v>-5.0000000000000001E-3</v>
      </c>
      <c r="N37" s="23" t="s">
        <v>46</v>
      </c>
      <c r="O37" s="20">
        <v>-0.112</v>
      </c>
      <c r="P37" s="23" t="s">
        <v>46</v>
      </c>
    </row>
    <row r="38" spans="1:16" x14ac:dyDescent="0.25">
      <c r="A38" s="7" t="s">
        <v>182</v>
      </c>
      <c r="B38" s="7"/>
      <c r="C38" s="7"/>
      <c r="D38" s="7"/>
      <c r="E38" s="2" t="s">
        <v>183</v>
      </c>
      <c r="F38" s="2" t="s">
        <v>184</v>
      </c>
      <c r="G38" s="2" t="s">
        <v>185</v>
      </c>
      <c r="H38" s="160"/>
      <c r="I38" s="161"/>
      <c r="J38" s="162">
        <v>0.113</v>
      </c>
      <c r="K38" s="163" t="s">
        <v>47</v>
      </c>
      <c r="L38" s="163"/>
      <c r="M38" s="162"/>
      <c r="N38" s="163"/>
      <c r="O38" s="162">
        <v>0.24099999999999999</v>
      </c>
      <c r="P38" s="163" t="s">
        <v>46</v>
      </c>
    </row>
    <row r="39" spans="1:16" ht="8.1" customHeight="1" x14ac:dyDescent="0.25">
      <c r="A39" s="7"/>
      <c r="B39" s="7"/>
      <c r="C39" s="7"/>
      <c r="D39" s="7"/>
      <c r="H39" s="18"/>
      <c r="I39" s="22"/>
      <c r="J39" s="20"/>
      <c r="K39" s="23"/>
      <c r="M39" s="20"/>
      <c r="N39" s="23"/>
      <c r="O39" s="20"/>
      <c r="P39" s="23"/>
    </row>
    <row r="40" spans="1:16" x14ac:dyDescent="0.25">
      <c r="A40" s="7" t="s">
        <v>186</v>
      </c>
      <c r="B40" s="7"/>
      <c r="C40" s="7"/>
      <c r="D40" s="7"/>
      <c r="E40" s="2">
        <v>0.20180000000000001</v>
      </c>
      <c r="F40" s="2">
        <v>7.5200000000000003E-2</v>
      </c>
      <c r="G40" s="2">
        <v>0.10780000000000001</v>
      </c>
      <c r="H40" s="18"/>
      <c r="I40" s="22"/>
      <c r="J40" s="20"/>
      <c r="K40" s="23"/>
      <c r="M40" s="20"/>
      <c r="N40" s="23"/>
      <c r="O40" s="20"/>
      <c r="P40" s="23"/>
    </row>
    <row r="41" spans="1:16" x14ac:dyDescent="0.25">
      <c r="A41" s="7" t="s">
        <v>187</v>
      </c>
      <c r="B41" s="7"/>
      <c r="C41" s="7"/>
      <c r="D41" s="7"/>
      <c r="E41" s="2">
        <v>16324</v>
      </c>
      <c r="F41" s="2">
        <v>116254</v>
      </c>
      <c r="G41" s="2">
        <v>138772</v>
      </c>
      <c r="H41" s="18"/>
      <c r="I41" s="22"/>
      <c r="J41" s="20"/>
      <c r="K41" s="23"/>
      <c r="M41" s="20"/>
      <c r="N41" s="23"/>
      <c r="O41" s="20"/>
      <c r="P41" s="23"/>
    </row>
    <row r="42" spans="1:16" ht="15.75" thickBot="1" x14ac:dyDescent="0.3">
      <c r="A42" s="164" t="s">
        <v>188</v>
      </c>
      <c r="B42" s="165">
        <f>16324/30546</f>
        <v>0.53440712368231524</v>
      </c>
      <c r="C42" s="165">
        <f xml:space="preserve"> 35454.54/ 71232.17</f>
        <v>0.49773213423092405</v>
      </c>
      <c r="D42" s="165">
        <f>50230.16/115660.8</f>
        <v>0.43428854028331121</v>
      </c>
      <c r="E42" s="166"/>
      <c r="F42" s="166"/>
      <c r="G42" s="166"/>
      <c r="H42" s="25"/>
      <c r="I42" s="26"/>
      <c r="J42" s="24"/>
      <c r="K42" s="27"/>
      <c r="L42" s="27"/>
      <c r="M42" s="24"/>
      <c r="N42" s="27"/>
      <c r="O42" s="24"/>
      <c r="P42" s="27"/>
    </row>
    <row r="43" spans="1:16" x14ac:dyDescent="0.25">
      <c r="H43" s="18"/>
      <c r="I43" s="22"/>
      <c r="J43" s="20"/>
      <c r="K43" s="23"/>
      <c r="M43" s="20"/>
      <c r="N43" s="23"/>
      <c r="O43" s="20"/>
      <c r="P43" s="23"/>
    </row>
    <row r="45" spans="1:16" x14ac:dyDescent="0.25">
      <c r="L45" s="1"/>
    </row>
    <row r="46" spans="1:16" x14ac:dyDescent="0.25">
      <c r="L46" s="1"/>
    </row>
    <row r="47" spans="1:16" x14ac:dyDescent="0.25">
      <c r="L47" s="1"/>
    </row>
  </sheetData>
  <mergeCells count="12">
    <mergeCell ref="A2:P2"/>
    <mergeCell ref="H8:I8"/>
    <mergeCell ref="J8:K8"/>
    <mergeCell ref="M8:N8"/>
    <mergeCell ref="O8:P8"/>
    <mergeCell ref="B5:D5"/>
    <mergeCell ref="E5:G5"/>
    <mergeCell ref="H5:P5"/>
    <mergeCell ref="H6:K6"/>
    <mergeCell ref="M6:P6"/>
    <mergeCell ref="H7:K7"/>
    <mergeCell ref="M7:P7"/>
  </mergeCells>
  <phoneticPr fontId="3" type="noConversion"/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667BB-4D08-4A0F-8DAD-C8ABB57A1FB4}">
  <sheetPr>
    <tabColor theme="4" tint="0.39997558519241921"/>
  </sheetPr>
  <dimension ref="A1:Q36"/>
  <sheetViews>
    <sheetView zoomScale="85" zoomScaleNormal="85" workbookViewId="0">
      <selection activeCell="I8" sqref="I8"/>
    </sheetView>
  </sheetViews>
  <sheetFormatPr defaultColWidth="9" defaultRowHeight="15" x14ac:dyDescent="0.25"/>
  <cols>
    <col min="1" max="1" width="15.125" style="68" customWidth="1"/>
    <col min="2" max="2" width="10.125" style="68" customWidth="1"/>
    <col min="3" max="3" width="15.875" style="68" bestFit="1" customWidth="1"/>
    <col min="4" max="4" width="21.625" style="68" customWidth="1"/>
    <col min="5" max="7" width="16.5" style="68" customWidth="1"/>
    <col min="8" max="14" width="10.125" style="68" customWidth="1"/>
    <col min="15" max="17" width="9" style="85"/>
    <col min="18" max="16384" width="9" style="69"/>
  </cols>
  <sheetData>
    <row r="1" spans="1:17" ht="41.25" customHeight="1" x14ac:dyDescent="0.25">
      <c r="A1" s="186" t="s">
        <v>203</v>
      </c>
      <c r="B1" s="187"/>
      <c r="C1" s="187"/>
      <c r="D1" s="187"/>
      <c r="E1" s="187"/>
      <c r="F1" s="187"/>
      <c r="G1" s="187"/>
    </row>
    <row r="2" spans="1:17" ht="15.75" thickBot="1" x14ac:dyDescent="0.3"/>
    <row r="3" spans="1:17" s="57" customFormat="1" ht="38.25" thickTop="1" x14ac:dyDescent="0.25">
      <c r="A3" s="52" t="s">
        <v>83</v>
      </c>
      <c r="B3" s="53" t="s">
        <v>84</v>
      </c>
      <c r="C3" s="54" t="s">
        <v>85</v>
      </c>
      <c r="D3" s="54" t="s">
        <v>86</v>
      </c>
      <c r="E3" s="54" t="s">
        <v>87</v>
      </c>
      <c r="F3" s="54" t="s">
        <v>88</v>
      </c>
      <c r="G3" s="55" t="s">
        <v>89</v>
      </c>
      <c r="H3" s="56"/>
      <c r="I3" s="56"/>
      <c r="J3" s="56"/>
      <c r="K3" s="56"/>
      <c r="L3" s="56"/>
      <c r="M3" s="56"/>
      <c r="N3" s="56"/>
    </row>
    <row r="4" spans="1:17" s="57" customFormat="1" ht="18.75" x14ac:dyDescent="0.25">
      <c r="A4" s="58" t="s">
        <v>90</v>
      </c>
      <c r="B4" s="59">
        <v>2018</v>
      </c>
      <c r="C4" s="60"/>
      <c r="D4" s="60"/>
      <c r="E4" s="61">
        <v>2.65</v>
      </c>
      <c r="F4" s="60"/>
      <c r="G4" s="62"/>
      <c r="H4" s="56"/>
      <c r="I4" s="56"/>
      <c r="J4" s="56"/>
      <c r="K4" s="56"/>
      <c r="L4" s="56"/>
      <c r="M4" s="56"/>
      <c r="N4" s="56"/>
    </row>
    <row r="5" spans="1:17" ht="24" customHeight="1" x14ac:dyDescent="0.25">
      <c r="A5" s="63" t="s">
        <v>91</v>
      </c>
      <c r="B5" s="64">
        <v>2018</v>
      </c>
      <c r="C5" s="65"/>
      <c r="D5" s="66"/>
      <c r="E5" s="66">
        <v>2.97</v>
      </c>
      <c r="F5" s="66"/>
      <c r="G5" s="67"/>
      <c r="O5" s="69"/>
      <c r="P5" s="69"/>
      <c r="Q5" s="69"/>
    </row>
    <row r="6" spans="1:17" ht="24" customHeight="1" x14ac:dyDescent="0.25">
      <c r="A6" s="63" t="s">
        <v>92</v>
      </c>
      <c r="B6" s="64">
        <v>2015</v>
      </c>
      <c r="C6" s="65">
        <v>9.8000000000000004E-2</v>
      </c>
      <c r="D6" s="66">
        <v>0.36</v>
      </c>
      <c r="E6" s="66">
        <v>3.71</v>
      </c>
      <c r="F6" s="66"/>
      <c r="G6" s="67"/>
      <c r="I6" s="70"/>
      <c r="O6" s="69"/>
      <c r="P6" s="69"/>
      <c r="Q6" s="69"/>
    </row>
    <row r="7" spans="1:17" ht="24" customHeight="1" x14ac:dyDescent="0.25">
      <c r="A7" s="63" t="s">
        <v>93</v>
      </c>
      <c r="B7" s="64">
        <v>2015</v>
      </c>
      <c r="C7" s="65"/>
      <c r="D7" s="71"/>
      <c r="E7" s="66">
        <v>4.34</v>
      </c>
      <c r="F7" s="71"/>
      <c r="G7" s="67"/>
      <c r="O7" s="69"/>
      <c r="P7" s="69"/>
      <c r="Q7" s="69"/>
    </row>
    <row r="8" spans="1:17" ht="24" customHeight="1" x14ac:dyDescent="0.25">
      <c r="A8" s="63" t="s">
        <v>94</v>
      </c>
      <c r="B8" s="64">
        <v>2018</v>
      </c>
      <c r="C8" s="65"/>
      <c r="D8" s="71"/>
      <c r="E8" s="66">
        <v>4.3600000000000003</v>
      </c>
      <c r="F8" s="71"/>
      <c r="G8" s="67"/>
      <c r="O8" s="69"/>
      <c r="P8" s="69"/>
      <c r="Q8" s="69"/>
    </row>
    <row r="9" spans="1:17" ht="24" customHeight="1" x14ac:dyDescent="0.25">
      <c r="A9" s="63" t="s">
        <v>95</v>
      </c>
      <c r="B9" s="64">
        <v>2015</v>
      </c>
      <c r="C9" s="65">
        <v>5.8000000000000003E-2</v>
      </c>
      <c r="D9" s="66">
        <v>0.28000000000000003</v>
      </c>
      <c r="E9" s="66">
        <v>4.87</v>
      </c>
      <c r="F9" s="66"/>
      <c r="G9" s="67"/>
      <c r="O9" s="69"/>
      <c r="P9" s="69"/>
      <c r="Q9" s="69"/>
    </row>
    <row r="10" spans="1:17" ht="24" customHeight="1" x14ac:dyDescent="0.25">
      <c r="A10" s="63" t="s">
        <v>96</v>
      </c>
      <c r="B10" s="64">
        <v>2010</v>
      </c>
      <c r="C10" s="65"/>
      <c r="D10" s="66"/>
      <c r="E10" s="66">
        <v>5.18</v>
      </c>
      <c r="F10" s="66"/>
      <c r="G10" s="67"/>
      <c r="O10" s="69"/>
      <c r="P10" s="69"/>
      <c r="Q10" s="69"/>
    </row>
    <row r="11" spans="1:17" ht="24" customHeight="1" x14ac:dyDescent="0.25">
      <c r="A11" s="63" t="s">
        <v>97</v>
      </c>
      <c r="B11" s="64">
        <v>2018</v>
      </c>
      <c r="C11" s="65">
        <v>4.2999999999999997E-2</v>
      </c>
      <c r="D11" s="66">
        <v>0.24</v>
      </c>
      <c r="E11" s="66">
        <v>5.43</v>
      </c>
      <c r="F11" s="66"/>
      <c r="G11" s="67"/>
      <c r="O11" s="69"/>
      <c r="P11" s="69"/>
      <c r="Q11" s="69"/>
    </row>
    <row r="12" spans="1:17" ht="24" customHeight="1" x14ac:dyDescent="0.25">
      <c r="A12" s="63" t="s">
        <v>98</v>
      </c>
      <c r="B12" s="64">
        <v>2018</v>
      </c>
      <c r="C12" s="65"/>
      <c r="D12" s="71"/>
      <c r="E12" s="66">
        <v>5.53</v>
      </c>
      <c r="F12" s="71"/>
      <c r="G12" s="67"/>
      <c r="O12" s="69"/>
      <c r="P12" s="69"/>
      <c r="Q12" s="69"/>
    </row>
    <row r="13" spans="1:17" ht="24" customHeight="1" x14ac:dyDescent="0.25">
      <c r="A13" s="63" t="s">
        <v>99</v>
      </c>
      <c r="B13" s="64">
        <v>2014</v>
      </c>
      <c r="C13" s="65">
        <v>8.9999999999999993E-3</v>
      </c>
      <c r="D13" s="66">
        <v>0.05</v>
      </c>
      <c r="E13" s="66">
        <v>5.58</v>
      </c>
      <c r="F13" s="66"/>
      <c r="G13" s="67"/>
      <c r="O13" s="69"/>
      <c r="P13" s="69"/>
      <c r="Q13" s="69"/>
    </row>
    <row r="14" spans="1:17" ht="24" customHeight="1" x14ac:dyDescent="0.25">
      <c r="A14" s="63" t="s">
        <v>100</v>
      </c>
      <c r="B14" s="64">
        <v>2018</v>
      </c>
      <c r="C14" s="65"/>
      <c r="D14" s="71"/>
      <c r="E14" s="66">
        <v>5.95</v>
      </c>
      <c r="F14" s="71"/>
      <c r="G14" s="67"/>
      <c r="O14" s="69"/>
      <c r="P14" s="69"/>
      <c r="Q14" s="69"/>
    </row>
    <row r="15" spans="1:17" ht="24" customHeight="1" x14ac:dyDescent="0.25">
      <c r="A15" s="63" t="s">
        <v>101</v>
      </c>
      <c r="B15" s="64">
        <v>2015</v>
      </c>
      <c r="C15" s="65"/>
      <c r="D15" s="71"/>
      <c r="E15" s="66">
        <v>6.15</v>
      </c>
      <c r="F15" s="71"/>
      <c r="G15" s="67"/>
      <c r="O15" s="69"/>
      <c r="P15" s="69"/>
      <c r="Q15" s="69"/>
    </row>
    <row r="16" spans="1:17" ht="24" customHeight="1" x14ac:dyDescent="0.25">
      <c r="A16" s="63" t="s">
        <v>102</v>
      </c>
      <c r="B16" s="64">
        <v>2015</v>
      </c>
      <c r="C16" s="65"/>
      <c r="D16" s="71"/>
      <c r="E16" s="66">
        <v>6.17</v>
      </c>
      <c r="F16" s="71"/>
      <c r="G16" s="67"/>
      <c r="O16" s="69"/>
      <c r="P16" s="69"/>
      <c r="Q16" s="69"/>
    </row>
    <row r="17" spans="1:17" ht="24" customHeight="1" x14ac:dyDescent="0.25">
      <c r="A17" s="63" t="s">
        <v>103</v>
      </c>
      <c r="B17" s="64">
        <v>2017</v>
      </c>
      <c r="C17" s="65"/>
      <c r="D17" s="71"/>
      <c r="E17" s="66">
        <v>6.29</v>
      </c>
      <c r="F17" s="71"/>
      <c r="G17" s="67"/>
      <c r="O17" s="69"/>
      <c r="P17" s="69"/>
      <c r="Q17" s="69"/>
    </row>
    <row r="18" spans="1:17" ht="24" customHeight="1" x14ac:dyDescent="0.25">
      <c r="A18" s="63" t="s">
        <v>104</v>
      </c>
      <c r="B18" s="64">
        <v>2018</v>
      </c>
      <c r="C18" s="65"/>
      <c r="D18" s="71"/>
      <c r="E18" s="66">
        <v>6.76</v>
      </c>
      <c r="F18" s="71"/>
      <c r="G18" s="67"/>
      <c r="O18" s="69"/>
      <c r="P18" s="69"/>
      <c r="Q18" s="69"/>
    </row>
    <row r="19" spans="1:17" ht="24" customHeight="1" x14ac:dyDescent="0.25">
      <c r="A19" s="63" t="s">
        <v>105</v>
      </c>
      <c r="B19" s="64">
        <v>2017</v>
      </c>
      <c r="C19" s="65"/>
      <c r="D19" s="71"/>
      <c r="E19" s="66">
        <v>7.01</v>
      </c>
      <c r="F19" s="71"/>
      <c r="G19" s="67"/>
      <c r="O19" s="69"/>
      <c r="P19" s="69"/>
      <c r="Q19" s="69"/>
    </row>
    <row r="20" spans="1:17" ht="24" customHeight="1" thickBot="1" x14ac:dyDescent="0.3">
      <c r="A20" s="72" t="s">
        <v>106</v>
      </c>
      <c r="B20" s="73">
        <v>2018</v>
      </c>
      <c r="C20" s="74"/>
      <c r="D20" s="75"/>
      <c r="E20" s="76">
        <v>8.3699999999999992</v>
      </c>
      <c r="F20" s="75"/>
      <c r="G20" s="77"/>
      <c r="O20" s="69"/>
      <c r="P20" s="69"/>
      <c r="Q20" s="69"/>
    </row>
    <row r="21" spans="1:17" ht="24" customHeight="1" thickTop="1" x14ac:dyDescent="0.25">
      <c r="A21" s="78"/>
      <c r="B21" s="64"/>
      <c r="C21" s="65" t="s">
        <v>107</v>
      </c>
      <c r="D21" s="71"/>
      <c r="E21" s="66" t="s">
        <v>108</v>
      </c>
      <c r="F21" s="71"/>
      <c r="G21" s="67" t="s">
        <v>107</v>
      </c>
      <c r="O21" s="69"/>
      <c r="P21" s="69"/>
      <c r="Q21" s="69"/>
    </row>
    <row r="22" spans="1:17" ht="24" customHeight="1" x14ac:dyDescent="0.25">
      <c r="A22" s="184" t="s">
        <v>109</v>
      </c>
      <c r="B22" s="64">
        <v>2012</v>
      </c>
      <c r="C22" s="79">
        <f>D22/E22</f>
        <v>8.3265306122448993E-2</v>
      </c>
      <c r="D22" s="66">
        <v>0.48</v>
      </c>
      <c r="E22" s="66">
        <f>F22/G22</f>
        <v>5.7647058823529402</v>
      </c>
      <c r="F22" s="66">
        <v>3.92</v>
      </c>
      <c r="G22" s="80">
        <v>0.68</v>
      </c>
      <c r="O22" s="69"/>
      <c r="P22" s="69"/>
      <c r="Q22" s="69"/>
    </row>
    <row r="23" spans="1:17" ht="24" customHeight="1" x14ac:dyDescent="0.25">
      <c r="A23" s="184"/>
      <c r="B23" s="64">
        <v>2018</v>
      </c>
      <c r="C23" s="79">
        <f>D23/E23</f>
        <v>0.10280898876404494</v>
      </c>
      <c r="D23" s="66">
        <v>0.61</v>
      </c>
      <c r="E23" s="66">
        <f>F23/G23</f>
        <v>5.9333333333333336</v>
      </c>
      <c r="F23" s="66">
        <v>4.45</v>
      </c>
      <c r="G23" s="80">
        <v>0.75</v>
      </c>
      <c r="O23" s="69"/>
      <c r="P23" s="69"/>
      <c r="Q23" s="69"/>
    </row>
    <row r="24" spans="1:17" s="84" customFormat="1" ht="24" customHeight="1" thickBot="1" x14ac:dyDescent="0.3">
      <c r="A24" s="185"/>
      <c r="B24" s="73">
        <v>2019</v>
      </c>
      <c r="C24" s="81">
        <f>D24/E24</f>
        <v>9.2571428571428582E-2</v>
      </c>
      <c r="D24" s="76">
        <v>0.54</v>
      </c>
      <c r="E24" s="82">
        <f>F24/G24</f>
        <v>5.833333333333333</v>
      </c>
      <c r="F24" s="76">
        <v>4.55</v>
      </c>
      <c r="G24" s="83">
        <v>0.78</v>
      </c>
      <c r="H24" s="68"/>
      <c r="I24" s="68"/>
      <c r="J24" s="68"/>
      <c r="K24" s="68"/>
      <c r="L24" s="68"/>
      <c r="M24" s="68"/>
      <c r="N24" s="68"/>
    </row>
    <row r="25" spans="1:17" ht="15.75" thickTop="1" x14ac:dyDescent="0.25">
      <c r="O25" s="69"/>
      <c r="P25" s="69"/>
      <c r="Q25" s="69"/>
    </row>
    <row r="26" spans="1:17" x14ac:dyDescent="0.25">
      <c r="O26" s="69"/>
      <c r="P26" s="69"/>
      <c r="Q26" s="69"/>
    </row>
    <row r="27" spans="1:17" x14ac:dyDescent="0.25">
      <c r="O27" s="69"/>
      <c r="P27" s="69"/>
      <c r="Q27" s="69"/>
    </row>
    <row r="28" spans="1:17" x14ac:dyDescent="0.25">
      <c r="O28" s="69"/>
      <c r="P28" s="69"/>
      <c r="Q28" s="69"/>
    </row>
    <row r="29" spans="1:17" x14ac:dyDescent="0.25">
      <c r="O29" s="69"/>
      <c r="P29" s="69"/>
      <c r="Q29" s="69"/>
    </row>
    <row r="30" spans="1:17" x14ac:dyDescent="0.25">
      <c r="O30" s="69"/>
      <c r="P30" s="69"/>
      <c r="Q30" s="69"/>
    </row>
    <row r="31" spans="1:17" x14ac:dyDescent="0.25">
      <c r="O31" s="69"/>
      <c r="P31" s="69"/>
      <c r="Q31" s="69"/>
    </row>
    <row r="32" spans="1:17" x14ac:dyDescent="0.25">
      <c r="O32" s="69"/>
      <c r="P32" s="69"/>
      <c r="Q32" s="69"/>
    </row>
    <row r="33" spans="15:17" x14ac:dyDescent="0.25">
      <c r="O33" s="69"/>
      <c r="P33" s="69"/>
      <c r="Q33" s="69"/>
    </row>
    <row r="34" spans="15:17" x14ac:dyDescent="0.25">
      <c r="O34" s="69"/>
      <c r="P34" s="69"/>
      <c r="Q34" s="69"/>
    </row>
    <row r="35" spans="15:17" x14ac:dyDescent="0.25">
      <c r="O35" s="69"/>
      <c r="P35" s="69"/>
      <c r="Q35" s="69"/>
    </row>
    <row r="36" spans="15:17" x14ac:dyDescent="0.25">
      <c r="O36" s="69"/>
      <c r="P36" s="69"/>
      <c r="Q36" s="69"/>
    </row>
  </sheetData>
  <mergeCells count="2">
    <mergeCell ref="A22:A24"/>
    <mergeCell ref="A1:G1"/>
  </mergeCells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BAC34-1560-4284-B7F9-4BD6950AF561}">
  <sheetPr>
    <tabColor theme="4" tint="0.39997558519241921"/>
  </sheetPr>
  <dimension ref="A1:T18"/>
  <sheetViews>
    <sheetView workbookViewId="0">
      <selection sqref="A1:P1"/>
    </sheetView>
  </sheetViews>
  <sheetFormatPr defaultColWidth="8.625" defaultRowHeight="15.75" x14ac:dyDescent="0.25"/>
  <cols>
    <col min="1" max="1" width="12.125" style="86" customWidth="1"/>
    <col min="2" max="8" width="10.125" style="87" customWidth="1"/>
    <col min="9" max="12" width="10.125" style="86" customWidth="1"/>
    <col min="13" max="13" width="10.125" style="87" customWidth="1"/>
    <col min="14" max="16" width="10.125" style="88" customWidth="1"/>
    <col min="17" max="16384" width="8.625" style="88"/>
  </cols>
  <sheetData>
    <row r="1" spans="1:20" ht="20.25" x14ac:dyDescent="0.3">
      <c r="A1" s="188" t="s">
        <v>204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20" ht="16.5" thickBot="1" x14ac:dyDescent="0.3"/>
    <row r="3" spans="1:20" s="90" customFormat="1" ht="19.5" thickTop="1" x14ac:dyDescent="0.25">
      <c r="A3" s="89"/>
      <c r="B3" s="190" t="s">
        <v>110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2"/>
      <c r="N3" s="191" t="s">
        <v>111</v>
      </c>
      <c r="O3" s="191"/>
      <c r="P3" s="192"/>
    </row>
    <row r="4" spans="1:20" s="90" customFormat="1" ht="18.75" customHeight="1" x14ac:dyDescent="0.25">
      <c r="A4" s="91"/>
      <c r="B4" s="193" t="s">
        <v>112</v>
      </c>
      <c r="C4" s="195" t="s">
        <v>113</v>
      </c>
      <c r="D4" s="195" t="s">
        <v>114</v>
      </c>
      <c r="E4" s="197" t="s">
        <v>115</v>
      </c>
      <c r="F4" s="198"/>
      <c r="G4" s="198"/>
      <c r="H4" s="199" t="s">
        <v>116</v>
      </c>
      <c r="I4" s="198"/>
      <c r="J4" s="200"/>
      <c r="K4" s="201" t="s">
        <v>117</v>
      </c>
      <c r="L4" s="203" t="s">
        <v>118</v>
      </c>
      <c r="M4" s="205" t="s">
        <v>119</v>
      </c>
      <c r="N4" s="207" t="s">
        <v>120</v>
      </c>
      <c r="O4" s="209" t="s">
        <v>121</v>
      </c>
      <c r="P4" s="211" t="s">
        <v>122</v>
      </c>
      <c r="Q4" s="92"/>
      <c r="R4" s="92"/>
      <c r="S4" s="93"/>
      <c r="T4" s="93"/>
    </row>
    <row r="5" spans="1:20" s="90" customFormat="1" ht="56.25" customHeight="1" x14ac:dyDescent="0.25">
      <c r="A5" s="94"/>
      <c r="B5" s="194"/>
      <c r="C5" s="196"/>
      <c r="D5" s="196"/>
      <c r="E5" s="95" t="s">
        <v>123</v>
      </c>
      <c r="F5" s="96" t="s">
        <v>124</v>
      </c>
      <c r="G5" s="96" t="s">
        <v>125</v>
      </c>
      <c r="H5" s="97" t="s">
        <v>126</v>
      </c>
      <c r="I5" s="98" t="s">
        <v>127</v>
      </c>
      <c r="J5" s="99" t="s">
        <v>128</v>
      </c>
      <c r="K5" s="202"/>
      <c r="L5" s="204"/>
      <c r="M5" s="206"/>
      <c r="N5" s="208"/>
      <c r="O5" s="210"/>
      <c r="P5" s="212"/>
    </row>
    <row r="6" spans="1:20" s="90" customFormat="1" ht="23.25" x14ac:dyDescent="0.25">
      <c r="A6" s="100"/>
      <c r="B6" s="101" t="s">
        <v>129</v>
      </c>
      <c r="C6" s="102" t="s">
        <v>130</v>
      </c>
      <c r="D6" s="102" t="s">
        <v>131</v>
      </c>
      <c r="E6" s="103" t="s">
        <v>132</v>
      </c>
      <c r="F6" s="98" t="s">
        <v>133</v>
      </c>
      <c r="G6" s="98" t="s">
        <v>134</v>
      </c>
      <c r="H6" s="97" t="s">
        <v>135</v>
      </c>
      <c r="I6" s="98" t="s">
        <v>136</v>
      </c>
      <c r="J6" s="99" t="s">
        <v>137</v>
      </c>
      <c r="K6" s="104" t="s">
        <v>138</v>
      </c>
      <c r="L6" s="105" t="s">
        <v>139</v>
      </c>
      <c r="M6" s="106" t="s">
        <v>140</v>
      </c>
      <c r="N6" s="107"/>
      <c r="O6" s="108"/>
      <c r="P6" s="109"/>
    </row>
    <row r="7" spans="1:20" s="90" customFormat="1" ht="18.75" x14ac:dyDescent="0.3">
      <c r="A7" s="110" t="s">
        <v>141</v>
      </c>
      <c r="B7" s="111">
        <v>1.6391207595907709</v>
      </c>
      <c r="C7" s="112">
        <v>0.2899223644375038</v>
      </c>
      <c r="D7" s="112">
        <v>0.12394685040720353</v>
      </c>
      <c r="E7" s="113">
        <v>0.88859358079876571</v>
      </c>
      <c r="F7" s="114">
        <v>0.26218498914707755</v>
      </c>
      <c r="G7" s="114">
        <v>0</v>
      </c>
      <c r="H7" s="115">
        <v>0.6</v>
      </c>
      <c r="I7" s="116">
        <v>0.2</v>
      </c>
      <c r="J7" s="117">
        <f>I7</f>
        <v>0.2</v>
      </c>
      <c r="K7" s="118">
        <f>E7*H7+F7*I7</f>
        <v>0.58559314630867487</v>
      </c>
      <c r="L7" s="119"/>
      <c r="M7" s="120"/>
      <c r="N7" s="121"/>
      <c r="O7" s="122"/>
      <c r="P7" s="120"/>
    </row>
    <row r="8" spans="1:20" s="90" customFormat="1" ht="18.75" x14ac:dyDescent="0.3">
      <c r="A8" s="110" t="s">
        <v>142</v>
      </c>
      <c r="B8" s="123"/>
      <c r="C8" s="124">
        <v>0.8</v>
      </c>
      <c r="D8" s="125">
        <v>0.4</v>
      </c>
      <c r="E8" s="126"/>
      <c r="F8" s="116">
        <f>F7</f>
        <v>0.26218498914707755</v>
      </c>
      <c r="G8" s="116"/>
      <c r="H8" s="115">
        <v>0</v>
      </c>
      <c r="I8" s="116">
        <v>1</v>
      </c>
      <c r="J8" s="117">
        <v>0</v>
      </c>
      <c r="K8" s="118">
        <f>E7*H8+I8*F7</f>
        <v>0.26218498914707755</v>
      </c>
      <c r="L8" s="127">
        <f>K8/K7</f>
        <v>0.4477255084008035</v>
      </c>
      <c r="M8" s="128">
        <v>1.5</v>
      </c>
      <c r="N8" s="129">
        <f>K7/(1+K7+B7*D7/C7)*(L8-1)</f>
        <v>-0.14145198961612643</v>
      </c>
      <c r="O8" s="130">
        <f>B7/(1+K7+B7*D7/C7)*(M8*D8/C8-D7/C7)</f>
        <v>0.23119335721333287</v>
      </c>
      <c r="P8" s="131">
        <f>N8+O8</f>
        <v>8.974136759720644E-2</v>
      </c>
    </row>
    <row r="9" spans="1:20" s="90" customFormat="1" ht="19.5" thickBot="1" x14ac:dyDescent="0.35">
      <c r="A9" s="132" t="s">
        <v>143</v>
      </c>
      <c r="B9" s="133"/>
      <c r="C9" s="134">
        <v>0</v>
      </c>
      <c r="D9" s="134">
        <v>0</v>
      </c>
      <c r="E9" s="135"/>
      <c r="F9" s="136"/>
      <c r="G9" s="136"/>
      <c r="H9" s="137">
        <v>0</v>
      </c>
      <c r="I9" s="136">
        <v>0</v>
      </c>
      <c r="J9" s="138">
        <v>1</v>
      </c>
      <c r="K9" s="139">
        <v>0</v>
      </c>
      <c r="L9" s="140">
        <v>0</v>
      </c>
      <c r="M9" s="141">
        <v>1</v>
      </c>
      <c r="N9" s="142">
        <f>K7/(1+K7+B7*D7/C7)*(-1)</f>
        <v>-0.25612624114963239</v>
      </c>
      <c r="O9" s="143">
        <f>B7/(1+K7+B7*D7/C7)*(-D7/C7)</f>
        <v>-0.30649459421338199</v>
      </c>
      <c r="P9" s="144">
        <f>N9+O9</f>
        <v>-0.56262083536301444</v>
      </c>
    </row>
    <row r="10" spans="1:20" ht="16.5" thickTop="1" x14ac:dyDescent="0.25">
      <c r="H10" s="145"/>
      <c r="I10" s="145"/>
      <c r="J10" s="88"/>
      <c r="K10" s="88"/>
      <c r="L10" s="88"/>
      <c r="M10" s="88"/>
    </row>
    <row r="11" spans="1:20" x14ac:dyDescent="0.2">
      <c r="A11" s="88"/>
      <c r="B11" s="88"/>
      <c r="C11" s="88"/>
      <c r="D11" s="88"/>
      <c r="E11" s="88"/>
      <c r="F11" s="88"/>
      <c r="G11" s="88"/>
      <c r="H11" s="146"/>
      <c r="I11" s="145"/>
      <c r="J11" s="145"/>
      <c r="K11" s="145"/>
      <c r="L11" s="88"/>
      <c r="M11" s="88"/>
    </row>
    <row r="12" spans="1:20" x14ac:dyDescent="0.2">
      <c r="A12" s="88"/>
      <c r="B12" s="88"/>
      <c r="C12" s="88"/>
      <c r="D12" s="88"/>
      <c r="E12" s="88"/>
      <c r="F12" s="88"/>
      <c r="G12" s="88"/>
      <c r="H12" s="146"/>
      <c r="I12" s="145"/>
      <c r="J12" s="145"/>
      <c r="K12" s="145"/>
      <c r="L12" s="88"/>
      <c r="M12" s="88"/>
    </row>
    <row r="13" spans="1:20" x14ac:dyDescent="0.2">
      <c r="A13" s="88"/>
      <c r="B13" s="88"/>
      <c r="C13" s="88"/>
      <c r="D13" s="88"/>
      <c r="E13" s="88"/>
      <c r="F13" s="88"/>
      <c r="G13" s="88"/>
      <c r="H13" s="146"/>
      <c r="I13" s="145"/>
      <c r="J13" s="145"/>
      <c r="K13" s="145"/>
      <c r="L13" s="88"/>
      <c r="M13" s="88"/>
    </row>
    <row r="14" spans="1:20" x14ac:dyDescent="0.2">
      <c r="A14" s="88"/>
      <c r="B14" s="88"/>
      <c r="C14" s="88"/>
      <c r="D14" s="88"/>
      <c r="E14" s="88"/>
      <c r="F14" s="88"/>
      <c r="G14" s="88"/>
      <c r="H14" s="146"/>
      <c r="I14" s="145"/>
      <c r="J14" s="145"/>
      <c r="K14" s="145"/>
      <c r="L14" s="145"/>
      <c r="M14" s="146"/>
    </row>
    <row r="15" spans="1:20" x14ac:dyDescent="0.2">
      <c r="A15" s="147"/>
      <c r="B15" s="146"/>
      <c r="C15" s="146"/>
      <c r="D15" s="146"/>
      <c r="E15" s="146"/>
      <c r="F15" s="146"/>
      <c r="G15" s="146"/>
      <c r="H15" s="146"/>
      <c r="I15" s="145"/>
      <c r="J15" s="145"/>
      <c r="K15" s="145"/>
      <c r="L15" s="145"/>
      <c r="M15" s="146"/>
    </row>
    <row r="16" spans="1:20" ht="15.6" customHeight="1" x14ac:dyDescent="0.25">
      <c r="A16" s="145"/>
      <c r="L16" s="189"/>
      <c r="M16" s="189"/>
    </row>
    <row r="17" spans="1:13" s="90" customFormat="1" ht="18" x14ac:dyDescent="0.25">
      <c r="A17" s="86"/>
      <c r="B17" s="87"/>
      <c r="C17" s="87"/>
      <c r="D17" s="87"/>
      <c r="E17" s="87"/>
      <c r="F17" s="87"/>
      <c r="G17" s="87"/>
      <c r="H17" s="87"/>
      <c r="I17" s="86"/>
      <c r="J17" s="86"/>
      <c r="K17" s="86"/>
      <c r="L17" s="87"/>
      <c r="M17" s="87"/>
    </row>
    <row r="18" spans="1:13" ht="15.6" customHeight="1" x14ac:dyDescent="0.2">
      <c r="A18" s="145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89"/>
      <c r="M18" s="189"/>
    </row>
  </sheetData>
  <mergeCells count="16">
    <mergeCell ref="A1:P1"/>
    <mergeCell ref="L16:M16"/>
    <mergeCell ref="L18:M18"/>
    <mergeCell ref="B3:M3"/>
    <mergeCell ref="N3:P3"/>
    <mergeCell ref="B4:B5"/>
    <mergeCell ref="C4:C5"/>
    <mergeCell ref="D4:D5"/>
    <mergeCell ref="E4:G4"/>
    <mergeCell ref="H4:J4"/>
    <mergeCell ref="K4:K5"/>
    <mergeCell ref="L4:L5"/>
    <mergeCell ref="M4:M5"/>
    <mergeCell ref="N4:N5"/>
    <mergeCell ref="O4:O5"/>
    <mergeCell ref="P4:P5"/>
  </mergeCells>
  <phoneticPr fontId="3" type="noConversion"/>
  <pageMargins left="0.7" right="0.7" top="0.75" bottom="0.75" header="0.3" footer="0.3"/>
  <pageSetup orientation="portrait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75BDC-EED4-417E-B762-6BFB354A34AA}">
  <sheetPr>
    <tabColor theme="4" tint="0.39997558519241921"/>
  </sheetPr>
  <dimension ref="A1:I53"/>
  <sheetViews>
    <sheetView zoomScaleNormal="100" workbookViewId="0">
      <selection sqref="A1:I1"/>
    </sheetView>
  </sheetViews>
  <sheetFormatPr defaultColWidth="9" defaultRowHeight="15" x14ac:dyDescent="0.25"/>
  <cols>
    <col min="1" max="1" width="40.125" style="1" customWidth="1"/>
    <col min="2" max="5" width="9.875" style="1" customWidth="1"/>
    <col min="6" max="6" width="2.625" style="1" customWidth="1"/>
    <col min="7" max="7" width="13.75" style="11" customWidth="1"/>
    <col min="8" max="8" width="13.75" style="12" customWidth="1"/>
    <col min="9" max="9" width="13.75" style="11" customWidth="1"/>
    <col min="10" max="16384" width="9" style="1"/>
  </cols>
  <sheetData>
    <row r="1" spans="1:9" ht="20.25" x14ac:dyDescent="0.3">
      <c r="A1" s="217" t="s">
        <v>205</v>
      </c>
      <c r="B1" s="217"/>
      <c r="C1" s="217"/>
      <c r="D1" s="217"/>
      <c r="E1" s="217"/>
      <c r="F1" s="217"/>
      <c r="G1" s="217"/>
      <c r="H1" s="217"/>
      <c r="I1" s="217"/>
    </row>
    <row r="2" spans="1:9" ht="19.5" thickBot="1" x14ac:dyDescent="0.3">
      <c r="A2" s="213"/>
      <c r="B2" s="213"/>
      <c r="C2" s="213"/>
      <c r="D2" s="213"/>
      <c r="E2" s="213"/>
      <c r="F2" s="213"/>
      <c r="G2" s="214"/>
      <c r="H2" s="214"/>
      <c r="I2" s="214"/>
    </row>
    <row r="3" spans="1:9" ht="19.5" thickBot="1" x14ac:dyDescent="0.3">
      <c r="A3" s="29"/>
      <c r="B3" s="215" t="s">
        <v>72</v>
      </c>
      <c r="C3" s="215"/>
      <c r="D3" s="215"/>
      <c r="E3" s="215"/>
      <c r="F3" s="29"/>
      <c r="G3" s="216" t="s">
        <v>73</v>
      </c>
      <c r="H3" s="216"/>
      <c r="I3" s="216"/>
    </row>
    <row r="4" spans="1:9" s="3" customFormat="1" ht="45" x14ac:dyDescent="0.2">
      <c r="A4" s="3" t="s">
        <v>45</v>
      </c>
      <c r="B4" s="17" t="s">
        <v>63</v>
      </c>
      <c r="C4" s="17" t="s">
        <v>81</v>
      </c>
      <c r="D4" s="17" t="s">
        <v>49</v>
      </c>
      <c r="E4" s="17" t="s">
        <v>65</v>
      </c>
      <c r="G4" s="17" t="s">
        <v>82</v>
      </c>
      <c r="H4" s="17" t="s">
        <v>64</v>
      </c>
      <c r="I4" s="17" t="s">
        <v>44</v>
      </c>
    </row>
    <row r="5" spans="1:9" x14ac:dyDescent="0.25">
      <c r="A5" s="8"/>
      <c r="B5" s="40" t="s">
        <v>69</v>
      </c>
      <c r="C5" s="40" t="s">
        <v>70</v>
      </c>
      <c r="D5" s="40" t="s">
        <v>15</v>
      </c>
      <c r="E5" s="40" t="s">
        <v>14</v>
      </c>
      <c r="F5" s="40"/>
      <c r="G5" s="40" t="s">
        <v>78</v>
      </c>
      <c r="H5" s="40" t="s">
        <v>79</v>
      </c>
      <c r="I5" s="40" t="s">
        <v>71</v>
      </c>
    </row>
    <row r="7" spans="1:9" x14ac:dyDescent="0.25">
      <c r="A7" s="48" t="s">
        <v>45</v>
      </c>
      <c r="B7" s="51">
        <v>1</v>
      </c>
      <c r="G7" s="39"/>
      <c r="H7" s="39"/>
      <c r="I7" s="39"/>
    </row>
    <row r="8" spans="1:9" x14ac:dyDescent="0.25">
      <c r="A8" s="47" t="s">
        <v>74</v>
      </c>
      <c r="B8" s="36">
        <v>0.1401</v>
      </c>
      <c r="C8" s="36"/>
      <c r="D8" s="36"/>
      <c r="E8" s="36"/>
      <c r="G8" s="39"/>
      <c r="H8" s="39"/>
      <c r="I8" s="39"/>
    </row>
    <row r="9" spans="1:9" x14ac:dyDescent="0.25">
      <c r="A9" s="47" t="s">
        <v>75</v>
      </c>
      <c r="B9" s="36">
        <v>0.32440000000000002</v>
      </c>
      <c r="C9" s="36"/>
      <c r="D9" s="36"/>
      <c r="E9" s="36"/>
      <c r="G9" s="39"/>
      <c r="H9" s="39"/>
      <c r="I9" s="39"/>
    </row>
    <row r="10" spans="1:9" x14ac:dyDescent="0.25">
      <c r="A10" s="47" t="s">
        <v>76</v>
      </c>
      <c r="B10" s="36">
        <v>0.36890000000000001</v>
      </c>
      <c r="C10" s="36"/>
      <c r="D10" s="36"/>
      <c r="E10" s="36"/>
      <c r="G10" s="39"/>
      <c r="H10" s="39"/>
      <c r="I10" s="39"/>
    </row>
    <row r="11" spans="1:9" x14ac:dyDescent="0.25">
      <c r="A11" s="47" t="s">
        <v>77</v>
      </c>
      <c r="B11" s="36">
        <f>1-B8-B9-B10</f>
        <v>0.16659999999999997</v>
      </c>
      <c r="C11" s="36"/>
      <c r="D11" s="36"/>
      <c r="E11" s="36"/>
      <c r="G11" s="39"/>
      <c r="H11" s="39"/>
      <c r="I11" s="39"/>
    </row>
    <row r="12" spans="1:9" x14ac:dyDescent="0.25">
      <c r="A12" s="48"/>
      <c r="B12" s="28"/>
      <c r="C12" s="36"/>
      <c r="D12" s="36"/>
      <c r="E12" s="36"/>
      <c r="G12" s="39"/>
      <c r="H12" s="39"/>
      <c r="I12" s="39"/>
    </row>
    <row r="13" spans="1:9" x14ac:dyDescent="0.25">
      <c r="A13" s="7" t="s">
        <v>43</v>
      </c>
      <c r="B13" s="37">
        <v>0.14449999999999999</v>
      </c>
      <c r="C13" s="36">
        <v>0.1431</v>
      </c>
      <c r="D13" s="36">
        <v>0.1497</v>
      </c>
      <c r="E13" s="36">
        <v>0.1447</v>
      </c>
      <c r="F13" s="7"/>
      <c r="G13" s="16" t="str">
        <f>[6]Sheet1!B5</f>
        <v>0.179</v>
      </c>
      <c r="H13" s="16" t="str">
        <f>[6]Sheet1!C5</f>
        <v>0.230**</v>
      </c>
      <c r="I13" s="16" t="str">
        <f>[6]Sheet1!$D$5</f>
        <v>-0.130***</v>
      </c>
    </row>
    <row r="14" spans="1:9" x14ac:dyDescent="0.25">
      <c r="A14" s="1" t="s">
        <v>42</v>
      </c>
      <c r="G14" s="16" t="str">
        <f>[6]Sheet1!B6</f>
        <v>(0.179)</v>
      </c>
      <c r="H14" s="16" t="str">
        <f>[6]Sheet1!C6</f>
        <v>(0.115)</v>
      </c>
      <c r="I14" s="16" t="str">
        <f>[6]Sheet1!D6</f>
        <v>(0.029)</v>
      </c>
    </row>
    <row r="15" spans="1:9" x14ac:dyDescent="0.25">
      <c r="A15" s="7" t="s">
        <v>41</v>
      </c>
      <c r="B15" s="49">
        <v>1</v>
      </c>
      <c r="C15" s="49">
        <v>1</v>
      </c>
      <c r="D15" s="49">
        <v>1</v>
      </c>
      <c r="E15" s="49">
        <v>1</v>
      </c>
      <c r="F15" s="7"/>
      <c r="G15" s="15"/>
      <c r="H15" s="15"/>
      <c r="I15" s="15"/>
    </row>
    <row r="16" spans="1:9" x14ac:dyDescent="0.25">
      <c r="A16" s="7"/>
      <c r="B16" s="49"/>
      <c r="C16" s="49"/>
      <c r="D16" s="49"/>
      <c r="E16" s="49"/>
      <c r="F16" s="7"/>
      <c r="G16" s="15"/>
      <c r="H16" s="15"/>
      <c r="I16" s="15"/>
    </row>
    <row r="17" spans="1:9" x14ac:dyDescent="0.25">
      <c r="A17" s="5" t="s">
        <v>80</v>
      </c>
      <c r="B17" s="37">
        <f>1-SUM(B19:B30)</f>
        <v>0.12439999999999996</v>
      </c>
      <c r="C17" s="37">
        <f>1-SUM(C19:C30)</f>
        <v>0.14559999999999995</v>
      </c>
      <c r="D17" s="37">
        <f>1-SUM(D19:D30)</f>
        <v>0.13669999999999993</v>
      </c>
      <c r="E17" s="37">
        <f>1-SUM(E19:E30)</f>
        <v>0.124</v>
      </c>
      <c r="F17" s="7"/>
      <c r="G17" s="15"/>
      <c r="H17" s="15"/>
      <c r="I17" s="15"/>
    </row>
    <row r="18" spans="1:9" x14ac:dyDescent="0.25">
      <c r="B18" s="37"/>
      <c r="C18" s="37"/>
      <c r="D18" s="37"/>
      <c r="E18" s="37"/>
      <c r="F18" s="7"/>
      <c r="G18" s="15"/>
      <c r="H18" s="15"/>
      <c r="I18" s="15"/>
    </row>
    <row r="19" spans="1:9" x14ac:dyDescent="0.25">
      <c r="A19" s="5" t="s">
        <v>1</v>
      </c>
      <c r="B19" s="37">
        <v>0.15679999999999999</v>
      </c>
      <c r="C19" s="37">
        <v>0.106</v>
      </c>
      <c r="D19" s="37">
        <v>0.16450000000000001</v>
      </c>
      <c r="E19" s="37">
        <v>0.2</v>
      </c>
      <c r="F19" s="5"/>
      <c r="G19" s="16" t="str">
        <f>[6]Sheet1!B7</f>
        <v>-0.502***</v>
      </c>
      <c r="H19" s="16" t="str">
        <f>[6]Sheet1!C7</f>
        <v>-0.068</v>
      </c>
      <c r="I19" s="16" t="str">
        <f>[6]Sheet1!D7</f>
        <v>0.351***</v>
      </c>
    </row>
    <row r="20" spans="1:9" x14ac:dyDescent="0.25">
      <c r="A20" s="5"/>
      <c r="B20" s="37"/>
      <c r="C20" s="37"/>
      <c r="D20" s="37"/>
      <c r="E20" s="37"/>
      <c r="F20" s="5"/>
      <c r="G20" s="16" t="str">
        <f>[6]Sheet1!B8</f>
        <v>(0.079)</v>
      </c>
      <c r="H20" s="16" t="str">
        <f>[6]Sheet1!C8</f>
        <v>(0.101)</v>
      </c>
      <c r="I20" s="16" t="str">
        <f>[6]Sheet1!D8</f>
        <v>(0.111)</v>
      </c>
    </row>
    <row r="21" spans="1:9" x14ac:dyDescent="0.25">
      <c r="A21" s="5" t="s">
        <v>40</v>
      </c>
      <c r="B21" s="37">
        <v>0.16769999999999999</v>
      </c>
      <c r="C21" s="37">
        <v>0.13250000000000001</v>
      </c>
      <c r="D21" s="37">
        <v>0.1817</v>
      </c>
      <c r="E21" s="37">
        <v>0.1704</v>
      </c>
      <c r="F21" s="5"/>
      <c r="G21" s="15" t="str">
        <f>[6]Sheet1!B9</f>
        <v>-0.408**</v>
      </c>
      <c r="H21" s="15" t="str">
        <f>[6]Sheet1!C9</f>
        <v>-0.007</v>
      </c>
      <c r="I21" s="15" t="str">
        <f>[6]Sheet1!D9</f>
        <v>0.194</v>
      </c>
    </row>
    <row r="22" spans="1:9" x14ac:dyDescent="0.25">
      <c r="A22" s="5"/>
      <c r="B22" s="37"/>
      <c r="C22" s="37"/>
      <c r="D22" s="37"/>
      <c r="E22" s="37"/>
      <c r="F22" s="5"/>
      <c r="G22" s="15" t="str">
        <f>[6]Sheet1!B10</f>
        <v>(0.204)</v>
      </c>
      <c r="H22" s="15" t="str">
        <f>[6]Sheet1!C10</f>
        <v>(0.079)</v>
      </c>
      <c r="I22" s="15" t="str">
        <f>[6]Sheet1!D10</f>
        <v>(0.151)</v>
      </c>
    </row>
    <row r="23" spans="1:9" x14ac:dyDescent="0.25">
      <c r="A23" s="5" t="s">
        <v>39</v>
      </c>
      <c r="B23" s="37">
        <v>7.0499999999999993E-2</v>
      </c>
      <c r="C23" s="37">
        <v>9.2700000000000005E-2</v>
      </c>
      <c r="D23" s="37">
        <v>8.0799999999999997E-2</v>
      </c>
      <c r="E23" s="37">
        <v>5.28E-2</v>
      </c>
      <c r="F23" s="5"/>
      <c r="G23" s="15" t="str">
        <f>[6]Sheet1!B11</f>
        <v>-0.060</v>
      </c>
      <c r="H23" s="15" t="str">
        <f>[6]Sheet1!C11</f>
        <v>0.136</v>
      </c>
      <c r="I23" s="15" t="str">
        <f>[6]Sheet1!D11</f>
        <v>-0.121</v>
      </c>
    </row>
    <row r="24" spans="1:9" x14ac:dyDescent="0.25">
      <c r="A24" s="5"/>
      <c r="B24" s="37"/>
      <c r="C24" s="37"/>
      <c r="D24" s="37"/>
      <c r="E24" s="37"/>
      <c r="F24" s="5"/>
      <c r="G24" s="15" t="str">
        <f>[6]Sheet1!B12</f>
        <v>(0.369)</v>
      </c>
      <c r="H24" s="15" t="str">
        <f>[6]Sheet1!C12</f>
        <v>(0.164)</v>
      </c>
      <c r="I24" s="15" t="str">
        <f>[6]Sheet1!D12</f>
        <v>(0.076)</v>
      </c>
    </row>
    <row r="25" spans="1:9" x14ac:dyDescent="0.25">
      <c r="A25" s="5" t="s">
        <v>38</v>
      </c>
      <c r="B25" s="37">
        <v>7.2400000000000006E-2</v>
      </c>
      <c r="C25" s="37">
        <v>1.8200000000000001E-2</v>
      </c>
      <c r="D25" s="37">
        <v>5.2200000000000003E-2</v>
      </c>
      <c r="E25" s="37">
        <v>0.12889999999999999</v>
      </c>
      <c r="F25" s="5"/>
      <c r="G25" s="16" t="str">
        <f>[6]Sheet1!B13</f>
        <v>-1.111***</v>
      </c>
      <c r="H25" s="16" t="str">
        <f>[6]Sheet1!C13</f>
        <v>-0.692***</v>
      </c>
      <c r="I25" s="16" t="str">
        <f>[6]Sheet1!D13</f>
        <v>0.961***</v>
      </c>
    </row>
    <row r="26" spans="1:9" x14ac:dyDescent="0.25">
      <c r="A26" s="5"/>
      <c r="B26" s="37"/>
      <c r="C26" s="37"/>
      <c r="D26" s="37"/>
      <c r="E26" s="37"/>
      <c r="F26" s="5"/>
      <c r="G26" s="16" t="str">
        <f>[6]Sheet1!B14</f>
        <v>(0.344)</v>
      </c>
      <c r="H26" s="16" t="str">
        <f>[6]Sheet1!C14</f>
        <v>(0.104)</v>
      </c>
      <c r="I26" s="16" t="str">
        <f>[6]Sheet1!D14</f>
        <v>(0.133)</v>
      </c>
    </row>
    <row r="27" spans="1:9" x14ac:dyDescent="0.25">
      <c r="A27" s="5" t="s">
        <v>37</v>
      </c>
      <c r="B27" s="37">
        <v>0.1237</v>
      </c>
      <c r="C27" s="37">
        <v>0.1159</v>
      </c>
      <c r="D27" s="37">
        <v>0.13950000000000001</v>
      </c>
      <c r="E27" s="37">
        <v>9.69E-2</v>
      </c>
      <c r="F27" s="5"/>
      <c r="G27" s="15" t="str">
        <f>[6]Sheet1!B15</f>
        <v>-0.282</v>
      </c>
      <c r="H27" s="16" t="str">
        <f>[6]Sheet1!C15</f>
        <v>0.151***</v>
      </c>
      <c r="I27" s="15" t="str">
        <f>[6]Sheet1!D15</f>
        <v>0.041</v>
      </c>
    </row>
    <row r="28" spans="1:9" x14ac:dyDescent="0.25">
      <c r="A28" s="5"/>
      <c r="B28" s="37"/>
      <c r="C28" s="37"/>
      <c r="D28" s="37"/>
      <c r="E28" s="37"/>
      <c r="F28" s="5"/>
      <c r="G28" s="15" t="str">
        <f>[6]Sheet1!B16</f>
        <v>(0.285)</v>
      </c>
      <c r="H28" s="16" t="str">
        <f>[6]Sheet1!C16</f>
        <v>(0.056)</v>
      </c>
      <c r="I28" s="15" t="str">
        <f>[6]Sheet1!D16</f>
        <v>(0.165)</v>
      </c>
    </row>
    <row r="29" spans="1:9" x14ac:dyDescent="0.25">
      <c r="A29" s="5" t="s">
        <v>36</v>
      </c>
      <c r="B29" s="37">
        <v>0.28449999999999998</v>
      </c>
      <c r="C29" s="37">
        <v>0.3891</v>
      </c>
      <c r="D29" s="37">
        <v>0.24460000000000001</v>
      </c>
      <c r="E29" s="37">
        <v>0.22700000000000001</v>
      </c>
      <c r="F29" s="5"/>
      <c r="G29" s="11" t="str">
        <f>[6]Sheet1!B17</f>
        <v>-0.105</v>
      </c>
      <c r="H29" s="12" t="str">
        <f>[6]Sheet1!C17</f>
        <v>-0.157*</v>
      </c>
      <c r="I29" s="11" t="str">
        <f>[6]Sheet1!D17</f>
        <v>0.114</v>
      </c>
    </row>
    <row r="30" spans="1:9" x14ac:dyDescent="0.25">
      <c r="B30" s="37"/>
      <c r="C30" s="37"/>
      <c r="D30" s="37"/>
      <c r="E30" s="37"/>
      <c r="G30" s="11" t="str">
        <f>[6]Sheet1!B18</f>
        <v>(0.210)</v>
      </c>
      <c r="H30" s="12" t="str">
        <f>[6]Sheet1!C18</f>
        <v>(0.094)</v>
      </c>
      <c r="I30" s="11" t="str">
        <f>[6]Sheet1!D18</f>
        <v>(0.085)</v>
      </c>
    </row>
    <row r="31" spans="1:9" x14ac:dyDescent="0.25">
      <c r="A31" s="7" t="s">
        <v>35</v>
      </c>
      <c r="B31" s="38">
        <v>50</v>
      </c>
      <c r="C31" s="38">
        <v>57</v>
      </c>
      <c r="D31" s="38">
        <v>49</v>
      </c>
      <c r="E31" s="38">
        <v>47</v>
      </c>
      <c r="F31" s="7"/>
      <c r="G31" s="11" t="str">
        <f>[6]Sheet1!B19</f>
        <v>0.019***</v>
      </c>
      <c r="H31" s="12" t="str">
        <f>[6]Sheet1!C19</f>
        <v>-0.007***</v>
      </c>
      <c r="I31" s="11" t="str">
        <f>[6]Sheet1!D19</f>
        <v>-0.011***</v>
      </c>
    </row>
    <row r="32" spans="1:9" x14ac:dyDescent="0.25">
      <c r="A32" s="7"/>
      <c r="B32" s="38"/>
      <c r="C32" s="38"/>
      <c r="D32" s="38"/>
      <c r="E32" s="38"/>
      <c r="F32" s="7"/>
      <c r="G32" s="11" t="str">
        <f>[6]Sheet1!B20</f>
        <v>(0.005)</v>
      </c>
      <c r="H32" s="12" t="str">
        <f>[6]Sheet1!C20</f>
        <v>(0.002)</v>
      </c>
      <c r="I32" s="11" t="str">
        <f>[6]Sheet1!D20</f>
        <v>(0.001)</v>
      </c>
    </row>
    <row r="33" spans="1:9" x14ac:dyDescent="0.25">
      <c r="A33" s="7" t="s">
        <v>13</v>
      </c>
      <c r="B33" s="37">
        <v>0.50839999999999996</v>
      </c>
      <c r="C33" s="37">
        <v>0.44240000000000002</v>
      </c>
      <c r="D33" s="37">
        <v>0.50780000000000003</v>
      </c>
      <c r="E33" s="37">
        <v>0.48480000000000001</v>
      </c>
      <c r="F33" s="7"/>
      <c r="G33" s="11" t="str">
        <f>[6]Sheet1!B21</f>
        <v>-0.240*</v>
      </c>
      <c r="H33" s="12" t="str">
        <f>[6]Sheet1!C21</f>
        <v>0.026</v>
      </c>
      <c r="I33" s="11" t="str">
        <f>[6]Sheet1!D21</f>
        <v>-0.133</v>
      </c>
    </row>
    <row r="34" spans="1:9" x14ac:dyDescent="0.25">
      <c r="B34" s="37"/>
      <c r="C34" s="37"/>
      <c r="D34" s="37"/>
      <c r="E34" s="37"/>
      <c r="G34" s="11" t="str">
        <f>[6]Sheet1!B22</f>
        <v>(0.125)</v>
      </c>
      <c r="H34" s="12" t="str">
        <f>[6]Sheet1!C22</f>
        <v>(0.174)</v>
      </c>
      <c r="I34" s="11" t="str">
        <f>[6]Sheet1!D22</f>
        <v>(0.116)</v>
      </c>
    </row>
    <row r="35" spans="1:9" x14ac:dyDescent="0.25">
      <c r="A35" s="7" t="s">
        <v>34</v>
      </c>
      <c r="B35" s="50">
        <v>1</v>
      </c>
      <c r="C35" s="50">
        <v>1</v>
      </c>
      <c r="D35" s="50">
        <v>1</v>
      </c>
      <c r="E35" s="50">
        <v>1</v>
      </c>
      <c r="F35" s="7"/>
    </row>
    <row r="36" spans="1:9" x14ac:dyDescent="0.25">
      <c r="A36" s="7"/>
      <c r="B36" s="50"/>
      <c r="C36" s="50"/>
      <c r="D36" s="50"/>
      <c r="E36" s="50"/>
      <c r="F36" s="7"/>
      <c r="G36" s="39"/>
      <c r="H36" s="39"/>
      <c r="I36" s="39"/>
    </row>
    <row r="37" spans="1:9" x14ac:dyDescent="0.25">
      <c r="A37" s="5" t="s">
        <v>10</v>
      </c>
      <c r="B37" s="37">
        <f>1-SUM(B39:B45)</f>
        <v>0.44850000000000001</v>
      </c>
      <c r="C37" s="37">
        <f>1-SUM(C39:C45)</f>
        <v>0.55790000000000006</v>
      </c>
      <c r="D37" s="37">
        <f>1-SUM(D39:D45)</f>
        <v>0.46130000000000004</v>
      </c>
      <c r="E37" s="37">
        <f>1-SUM(E39:E45)</f>
        <v>0.38180000000000003</v>
      </c>
      <c r="F37" s="7"/>
      <c r="G37" s="39"/>
      <c r="H37" s="39"/>
      <c r="I37" s="39"/>
    </row>
    <row r="38" spans="1:9" x14ac:dyDescent="0.25">
      <c r="A38" s="7"/>
      <c r="B38" s="37"/>
      <c r="C38" s="37"/>
      <c r="D38" s="37"/>
      <c r="E38" s="37"/>
      <c r="F38" s="7"/>
      <c r="G38" s="39"/>
      <c r="H38" s="39"/>
      <c r="I38" s="39"/>
    </row>
    <row r="39" spans="1:9" x14ac:dyDescent="0.25">
      <c r="A39" s="5" t="s">
        <v>11</v>
      </c>
      <c r="B39" s="37">
        <v>0.12509999999999999</v>
      </c>
      <c r="C39" s="37">
        <v>0.1242</v>
      </c>
      <c r="D39" s="37">
        <v>0.1094</v>
      </c>
      <c r="E39" s="37">
        <v>8.1799999999999998E-2</v>
      </c>
      <c r="F39" s="5"/>
      <c r="G39" s="11" t="str">
        <f>[6]Sheet1!B23</f>
        <v>-0.568***</v>
      </c>
      <c r="H39" s="12" t="str">
        <f>[6]Sheet1!C23</f>
        <v>-0.098</v>
      </c>
      <c r="I39" s="11" t="str">
        <f>[6]Sheet1!D23</f>
        <v>-0.149**</v>
      </c>
    </row>
    <row r="40" spans="1:9" x14ac:dyDescent="0.25">
      <c r="A40" s="5"/>
      <c r="F40" s="5"/>
      <c r="G40" s="11" t="str">
        <f>[6]Sheet1!B24</f>
        <v>(0.188)</v>
      </c>
      <c r="H40" s="12" t="str">
        <f>[6]Sheet1!C24</f>
        <v>(0.150)</v>
      </c>
      <c r="I40" s="11" t="str">
        <f>[6]Sheet1!D24</f>
        <v>(0.071)</v>
      </c>
    </row>
    <row r="41" spans="1:9" x14ac:dyDescent="0.25">
      <c r="A41" s="5" t="s">
        <v>33</v>
      </c>
      <c r="B41" s="37">
        <v>8.6499999999999994E-2</v>
      </c>
      <c r="C41" s="37">
        <v>6.2899999999999998E-2</v>
      </c>
      <c r="D41" s="37">
        <v>9.2299999999999993E-2</v>
      </c>
      <c r="E41" s="37">
        <v>9.6199999999999994E-2</v>
      </c>
      <c r="F41" s="5"/>
      <c r="G41" s="11" t="str">
        <f>[6]Sheet1!B25</f>
        <v>-0.350***</v>
      </c>
      <c r="H41" s="12" t="str">
        <f>[6]Sheet1!C25</f>
        <v>0.052</v>
      </c>
      <c r="I41" s="11" t="str">
        <f>[6]Sheet1!D25</f>
        <v>0.139***</v>
      </c>
    </row>
    <row r="42" spans="1:9" x14ac:dyDescent="0.25">
      <c r="A42" s="5"/>
      <c r="B42" s="37"/>
      <c r="C42" s="37"/>
      <c r="D42" s="37"/>
      <c r="E42" s="37"/>
      <c r="F42" s="5"/>
      <c r="G42" s="11" t="str">
        <f>[6]Sheet1!B26</f>
        <v>(0.086)</v>
      </c>
      <c r="H42" s="12" t="str">
        <f>[6]Sheet1!C26</f>
        <v>(0.071)</v>
      </c>
      <c r="I42" s="11" t="str">
        <f>[6]Sheet1!D26</f>
        <v>(0.034)</v>
      </c>
    </row>
    <row r="43" spans="1:9" x14ac:dyDescent="0.25">
      <c r="A43" s="5" t="s">
        <v>32</v>
      </c>
      <c r="B43" s="37">
        <v>0.26290000000000002</v>
      </c>
      <c r="C43" s="37">
        <v>0.19869999999999999</v>
      </c>
      <c r="D43" s="37">
        <v>0.25969999999999999</v>
      </c>
      <c r="E43" s="37">
        <v>0.33710000000000001</v>
      </c>
      <c r="F43" s="5"/>
      <c r="G43" s="11" t="str">
        <f>[6]Sheet1!B27</f>
        <v>-0.254**</v>
      </c>
      <c r="H43" s="12" t="str">
        <f>[6]Sheet1!C27</f>
        <v>-0.098</v>
      </c>
      <c r="I43" s="11" t="str">
        <f>[6]Sheet1!D27</f>
        <v>0.377***</v>
      </c>
    </row>
    <row r="44" spans="1:9" x14ac:dyDescent="0.25">
      <c r="A44" s="5"/>
      <c r="B44" s="37"/>
      <c r="C44" s="37"/>
      <c r="D44" s="37"/>
      <c r="E44" s="37"/>
      <c r="F44" s="5"/>
      <c r="G44" s="11" t="str">
        <f>[6]Sheet1!B28</f>
        <v>(0.125)</v>
      </c>
      <c r="H44" s="12" t="str">
        <f>[6]Sheet1!C28</f>
        <v>(0.116)</v>
      </c>
      <c r="I44" s="11" t="str">
        <f>[6]Sheet1!D28</f>
        <v>(0.051)</v>
      </c>
    </row>
    <row r="45" spans="1:9" x14ac:dyDescent="0.25">
      <c r="A45" s="5" t="s">
        <v>31</v>
      </c>
      <c r="B45" s="37">
        <v>7.6999999999999999E-2</v>
      </c>
      <c r="C45" s="37">
        <v>5.6300000000000003E-2</v>
      </c>
      <c r="D45" s="37">
        <v>7.7299999999999994E-2</v>
      </c>
      <c r="E45" s="37">
        <v>0.1031</v>
      </c>
      <c r="F45" s="5"/>
      <c r="G45" s="11" t="str">
        <f>[6]Sheet1!B29</f>
        <v>-0.519***</v>
      </c>
      <c r="H45" s="12" t="str">
        <f>[6]Sheet1!C29</f>
        <v>-0.188</v>
      </c>
      <c r="I45" s="11" t="str">
        <f>[6]Sheet1!D29</f>
        <v>0.650***</v>
      </c>
    </row>
    <row r="46" spans="1:9" x14ac:dyDescent="0.25">
      <c r="A46" s="5"/>
      <c r="B46" s="5"/>
      <c r="C46" s="5"/>
      <c r="D46" s="5"/>
      <c r="E46" s="5"/>
      <c r="F46" s="5"/>
      <c r="G46" s="11" t="str">
        <f>[6]Sheet1!B30</f>
        <v>(0.159)</v>
      </c>
      <c r="H46" s="12" t="str">
        <f>[6]Sheet1!C30</f>
        <v>(0.133)</v>
      </c>
      <c r="I46" s="11" t="str">
        <f>[6]Sheet1!D30</f>
        <v>(0.121)</v>
      </c>
    </row>
    <row r="47" spans="1:9" x14ac:dyDescent="0.25">
      <c r="A47" s="5"/>
      <c r="B47" s="5"/>
      <c r="C47" s="5"/>
      <c r="D47" s="5"/>
      <c r="E47" s="5"/>
      <c r="F47" s="5"/>
    </row>
    <row r="48" spans="1:9" x14ac:dyDescent="0.25">
      <c r="A48" s="1" t="s">
        <v>21</v>
      </c>
      <c r="B48" s="5"/>
      <c r="C48" s="5"/>
      <c r="D48" s="5"/>
      <c r="E48" s="5"/>
      <c r="G48" s="11" t="str">
        <f>[6]Sheet1!B39</f>
        <v>-2.457***</v>
      </c>
      <c r="H48" s="12" t="str">
        <f>[6]Sheet1!C39</f>
        <v>-0.275</v>
      </c>
      <c r="I48" s="11" t="str">
        <f>[6]Sheet1!D39</f>
        <v>-0.264*</v>
      </c>
    </row>
    <row r="49" spans="1:9" x14ac:dyDescent="0.25">
      <c r="A49" s="8"/>
      <c r="B49" s="4"/>
      <c r="C49" s="4"/>
      <c r="D49" s="4"/>
      <c r="E49" s="4"/>
      <c r="F49" s="8"/>
      <c r="G49" s="14" t="str">
        <f>[6]Sheet1!B40</f>
        <v>(0.306)</v>
      </c>
      <c r="H49" s="14" t="str">
        <f>[6]Sheet1!C40</f>
        <v>(0.217)</v>
      </c>
      <c r="I49" s="14" t="str">
        <f>[6]Sheet1!D40</f>
        <v>(0.146)</v>
      </c>
    </row>
    <row r="50" spans="1:9" x14ac:dyDescent="0.25">
      <c r="A50" s="1" t="s">
        <v>30</v>
      </c>
      <c r="G50" s="11" t="str">
        <f>[6]Sheet1!B42</f>
        <v>4,310</v>
      </c>
      <c r="H50" s="12" t="str">
        <f>[6]Sheet1!C42</f>
        <v>4,310</v>
      </c>
      <c r="I50" s="11" t="str">
        <f>[6]Sheet1!D42</f>
        <v>4,310</v>
      </c>
    </row>
    <row r="51" spans="1:9" x14ac:dyDescent="0.25">
      <c r="A51" s="9" t="s">
        <v>29</v>
      </c>
      <c r="B51" s="9"/>
      <c r="C51" s="9"/>
      <c r="D51" s="9"/>
      <c r="E51" s="9"/>
      <c r="F51" s="9"/>
      <c r="G51" s="11" t="str">
        <f>[6]Sheet1!B43</f>
        <v>-1673</v>
      </c>
      <c r="H51" s="12" t="str">
        <f>[6]Sheet1!C43</f>
        <v>-2686</v>
      </c>
      <c r="I51" s="11" t="str">
        <f>[6]Sheet1!D43</f>
        <v>-2704</v>
      </c>
    </row>
    <row r="52" spans="1:9" x14ac:dyDescent="0.25">
      <c r="A52" s="9" t="s">
        <v>62</v>
      </c>
      <c r="B52" s="9"/>
      <c r="C52" s="9"/>
      <c r="D52" s="9"/>
      <c r="E52" s="9"/>
      <c r="F52" s="9"/>
      <c r="G52" s="11" t="s">
        <v>27</v>
      </c>
      <c r="H52" s="12" t="s">
        <v>27</v>
      </c>
      <c r="I52" s="11" t="s">
        <v>27</v>
      </c>
    </row>
    <row r="53" spans="1:9" ht="15.75" thickBot="1" x14ac:dyDescent="0.3">
      <c r="A53" s="10" t="s">
        <v>28</v>
      </c>
      <c r="B53" s="10"/>
      <c r="C53" s="10"/>
      <c r="D53" s="10"/>
      <c r="E53" s="10"/>
      <c r="F53" s="10"/>
      <c r="G53" s="13" t="s">
        <v>27</v>
      </c>
      <c r="H53" s="13" t="s">
        <v>27</v>
      </c>
      <c r="I53" s="13" t="s">
        <v>27</v>
      </c>
    </row>
  </sheetData>
  <mergeCells count="4">
    <mergeCell ref="A2:I2"/>
    <mergeCell ref="B3:E3"/>
    <mergeCell ref="G3:I3"/>
    <mergeCell ref="A1:I1"/>
  </mergeCells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9EDE-8004-47D2-87D4-8BEBE079AC85}">
  <sheetPr>
    <tabColor theme="1"/>
  </sheetPr>
  <dimension ref="A1"/>
  <sheetViews>
    <sheetView workbookViewId="0"/>
  </sheetViews>
  <sheetFormatPr defaultRowHeight="14.25" x14ac:dyDescent="0.2"/>
  <sheetData/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D345F-19EE-4C02-B81F-ABD2342ABD1A}">
  <sheetPr>
    <tabColor theme="1"/>
  </sheetPr>
  <dimension ref="A1:G9"/>
  <sheetViews>
    <sheetView workbookViewId="0">
      <selection activeCell="F5" sqref="F5"/>
    </sheetView>
  </sheetViews>
  <sheetFormatPr defaultColWidth="8.625" defaultRowHeight="14.25" x14ac:dyDescent="0.2"/>
  <cols>
    <col min="1" max="1" width="36.875" style="31" bestFit="1" customWidth="1"/>
    <col min="2" max="2" width="11.625" style="45" customWidth="1"/>
    <col min="3" max="3" width="10.125" style="30" bestFit="1" customWidth="1"/>
    <col min="4" max="5" width="10.125" style="30" customWidth="1"/>
    <col min="6" max="6" width="10.125" style="30" bestFit="1" customWidth="1"/>
    <col min="7" max="7" width="8.625" style="34"/>
    <col min="8" max="16384" width="8.625" style="30"/>
  </cols>
  <sheetData>
    <row r="1" spans="1:7" x14ac:dyDescent="0.2">
      <c r="A1" s="218" t="s">
        <v>56</v>
      </c>
      <c r="B1" s="218"/>
      <c r="C1" s="218"/>
      <c r="D1" s="218"/>
      <c r="E1" s="218"/>
      <c r="F1" s="218"/>
      <c r="G1" s="218"/>
    </row>
    <row r="2" spans="1:7" x14ac:dyDescent="0.2">
      <c r="C2" s="30" t="s">
        <v>54</v>
      </c>
      <c r="F2" s="30" t="s">
        <v>55</v>
      </c>
    </row>
    <row r="3" spans="1:7" x14ac:dyDescent="0.2">
      <c r="A3" s="31" t="s">
        <v>57</v>
      </c>
      <c r="C3" s="34">
        <v>8.5000000000000006E-2</v>
      </c>
      <c r="D3" s="34"/>
      <c r="E3" s="34"/>
      <c r="F3" s="34">
        <v>1.4999999999999999E-2</v>
      </c>
    </row>
    <row r="4" spans="1:7" s="42" customFormat="1" ht="28.5" x14ac:dyDescent="0.2">
      <c r="A4" s="41"/>
      <c r="B4" s="43" t="s">
        <v>68</v>
      </c>
      <c r="C4" s="44" t="s">
        <v>66</v>
      </c>
      <c r="D4" s="44" t="s">
        <v>67</v>
      </c>
      <c r="E4" s="43" t="s">
        <v>68</v>
      </c>
      <c r="F4" s="44" t="s">
        <v>66</v>
      </c>
      <c r="G4" s="44" t="s">
        <v>67</v>
      </c>
    </row>
    <row r="5" spans="1:7" ht="15" x14ac:dyDescent="0.25">
      <c r="A5" s="32" t="s">
        <v>13</v>
      </c>
      <c r="B5" s="46">
        <f>C5+D5</f>
        <v>-2.3E-2</v>
      </c>
      <c r="C5" s="34">
        <f>'T1'!H12</f>
        <v>2E-3</v>
      </c>
      <c r="D5" s="34">
        <f>'T1'!J12</f>
        <v>-2.5000000000000001E-2</v>
      </c>
      <c r="E5" s="34">
        <f>F5+G5</f>
        <v>0</v>
      </c>
      <c r="F5" s="35">
        <f>'T1'!M12</f>
        <v>1E-3</v>
      </c>
      <c r="G5" s="34">
        <f>'T1'!O12</f>
        <v>-1E-3</v>
      </c>
    </row>
    <row r="6" spans="1:7" ht="15" x14ac:dyDescent="0.25">
      <c r="A6" s="32" t="s">
        <v>58</v>
      </c>
      <c r="B6" s="46">
        <f>C6+D6</f>
        <v>-1.4000000000000002E-2</v>
      </c>
      <c r="C6" s="34">
        <f>'T1'!H15</f>
        <v>7.0000000000000001E-3</v>
      </c>
      <c r="D6" s="34">
        <f>'T1'!J15</f>
        <v>-2.1000000000000001E-2</v>
      </c>
      <c r="E6" s="34">
        <f>F6+G6</f>
        <v>-2.8000000000000001E-2</v>
      </c>
      <c r="F6" s="34">
        <f>'T1'!M15</f>
        <v>0</v>
      </c>
      <c r="G6" s="34">
        <f>'T1'!O15</f>
        <v>-2.8000000000000001E-2</v>
      </c>
    </row>
    <row r="7" spans="1:7" ht="15" x14ac:dyDescent="0.25">
      <c r="A7" s="32" t="s">
        <v>61</v>
      </c>
      <c r="B7" s="46">
        <f>C7+D7</f>
        <v>3.2000000000000001E-2</v>
      </c>
      <c r="C7" s="34">
        <f>'T1'!H18+'T1'!H19</f>
        <v>5.1000000000000004E-2</v>
      </c>
      <c r="D7" s="34">
        <f>'T1'!J18+'T1'!J19</f>
        <v>-1.9000000000000003E-2</v>
      </c>
      <c r="E7" s="34">
        <f>F7+G7</f>
        <v>9.9999999999999395E-4</v>
      </c>
      <c r="F7" s="34">
        <f>'T1'!M18+'T1'!M19</f>
        <v>4.3999999999999997E-2</v>
      </c>
      <c r="G7" s="34">
        <f>'T1'!O18+'T1'!O19</f>
        <v>-4.3000000000000003E-2</v>
      </c>
    </row>
    <row r="8" spans="1:7" ht="15" x14ac:dyDescent="0.25">
      <c r="A8" s="32" t="s">
        <v>60</v>
      </c>
      <c r="B8" s="46">
        <f>C8+D8</f>
        <v>2.5000000000000001E-2</v>
      </c>
      <c r="C8" s="34">
        <f>SUM('T1'!H22:H28)</f>
        <v>-1.1000000000000001E-2</v>
      </c>
      <c r="D8" s="34">
        <f>SUM('T1'!J22:J28)</f>
        <v>3.6000000000000004E-2</v>
      </c>
      <c r="E8" s="34">
        <f>F8+G8</f>
        <v>4.7E-2</v>
      </c>
      <c r="F8" s="34">
        <f>SUM('T1'!M22:M28)</f>
        <v>1E-3</v>
      </c>
      <c r="G8" s="34">
        <f>SUM('T1'!O22:O28)</f>
        <v>4.5999999999999999E-2</v>
      </c>
    </row>
    <row r="9" spans="1:7" ht="15" x14ac:dyDescent="0.25">
      <c r="A9" s="33" t="s">
        <v>59</v>
      </c>
      <c r="B9" s="46">
        <f>C9+D9</f>
        <v>-7.9999999999999932E-3</v>
      </c>
      <c r="C9" s="34">
        <f>SUM('T1'!H31:H33)</f>
        <v>6.7000000000000004E-2</v>
      </c>
      <c r="D9" s="34">
        <f>SUM('T1'!J31:J33)</f>
        <v>-7.4999999999999997E-2</v>
      </c>
      <c r="E9" s="34">
        <f>F9+G9</f>
        <v>-1.5000000000000003E-2</v>
      </c>
      <c r="F9" s="34">
        <f>SUM('T1'!M31:M33)</f>
        <v>3.0000000000000001E-3</v>
      </c>
      <c r="G9" s="34">
        <f>SUM('T1'!O31:O33)</f>
        <v>-1.8000000000000002E-2</v>
      </c>
    </row>
  </sheetData>
  <mergeCells count="1">
    <mergeCell ref="A1:G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26</vt:i4>
      </vt:variant>
    </vt:vector>
  </HeadingPairs>
  <TitlesOfParts>
    <vt:vector size="36" baseType="lpstr">
      <vt:lpstr>Index</vt:lpstr>
      <vt:lpstr>Figures</vt:lpstr>
      <vt:lpstr>Tables</vt:lpstr>
      <vt:lpstr>T1</vt:lpstr>
      <vt:lpstr>T2</vt:lpstr>
      <vt:lpstr>T3</vt:lpstr>
      <vt:lpstr>T4</vt:lpstr>
      <vt:lpstr>Appendix</vt:lpstr>
      <vt:lpstr>AT1</vt:lpstr>
      <vt:lpstr>AT2</vt:lpstr>
      <vt:lpstr>F1A</vt:lpstr>
      <vt:lpstr>F1B</vt:lpstr>
      <vt:lpstr>F2</vt:lpstr>
      <vt:lpstr>F3</vt:lpstr>
      <vt:lpstr>F4</vt:lpstr>
      <vt:lpstr>F5</vt:lpstr>
      <vt:lpstr>F7A</vt:lpstr>
      <vt:lpstr>F7B</vt:lpstr>
      <vt:lpstr>F8A</vt:lpstr>
      <vt:lpstr>F8B</vt:lpstr>
      <vt:lpstr>F9A</vt:lpstr>
      <vt:lpstr>F9B</vt:lpstr>
      <vt:lpstr>AF1A</vt:lpstr>
      <vt:lpstr>AF1B</vt:lpstr>
      <vt:lpstr>AF2</vt:lpstr>
      <vt:lpstr>AF3A</vt:lpstr>
      <vt:lpstr>AF3B</vt:lpstr>
      <vt:lpstr>AF3C</vt:lpstr>
      <vt:lpstr>AF4A</vt:lpstr>
      <vt:lpstr>AF4B</vt:lpstr>
      <vt:lpstr>AF4C</vt:lpstr>
      <vt:lpstr>AF4D</vt:lpstr>
      <vt:lpstr>AF5A</vt:lpstr>
      <vt:lpstr>AF5B</vt:lpstr>
      <vt:lpstr>AF6</vt:lpstr>
      <vt:lpstr>AF7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Yang</dc:creator>
  <cp:lastModifiedBy>Li Yang</cp:lastModifiedBy>
  <cp:lastPrinted>2021-03-25T13:15:28Z</cp:lastPrinted>
  <dcterms:created xsi:type="dcterms:W3CDTF">2015-06-05T18:17:20Z</dcterms:created>
  <dcterms:modified xsi:type="dcterms:W3CDTF">2021-09-06T13:59:15Z</dcterms:modified>
</cp:coreProperties>
</file>