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0.xml" ContentType="application/vnd.openxmlformats-officedocument.themeOverride+xml"/>
  <Override PartName="/xl/drawings/drawing15.xml" ContentType="application/vnd.openxmlformats-officedocument.drawingml.chartshapes+xml"/>
  <Override PartName="/xl/drawings/drawing1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1.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9.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0.xml" ContentType="application/vnd.openxmlformats-officedocument.drawingml.chart+xml"/>
  <Override PartName="/xl/drawings/drawing31.xml" ContentType="application/vnd.openxmlformats-officedocument.drawingml.chartshapes+xml"/>
  <Override PartName="/xl/drawings/drawing32.xml" ContentType="application/vnd.openxmlformats-officedocument.drawing+xml"/>
  <Override PartName="/xl/charts/chart2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3.xml" ContentType="application/vnd.openxmlformats-officedocument.drawingml.chartshapes+xml"/>
  <Override PartName="/xl/drawings/drawing34.xml" ContentType="application/vnd.openxmlformats-officedocument.drawing+xml"/>
  <Override PartName="/xl/charts/chart2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2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25.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41.xml" ContentType="application/vnd.openxmlformats-officedocument.drawingml.chartshapes+xml"/>
  <Override PartName="/xl/charts/chart26.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2.xml" ContentType="application/vnd.openxmlformats-officedocument.drawingml.chartshapes+xml"/>
  <Override PartName="/xl/charts/chart2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3.xml" ContentType="application/vnd.openxmlformats-officedocument.drawingml.chartshapes+xml"/>
  <Override PartName="/xl/charts/chart2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4.xml" ContentType="application/vnd.openxmlformats-officedocument.drawingml.chartshapes+xml"/>
  <Override PartName="/xl/charts/chart2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49.xml" ContentType="application/vnd.openxmlformats-officedocument.drawing+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12.xml" ContentType="application/vnd.openxmlformats-officedocument.themeOverrid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13.xml" ContentType="application/vnd.openxmlformats-officedocument.themeOverride+xml"/>
  <Override PartName="/xl/drawings/drawing50.xml" ContentType="application/vnd.openxmlformats-officedocument.drawingml.chartshapes+xml"/>
  <Override PartName="/xl/drawings/drawing51.xml" ContentType="application/vnd.openxmlformats-officedocument.drawing+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0.xml" ContentType="application/vnd.openxmlformats-officedocument.drawingml.chartshapes+xml"/>
  <Override PartName="/xl/drawings/drawing61.xml" ContentType="application/vnd.openxmlformats-officedocument.drawing+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64.xml" ContentType="application/vnd.openxmlformats-officedocument.drawingml.chartshapes+xml"/>
  <Override PartName="/xl/drawings/drawing65.xml" ContentType="application/vnd.openxmlformats-officedocument.drawing+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66.xml" ContentType="application/vnd.openxmlformats-officedocument.drawingml.chartshapes+xml"/>
  <Override PartName="/xl/drawings/drawing67.xml" ContentType="application/vnd.openxmlformats-officedocument.drawing+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14.xml" ContentType="application/vnd.openxmlformats-officedocument.themeOverride+xml"/>
  <Override PartName="/xl/drawings/drawing6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4"/>
  <workbookPr defaultThemeVersion="166925"/>
  <mc:AlternateContent xmlns:mc="http://schemas.openxmlformats.org/markup-compatibility/2006">
    <mc:Choice Requires="x15">
      <x15ac:absPath xmlns:x15ac="http://schemas.microsoft.com/office/spreadsheetml/2010/11/ac" url="/Users/lucaschancel/Dropbox/WIL/WID_LongRun/Data/"/>
    </mc:Choice>
  </mc:AlternateContent>
  <xr:revisionPtr revIDLastSave="0" documentId="13_ncr:1_{03B5DE51-B899-9A44-BAA8-FD070F15D009}" xr6:coauthVersionLast="47" xr6:coauthVersionMax="47" xr10:uidLastSave="{00000000-0000-0000-0000-000000000000}"/>
  <bookViews>
    <workbookView xWindow="0" yWindow="500" windowWidth="28800" windowHeight="15860" firstSheet="35" activeTab="36" xr2:uid="{00000000-000D-0000-FFFF-FFFF00000000}"/>
  </bookViews>
  <sheets>
    <sheet name="Table of Contents" sheetId="8" r:id="rId1"/>
    <sheet name="MainTablesFigures" sheetId="144" r:id="rId2"/>
    <sheet name="T1" sheetId="157" r:id="rId3"/>
    <sheet name="T2" sheetId="149" r:id="rId4"/>
    <sheet name="T3" sheetId="154" r:id="rId5"/>
    <sheet name="T4" sheetId="155" r:id="rId6"/>
    <sheet name="T5" sheetId="189" r:id="rId7"/>
    <sheet name="T6" sheetId="190" r:id="rId8"/>
    <sheet name="T7" sheetId="187" r:id="rId9"/>
    <sheet name="T8" sheetId="195" r:id="rId10"/>
    <sheet name="T9" sheetId="194" r:id="rId11"/>
    <sheet name="F1" sheetId="203" r:id="rId12"/>
    <sheet name="F2" sheetId="202" r:id="rId13"/>
    <sheet name="F3" sheetId="106" r:id="rId14"/>
    <sheet name="F4" sheetId="81" r:id="rId15"/>
    <sheet name="F5" sheetId="105" r:id="rId16"/>
    <sheet name="F6" sheetId="132" r:id="rId17"/>
    <sheet name="F7" sheetId="147" r:id="rId18"/>
    <sheet name="F8" sheetId="148" r:id="rId19"/>
    <sheet name="F9" sheetId="156" r:id="rId20"/>
    <sheet name="F10" sheetId="169" r:id="rId21"/>
    <sheet name="F11" sheetId="170" r:id="rId22"/>
    <sheet name="F12" sheetId="166" r:id="rId23"/>
    <sheet name="F13" sheetId="172" r:id="rId24"/>
    <sheet name="F14" sheetId="173" r:id="rId25"/>
    <sheet name="F15" sheetId="174" r:id="rId26"/>
    <sheet name="F16" sheetId="204" r:id="rId27"/>
    <sheet name="F17" sheetId="171" r:id="rId28"/>
    <sheet name="AppendixTablesFigures" sheetId="145" r:id="rId29"/>
    <sheet name="AppendixT1" sheetId="37" r:id="rId30"/>
    <sheet name="AppendixT2" sheetId="2" r:id="rId31"/>
    <sheet name="AppendixT3" sheetId="1" r:id="rId32"/>
    <sheet name="AppendixT4" sheetId="9" r:id="rId33"/>
    <sheet name="AppendixT5" sheetId="199" r:id="rId34"/>
    <sheet name="AppendixT6" sheetId="4" r:id="rId35"/>
    <sheet name="AppendixT7" sheetId="20" r:id="rId36"/>
    <sheet name="AppendixT8" sheetId="42" r:id="rId37"/>
    <sheet name="AppendixT9" sheetId="74" r:id="rId38"/>
    <sheet name="AppendixT10" sheetId="131" r:id="rId39"/>
    <sheet name="AppendixT11" sheetId="135" r:id="rId40"/>
    <sheet name="AppendixT12" sheetId="176" r:id="rId41"/>
    <sheet name="AppendixT13" sheetId="183" r:id="rId42"/>
    <sheet name="AppendixT14" sheetId="179" r:id="rId43"/>
    <sheet name="AppendixF1" sheetId="80" r:id="rId44"/>
    <sheet name="AppendixF2" sheetId="78" r:id="rId45"/>
    <sheet name="AppendixF3A" sheetId="123" r:id="rId46"/>
    <sheet name="AppendixF3B" sheetId="136" r:id="rId47"/>
    <sheet name="AppendixF3C" sheetId="133" r:id="rId48"/>
    <sheet name="AppendixF3D" sheetId="92" r:id="rId49"/>
    <sheet name="AppendixF3E" sheetId="99" r:id="rId50"/>
    <sheet name="AppendixF3F" sheetId="77" r:id="rId51"/>
    <sheet name="AppendixF4" sheetId="104" r:id="rId52"/>
    <sheet name="AppendixData" sheetId="27" r:id="rId53"/>
    <sheet name="data-pop" sheetId="5" r:id="rId54"/>
    <sheet name="data-popadults" sheetId="7" r:id="rId55"/>
    <sheet name="data-income" sheetId="12" r:id="rId56"/>
    <sheet name="data-incomepc" sheetId="15" r:id="rId57"/>
    <sheet name="data-allavgs" sheetId="125" r:id="rId58"/>
    <sheet name="data-incomepcsum" sheetId="22" r:id="rId59"/>
    <sheet name="data-popsum" sheetId="30" r:id="rId60"/>
    <sheet name="data-incomesum" sheetId="24" r:id="rId61"/>
    <sheet name="data-tableests" sheetId="41" r:id="rId62"/>
    <sheet name="data-allests" sheetId="43" r:id="rId63"/>
    <sheet name="data-gic" sheetId="168" r:id="rId64"/>
    <sheet name="data-WOsharesavg" sheetId="68" r:id="rId65"/>
    <sheet name="data-SharesB50M40T10" sheetId="88" r:id="rId66"/>
    <sheet name="data-SharesB50M40T1T01" sheetId="89" r:id="rId67"/>
    <sheet name="data-T1B50" sheetId="146" r:id="rId68"/>
    <sheet name="data-Top10-between-within" sheetId="91" r:id="rId69"/>
    <sheet name="data-Top1-between-within" sheetId="93" r:id="rId70"/>
    <sheet name="data-T10B50-between-within" sheetId="94" r:id="rId71"/>
    <sheet name="data-T10B10-between-within" sheetId="95" r:id="rId72"/>
    <sheet name="data-Theil-Gini" sheetId="96" r:id="rId73"/>
    <sheet name="data-SharesB50T1T01" sheetId="97" r:id="rId74"/>
    <sheet name="data-Bot50-between-within" sheetId="98" r:id="rId75"/>
    <sheet name="data-Mid40-between-within" sheetId="100" r:id="rId76"/>
    <sheet name="data-T10B50" sheetId="101" r:id="rId77"/>
    <sheet name="data-T10B10" sheetId="103" r:id="rId78"/>
    <sheet name="data-gic18202020" sheetId="112" r:id="rId79"/>
    <sheet name="data-gic19802020" sheetId="115" r:id="rId80"/>
    <sheet name="data-pretaxpov" sheetId="129" r:id="rId81"/>
    <sheet name="data-pretaxpovnat" sheetId="130" r:id="rId82"/>
    <sheet name="data-compo-bot50" sheetId="134" r:id="rId83"/>
    <sheet name="data-incomepcmain" sheetId="151" r:id="rId84"/>
    <sheet name="data-popsummain" sheetId="152" r:id="rId85"/>
    <sheet name="data-totincmain" sheetId="153" r:id="rId86"/>
    <sheet name="wosharescomposition" sheetId="161" r:id="rId87"/>
    <sheet name="wosharescompositionfull" sheetId="163" r:id="rId88"/>
    <sheet name="data-longrunpost" sheetId="175" r:id="rId89"/>
    <sheet name="data-1980postEU" sheetId="178" r:id="rId90"/>
    <sheet name="data-1980emerging" sheetId="180" r:id="rId91"/>
    <sheet name="data-t10b50post" sheetId="181" r:id="rId92"/>
    <sheet name="data-longrunpostinc" sheetId="184" r:id="rId93"/>
    <sheet name="data-WOsharesavgpost" sheetId="185" r:id="rId94"/>
    <sheet name="data-SharesB50M40T10post" sheetId="186" r:id="rId95"/>
    <sheet name="data-t10b50tableregions" sheetId="188" r:id="rId96"/>
    <sheet name="data-t10tableregions" sheetId="191" r:id="rId97"/>
    <sheet name="data-b50tableregions" sheetId="192" r:id="rId98"/>
    <sheet name="data-t1b50tableregions" sheetId="196" r:id="rId99"/>
    <sheet name="data-t1tableregions" sheetId="197" r:id="rId100"/>
    <sheet name="data-F16" sheetId="206" r:id="rId101"/>
  </sheets>
  <externalReferences>
    <externalReference r:id="rId102"/>
    <externalReference r:id="rId103"/>
    <externalReference r:id="rId104"/>
    <externalReference r:id="rId105"/>
  </externalReferences>
  <definedNames>
    <definedName name="_xlnm._FilterDatabase" localSheetId="33" hidden="1">AppendixT5!$A$1:$FJ$24</definedName>
    <definedName name="females">'[1]rba table'!$I$10:$I$49</definedName>
    <definedName name="HTML_CodePage" hidden="1">1252</definedName>
    <definedName name="HTML_Control" localSheetId="33" hidden="1">{"'swa xoffs'!$A$4:$Q$37"}</definedName>
    <definedName name="HTML_Control" localSheetId="100" hidden="1">{"'swa xoffs'!$A$4:$Q$37"}</definedName>
    <definedName name="HTML_Control" localSheetId="26" hidden="1">{"'swa xoffs'!$A$4:$Q$37"}</definedName>
    <definedName name="HTML_Control" hidden="1">{"'swa xoffs'!$A$4:$Q$37"}</definedName>
    <definedName name="HTML_Description" hidden="1">""</definedName>
    <definedName name="HTML_Email" hidden="1">""</definedName>
    <definedName name="HTML_Header" hidden="1">"Sheet1"</definedName>
    <definedName name="HTML_LastUpdate" hidden="1">"9/24/98"</definedName>
    <definedName name="HTML_LineAfter" hidden="1">FALSE</definedName>
    <definedName name="HTML_LineBefore" hidden="1">FALSE</definedName>
    <definedName name="HTML_Name" hidden="1">"Dweb"</definedName>
    <definedName name="HTML_OBDlg2" hidden="1">TRUE</definedName>
    <definedName name="HTML_OBDlg4" hidden="1">TRUE</definedName>
    <definedName name="HTML_OS" hidden="1">0</definedName>
    <definedName name="HTML_PathFile" hidden="1">"U:\data zone\datazone98\TEST\datazone\swaxoffs.html"</definedName>
    <definedName name="HTML_Title" hidden="1">"Book2"</definedName>
    <definedName name="males">'[1]rba table'!$C$10:$C$49</definedName>
    <definedName name="Rentflag">IF([2]Comparison!$B$7,"","not ")</definedName>
    <definedName name="Table_DE.4b__Sources_of_private_wealth_accumulation_in_Germany__1870_2010___Multiplicative_decomposition">[3]TableDE4b!$A$3</definedName>
    <definedName name="wealthtaxtables" localSheetId="100" hidden="1">{"'swa xoffs'!$A$4:$Q$37"}</definedName>
    <definedName name="wealthtaxtables" hidden="1">{"'swa xoffs'!$A$4:$Q$37"}</definedName>
    <definedName name="Year">[2]Output!$C$4:$C$38</definedName>
    <definedName name="YearLabel">[2]Output!$B$15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7" i="115" l="1"/>
  <c r="C128" i="115"/>
  <c r="C38" i="96"/>
  <c r="D7" i="188"/>
  <c r="AB9" i="41"/>
  <c r="AB11" i="41"/>
  <c r="AB10" i="41"/>
  <c r="E21" i="74"/>
  <c r="F21" i="74"/>
  <c r="G21" i="74"/>
  <c r="H21" i="74"/>
  <c r="E22" i="74"/>
  <c r="F22" i="74"/>
  <c r="G22" i="74"/>
  <c r="H22" i="74"/>
  <c r="E23" i="74"/>
  <c r="F23" i="74"/>
  <c r="G23" i="74"/>
  <c r="H23" i="74"/>
  <c r="E24" i="74"/>
  <c r="F24" i="74"/>
  <c r="G24" i="74"/>
  <c r="H24" i="74"/>
  <c r="D24" i="74"/>
  <c r="D23" i="74"/>
  <c r="D22" i="74"/>
  <c r="D21" i="74"/>
  <c r="K24" i="74"/>
  <c r="C24" i="74"/>
  <c r="C23" i="74"/>
  <c r="C22" i="74"/>
  <c r="C21" i="74"/>
  <c r="J21" i="74" s="1"/>
  <c r="B24" i="74"/>
  <c r="B23" i="74"/>
  <c r="B22" i="74"/>
  <c r="B21" i="74"/>
  <c r="E20" i="74"/>
  <c r="F20" i="74"/>
  <c r="K20" i="74" s="1"/>
  <c r="G20" i="74"/>
  <c r="H20" i="74"/>
  <c r="D20" i="74"/>
  <c r="C20" i="74"/>
  <c r="C19" i="74"/>
  <c r="D19" i="74"/>
  <c r="E19" i="74"/>
  <c r="F19" i="74"/>
  <c r="K19" i="74" s="1"/>
  <c r="G19" i="74"/>
  <c r="H19" i="74"/>
  <c r="B19" i="74"/>
  <c r="E5" i="74"/>
  <c r="F5" i="74"/>
  <c r="G5" i="74"/>
  <c r="H5" i="74"/>
  <c r="E6" i="74"/>
  <c r="F6" i="74"/>
  <c r="G6" i="74"/>
  <c r="H6" i="74"/>
  <c r="E7" i="74"/>
  <c r="F7" i="74"/>
  <c r="G7" i="74"/>
  <c r="H7" i="74"/>
  <c r="E8" i="74"/>
  <c r="J8" i="74" s="1"/>
  <c r="F8" i="74"/>
  <c r="G8" i="74"/>
  <c r="H8" i="74"/>
  <c r="E9" i="74"/>
  <c r="F9" i="74"/>
  <c r="G9" i="74"/>
  <c r="H9" i="74"/>
  <c r="E10" i="74"/>
  <c r="F10" i="74"/>
  <c r="G10" i="74"/>
  <c r="H10" i="74"/>
  <c r="E11" i="74"/>
  <c r="F11" i="74"/>
  <c r="G11" i="74"/>
  <c r="H11" i="74"/>
  <c r="E12" i="74"/>
  <c r="J12" i="74" s="1"/>
  <c r="F12" i="74"/>
  <c r="G12" i="74"/>
  <c r="H12" i="74"/>
  <c r="E13" i="74"/>
  <c r="F13" i="74"/>
  <c r="G13" i="74"/>
  <c r="H13" i="74"/>
  <c r="E14" i="74"/>
  <c r="F14" i="74"/>
  <c r="G14" i="74"/>
  <c r="H14" i="74"/>
  <c r="E15" i="74"/>
  <c r="F15" i="74"/>
  <c r="G15" i="74"/>
  <c r="H15" i="74"/>
  <c r="E16" i="74"/>
  <c r="J16" i="74" s="1"/>
  <c r="F16" i="74"/>
  <c r="G16" i="74"/>
  <c r="H16" i="74"/>
  <c r="E17" i="74"/>
  <c r="F17" i="74"/>
  <c r="G17" i="74"/>
  <c r="H17" i="74"/>
  <c r="E18" i="74"/>
  <c r="F18" i="74"/>
  <c r="G18" i="74"/>
  <c r="H18" i="74"/>
  <c r="H4" i="74"/>
  <c r="G4" i="74"/>
  <c r="F4" i="74"/>
  <c r="E4" i="74"/>
  <c r="C18" i="74"/>
  <c r="K18" i="74" s="1"/>
  <c r="D18" i="74"/>
  <c r="C6" i="74"/>
  <c r="K6" i="74" s="1"/>
  <c r="D6" i="74"/>
  <c r="C7" i="74"/>
  <c r="D7" i="74"/>
  <c r="C8" i="74"/>
  <c r="D8" i="74"/>
  <c r="C9" i="74"/>
  <c r="K9" i="74" s="1"/>
  <c r="D9" i="74"/>
  <c r="C10" i="74"/>
  <c r="D10" i="74"/>
  <c r="C11" i="74"/>
  <c r="D11" i="74"/>
  <c r="C12" i="74"/>
  <c r="D12" i="74"/>
  <c r="C13" i="74"/>
  <c r="K13" i="74" s="1"/>
  <c r="D13" i="74"/>
  <c r="C14" i="74"/>
  <c r="K14" i="74" s="1"/>
  <c r="D14" i="74"/>
  <c r="C15" i="74"/>
  <c r="D15" i="74"/>
  <c r="C16" i="74"/>
  <c r="D16" i="74"/>
  <c r="C17" i="74"/>
  <c r="J17" i="74" s="1"/>
  <c r="D17" i="74"/>
  <c r="D5" i="74"/>
  <c r="D4" i="74"/>
  <c r="C4" i="74"/>
  <c r="C5" i="74"/>
  <c r="B20" i="74"/>
  <c r="B17" i="74"/>
  <c r="B18" i="74"/>
  <c r="B6" i="74"/>
  <c r="B7" i="74"/>
  <c r="B8" i="74"/>
  <c r="B9" i="74"/>
  <c r="B10" i="74"/>
  <c r="B11" i="74"/>
  <c r="B12" i="74"/>
  <c r="B13" i="74"/>
  <c r="B14" i="74"/>
  <c r="B15" i="74"/>
  <c r="B16" i="74"/>
  <c r="B5" i="74"/>
  <c r="B18" i="199"/>
  <c r="C18" i="199"/>
  <c r="D18" i="199"/>
  <c r="E18" i="199"/>
  <c r="B20" i="199"/>
  <c r="C20" i="199"/>
  <c r="D20" i="199"/>
  <c r="E20" i="199"/>
  <c r="B22" i="199"/>
  <c r="C22" i="199"/>
  <c r="D22" i="199"/>
  <c r="E22" i="199"/>
  <c r="B24" i="199"/>
  <c r="C24" i="199"/>
  <c r="D24" i="199"/>
  <c r="E24" i="199"/>
  <c r="F16" i="199"/>
  <c r="E16" i="199"/>
  <c r="D16" i="199"/>
  <c r="C16" i="199"/>
  <c r="B16" i="199"/>
  <c r="FJ24" i="199"/>
  <c r="FI24" i="199"/>
  <c r="FH24" i="199"/>
  <c r="FG24" i="199"/>
  <c r="FF24" i="199"/>
  <c r="FE24" i="199"/>
  <c r="FD24" i="199"/>
  <c r="FC24" i="199"/>
  <c r="FB24" i="199"/>
  <c r="FA24" i="199"/>
  <c r="EZ24" i="199"/>
  <c r="EY24" i="199"/>
  <c r="EX24" i="199"/>
  <c r="EW24" i="199"/>
  <c r="EV24" i="199"/>
  <c r="EU24" i="199"/>
  <c r="ET24" i="199"/>
  <c r="ES24" i="199"/>
  <c r="ER24" i="199"/>
  <c r="EQ24" i="199"/>
  <c r="EP24" i="199"/>
  <c r="EO24" i="199"/>
  <c r="EN24" i="199"/>
  <c r="EM24" i="199"/>
  <c r="EL24" i="199"/>
  <c r="EK24" i="199"/>
  <c r="EJ24" i="199"/>
  <c r="EI24" i="199"/>
  <c r="EH24" i="199"/>
  <c r="EG24" i="199"/>
  <c r="EF24" i="199"/>
  <c r="EE24" i="199"/>
  <c r="ED24" i="199"/>
  <c r="EC24" i="199"/>
  <c r="EB24" i="199"/>
  <c r="EA24" i="199"/>
  <c r="DZ24" i="199"/>
  <c r="DY24" i="199"/>
  <c r="DX24" i="199"/>
  <c r="DW24" i="199"/>
  <c r="DV24" i="199"/>
  <c r="DU24" i="199"/>
  <c r="DT24" i="199"/>
  <c r="DS24" i="199"/>
  <c r="DR24" i="199"/>
  <c r="DQ24" i="199"/>
  <c r="DP24" i="199"/>
  <c r="DO24" i="199"/>
  <c r="DN24" i="199"/>
  <c r="DM24" i="199"/>
  <c r="DL24" i="199"/>
  <c r="DK24" i="199"/>
  <c r="DJ24" i="199"/>
  <c r="DI24" i="199"/>
  <c r="DH24" i="199"/>
  <c r="DG24" i="199"/>
  <c r="DF24" i="199"/>
  <c r="DE24" i="199"/>
  <c r="DD24" i="199"/>
  <c r="DC24" i="199"/>
  <c r="DB24" i="199"/>
  <c r="DA24" i="199"/>
  <c r="CZ24" i="199"/>
  <c r="CY24" i="199"/>
  <c r="CX24" i="199"/>
  <c r="CW24" i="199"/>
  <c r="CV24" i="199"/>
  <c r="CU24" i="199"/>
  <c r="CT24" i="199"/>
  <c r="CS24" i="199"/>
  <c r="CR24" i="199"/>
  <c r="CQ24" i="199"/>
  <c r="CP24" i="199"/>
  <c r="CO24" i="199"/>
  <c r="CN24" i="199"/>
  <c r="CM24" i="199"/>
  <c r="CL24" i="199"/>
  <c r="CK24" i="199"/>
  <c r="CJ24" i="199"/>
  <c r="CI24" i="199"/>
  <c r="CH24" i="199"/>
  <c r="CG24" i="199"/>
  <c r="CF24" i="199"/>
  <c r="CE24" i="199"/>
  <c r="CD24" i="199"/>
  <c r="CC24" i="199"/>
  <c r="CB24" i="199"/>
  <c r="CA24" i="199"/>
  <c r="BZ24" i="199"/>
  <c r="BY24" i="199"/>
  <c r="BX24" i="199"/>
  <c r="BW24" i="199"/>
  <c r="BV24" i="199"/>
  <c r="BU24" i="199"/>
  <c r="BT24" i="199"/>
  <c r="BS24" i="199"/>
  <c r="BR24" i="199"/>
  <c r="BQ24" i="199"/>
  <c r="BP24" i="199"/>
  <c r="BO24" i="199"/>
  <c r="BN24" i="199"/>
  <c r="BM24" i="199"/>
  <c r="BL24" i="199"/>
  <c r="BK24" i="199"/>
  <c r="BJ24" i="199"/>
  <c r="BI24" i="199"/>
  <c r="BH24" i="199"/>
  <c r="BG24" i="199"/>
  <c r="BF24" i="199"/>
  <c r="BE24" i="199"/>
  <c r="BD24" i="199"/>
  <c r="BC24" i="199"/>
  <c r="BB24" i="199"/>
  <c r="BA24" i="199"/>
  <c r="AZ24" i="199"/>
  <c r="AY24" i="199"/>
  <c r="AX24" i="199"/>
  <c r="AW24" i="199"/>
  <c r="AV24" i="199"/>
  <c r="AU24" i="199"/>
  <c r="AT24" i="199"/>
  <c r="AS24" i="199"/>
  <c r="AR24" i="199"/>
  <c r="AQ24" i="199"/>
  <c r="AP24" i="199"/>
  <c r="AO24" i="199"/>
  <c r="AN24" i="199"/>
  <c r="AM24" i="199"/>
  <c r="AL24" i="199"/>
  <c r="AK24" i="199"/>
  <c r="AJ24" i="199"/>
  <c r="AI24" i="199"/>
  <c r="AH24" i="199"/>
  <c r="AG24" i="199"/>
  <c r="AF24" i="199"/>
  <c r="AE24" i="199"/>
  <c r="AD24" i="199"/>
  <c r="AC24" i="199"/>
  <c r="AB24" i="199"/>
  <c r="AA24" i="199"/>
  <c r="Z24" i="199"/>
  <c r="Y24" i="199"/>
  <c r="X24" i="199"/>
  <c r="W24" i="199"/>
  <c r="V24" i="199"/>
  <c r="U24" i="199"/>
  <c r="T24" i="199"/>
  <c r="S24" i="199"/>
  <c r="R24" i="199"/>
  <c r="Q24" i="199"/>
  <c r="P24" i="199"/>
  <c r="O24" i="199"/>
  <c r="N24" i="199"/>
  <c r="M24" i="199"/>
  <c r="L24" i="199"/>
  <c r="K24" i="199"/>
  <c r="J24" i="199"/>
  <c r="I24" i="199"/>
  <c r="H24" i="199"/>
  <c r="G24" i="199"/>
  <c r="F24" i="199"/>
  <c r="FJ23" i="199"/>
  <c r="FI23" i="199"/>
  <c r="FH23" i="199"/>
  <c r="FG23" i="199"/>
  <c r="FF23" i="199"/>
  <c r="FE23" i="199"/>
  <c r="FD23" i="199"/>
  <c r="FC23" i="199"/>
  <c r="FB23" i="199"/>
  <c r="FA23" i="199"/>
  <c r="EZ23" i="199"/>
  <c r="EY23" i="199"/>
  <c r="EX23" i="199"/>
  <c r="EW23" i="199"/>
  <c r="EV23" i="199"/>
  <c r="EU23" i="199"/>
  <c r="ET23" i="199"/>
  <c r="ES23" i="199"/>
  <c r="ER23" i="199"/>
  <c r="EQ23" i="199"/>
  <c r="EP23" i="199"/>
  <c r="EO23" i="199"/>
  <c r="EN23" i="199"/>
  <c r="EM23" i="199"/>
  <c r="EL23" i="199"/>
  <c r="EK23" i="199"/>
  <c r="EJ23" i="199"/>
  <c r="EI23" i="199"/>
  <c r="EH23" i="199"/>
  <c r="EG23" i="199"/>
  <c r="EF23" i="199"/>
  <c r="EE23" i="199"/>
  <c r="ED23" i="199"/>
  <c r="EC23" i="199"/>
  <c r="EB23" i="199"/>
  <c r="EA23" i="199"/>
  <c r="DZ23" i="199"/>
  <c r="DY23" i="199"/>
  <c r="DX23" i="199"/>
  <c r="DW23" i="199"/>
  <c r="DV23" i="199"/>
  <c r="DU23" i="199"/>
  <c r="DT23" i="199"/>
  <c r="DS23" i="199"/>
  <c r="DR23" i="199"/>
  <c r="DQ23" i="199"/>
  <c r="DP23" i="199"/>
  <c r="DO23" i="199"/>
  <c r="DN23" i="199"/>
  <c r="DM23" i="199"/>
  <c r="DL23" i="199"/>
  <c r="DK23" i="199"/>
  <c r="DJ23" i="199"/>
  <c r="DI23" i="199"/>
  <c r="DH23" i="199"/>
  <c r="DG23" i="199"/>
  <c r="DF23" i="199"/>
  <c r="DE23" i="199"/>
  <c r="DD23" i="199"/>
  <c r="DC23" i="199"/>
  <c r="DB23" i="199"/>
  <c r="DA23" i="199"/>
  <c r="CZ23" i="199"/>
  <c r="CY23" i="199"/>
  <c r="CX23" i="199"/>
  <c r="CW23" i="199"/>
  <c r="CV23" i="199"/>
  <c r="CU23" i="199"/>
  <c r="CT23" i="199"/>
  <c r="CS23" i="199"/>
  <c r="CR23" i="199"/>
  <c r="CQ23" i="199"/>
  <c r="CP23" i="199"/>
  <c r="CO23" i="199"/>
  <c r="CN23" i="199"/>
  <c r="CM23" i="199"/>
  <c r="CL23" i="199"/>
  <c r="CK23" i="199"/>
  <c r="CJ23" i="199"/>
  <c r="CI23" i="199"/>
  <c r="CH23" i="199"/>
  <c r="CG23" i="199"/>
  <c r="CF23" i="199"/>
  <c r="CE23" i="199"/>
  <c r="CD23" i="199"/>
  <c r="CC23" i="199"/>
  <c r="CB23" i="199"/>
  <c r="CA23" i="199"/>
  <c r="BZ23" i="199"/>
  <c r="BY23" i="199"/>
  <c r="BX23" i="199"/>
  <c r="BW23" i="199"/>
  <c r="BV23" i="199"/>
  <c r="BU23" i="199"/>
  <c r="BT23" i="199"/>
  <c r="BS23" i="199"/>
  <c r="BR23" i="199"/>
  <c r="BQ23" i="199"/>
  <c r="BP23" i="199"/>
  <c r="BO23" i="199"/>
  <c r="BN23" i="199"/>
  <c r="BM23" i="199"/>
  <c r="BL23" i="199"/>
  <c r="BK23" i="199"/>
  <c r="BJ23" i="199"/>
  <c r="BI23" i="199"/>
  <c r="BH23" i="199"/>
  <c r="BG23" i="199"/>
  <c r="BF23" i="199"/>
  <c r="BE23" i="199"/>
  <c r="BD23" i="199"/>
  <c r="BC23" i="199"/>
  <c r="BB23" i="199"/>
  <c r="BA23" i="199"/>
  <c r="AZ23" i="199"/>
  <c r="AY23" i="199"/>
  <c r="AX23" i="199"/>
  <c r="AW23" i="199"/>
  <c r="AV23" i="199"/>
  <c r="AU23" i="199"/>
  <c r="AT23" i="199"/>
  <c r="AS23" i="199"/>
  <c r="AR23" i="199"/>
  <c r="AQ23" i="199"/>
  <c r="AP23" i="199"/>
  <c r="AO23" i="199"/>
  <c r="AN23" i="199"/>
  <c r="AM23" i="199"/>
  <c r="AL23" i="199"/>
  <c r="AK23" i="199"/>
  <c r="AJ23" i="199"/>
  <c r="AI23" i="199"/>
  <c r="AH23" i="199"/>
  <c r="AG23" i="199"/>
  <c r="AF23" i="199"/>
  <c r="AE23" i="199"/>
  <c r="AD23" i="199"/>
  <c r="AC23" i="199"/>
  <c r="AB23" i="199"/>
  <c r="AA23" i="199"/>
  <c r="Z23" i="199"/>
  <c r="Y23" i="199"/>
  <c r="X23" i="199"/>
  <c r="W23" i="199"/>
  <c r="V23" i="199"/>
  <c r="U23" i="199"/>
  <c r="T23" i="199"/>
  <c r="S23" i="199"/>
  <c r="R23" i="199"/>
  <c r="Q23" i="199"/>
  <c r="P23" i="199"/>
  <c r="O23" i="199"/>
  <c r="N23" i="199"/>
  <c r="M23" i="199"/>
  <c r="L23" i="199"/>
  <c r="K23" i="199"/>
  <c r="J23" i="199"/>
  <c r="I23" i="199"/>
  <c r="H23" i="199"/>
  <c r="G23" i="199"/>
  <c r="F23" i="199"/>
  <c r="FJ22" i="199"/>
  <c r="FI22" i="199"/>
  <c r="FH22" i="199"/>
  <c r="FG22" i="199"/>
  <c r="FF22" i="199"/>
  <c r="FE22" i="199"/>
  <c r="FD22" i="199"/>
  <c r="FC22" i="199"/>
  <c r="FB22" i="199"/>
  <c r="FA22" i="199"/>
  <c r="EZ22" i="199"/>
  <c r="EY22" i="199"/>
  <c r="EX22" i="199"/>
  <c r="EW22" i="199"/>
  <c r="EV22" i="199"/>
  <c r="EU22" i="199"/>
  <c r="ET22" i="199"/>
  <c r="ES22" i="199"/>
  <c r="ER22" i="199"/>
  <c r="EQ22" i="199"/>
  <c r="EP22" i="199"/>
  <c r="EO22" i="199"/>
  <c r="EN22" i="199"/>
  <c r="EM22" i="199"/>
  <c r="EL22" i="199"/>
  <c r="EK22" i="199"/>
  <c r="EJ22" i="199"/>
  <c r="EI22" i="199"/>
  <c r="EH22" i="199"/>
  <c r="EG22" i="199"/>
  <c r="EF22" i="199"/>
  <c r="EE22" i="199"/>
  <c r="ED22" i="199"/>
  <c r="EC22" i="199"/>
  <c r="EB22" i="199"/>
  <c r="EA22" i="199"/>
  <c r="DZ22" i="199"/>
  <c r="DY22" i="199"/>
  <c r="DX22" i="199"/>
  <c r="DW22" i="199"/>
  <c r="DV22" i="199"/>
  <c r="DU22" i="199"/>
  <c r="DT22" i="199"/>
  <c r="DS22" i="199"/>
  <c r="DR22" i="199"/>
  <c r="DQ22" i="199"/>
  <c r="DP22" i="199"/>
  <c r="DO22" i="199"/>
  <c r="DN22" i="199"/>
  <c r="DM22" i="199"/>
  <c r="DL22" i="199"/>
  <c r="DK22" i="199"/>
  <c r="DJ22" i="199"/>
  <c r="DI22" i="199"/>
  <c r="DH22" i="199"/>
  <c r="DG22" i="199"/>
  <c r="DF22" i="199"/>
  <c r="DE22" i="199"/>
  <c r="DD22" i="199"/>
  <c r="DC22" i="199"/>
  <c r="DB22" i="199"/>
  <c r="DA22" i="199"/>
  <c r="CZ22" i="199"/>
  <c r="CY22" i="199"/>
  <c r="CX22" i="199"/>
  <c r="CW22" i="199"/>
  <c r="CV22" i="199"/>
  <c r="CU22" i="199"/>
  <c r="CT22" i="199"/>
  <c r="CS22" i="199"/>
  <c r="CR22" i="199"/>
  <c r="CQ22" i="199"/>
  <c r="CP22" i="199"/>
  <c r="CO22" i="199"/>
  <c r="CN22" i="199"/>
  <c r="CM22" i="199"/>
  <c r="CL22" i="199"/>
  <c r="CK22" i="199"/>
  <c r="CJ22" i="199"/>
  <c r="CI22" i="199"/>
  <c r="CH22" i="199"/>
  <c r="CG22" i="199"/>
  <c r="CF22" i="199"/>
  <c r="CE22" i="199"/>
  <c r="CD22" i="199"/>
  <c r="CC22" i="199"/>
  <c r="CB22" i="199"/>
  <c r="CA22" i="199"/>
  <c r="BZ22" i="199"/>
  <c r="BY22" i="199"/>
  <c r="BX22" i="199"/>
  <c r="BW22" i="199"/>
  <c r="BV22" i="199"/>
  <c r="BU22" i="199"/>
  <c r="BT22" i="199"/>
  <c r="BS22" i="199"/>
  <c r="BR22" i="199"/>
  <c r="BQ22" i="199"/>
  <c r="BP22" i="199"/>
  <c r="BO22" i="199"/>
  <c r="BN22" i="199"/>
  <c r="BM22" i="199"/>
  <c r="BL22" i="199"/>
  <c r="BK22" i="199"/>
  <c r="BJ22" i="199"/>
  <c r="BI22" i="199"/>
  <c r="BH22" i="199"/>
  <c r="BG22" i="199"/>
  <c r="BF22" i="199"/>
  <c r="BE22" i="199"/>
  <c r="BD22" i="199"/>
  <c r="BC22" i="199"/>
  <c r="BB22" i="199"/>
  <c r="BA22" i="199"/>
  <c r="AZ22" i="199"/>
  <c r="AY22" i="199"/>
  <c r="AX22" i="199"/>
  <c r="AW22" i="199"/>
  <c r="AV22" i="199"/>
  <c r="AU22" i="199"/>
  <c r="AT22" i="199"/>
  <c r="AS22" i="199"/>
  <c r="AR22" i="199"/>
  <c r="AQ22" i="199"/>
  <c r="AP22" i="199"/>
  <c r="AO22" i="199"/>
  <c r="AN22" i="199"/>
  <c r="AM22" i="199"/>
  <c r="AL22" i="199"/>
  <c r="AK22" i="199"/>
  <c r="AJ22" i="199"/>
  <c r="AI22" i="199"/>
  <c r="AH22" i="199"/>
  <c r="AG22" i="199"/>
  <c r="AF22" i="199"/>
  <c r="AE22" i="199"/>
  <c r="AD22" i="199"/>
  <c r="AC22" i="199"/>
  <c r="AB22" i="199"/>
  <c r="AA22" i="199"/>
  <c r="Z22" i="199"/>
  <c r="Y22" i="199"/>
  <c r="X22" i="199"/>
  <c r="W22" i="199"/>
  <c r="V22" i="199"/>
  <c r="U22" i="199"/>
  <c r="T22" i="199"/>
  <c r="S22" i="199"/>
  <c r="R22" i="199"/>
  <c r="Q22" i="199"/>
  <c r="P22" i="199"/>
  <c r="O22" i="199"/>
  <c r="N22" i="199"/>
  <c r="M22" i="199"/>
  <c r="L22" i="199"/>
  <c r="K22" i="199"/>
  <c r="J22" i="199"/>
  <c r="I22" i="199"/>
  <c r="H22" i="199"/>
  <c r="G22" i="199"/>
  <c r="F22" i="199"/>
  <c r="FJ21" i="199"/>
  <c r="FI21" i="199"/>
  <c r="FH21" i="199"/>
  <c r="FG21" i="199"/>
  <c r="FF21" i="199"/>
  <c r="FE21" i="199"/>
  <c r="FD21" i="199"/>
  <c r="FC21" i="199"/>
  <c r="FB21" i="199"/>
  <c r="FA21" i="199"/>
  <c r="EZ21" i="199"/>
  <c r="EY21" i="199"/>
  <c r="EX21" i="199"/>
  <c r="EW21" i="199"/>
  <c r="EV21" i="199"/>
  <c r="EU21" i="199"/>
  <c r="ET21" i="199"/>
  <c r="ES21" i="199"/>
  <c r="ER21" i="199"/>
  <c r="EQ21" i="199"/>
  <c r="EP21" i="199"/>
  <c r="EO21" i="199"/>
  <c r="EN21" i="199"/>
  <c r="EM21" i="199"/>
  <c r="EL21" i="199"/>
  <c r="EK21" i="199"/>
  <c r="EJ21" i="199"/>
  <c r="EI21" i="199"/>
  <c r="EH21" i="199"/>
  <c r="EG21" i="199"/>
  <c r="EF21" i="199"/>
  <c r="EE21" i="199"/>
  <c r="ED21" i="199"/>
  <c r="EC21" i="199"/>
  <c r="EB21" i="199"/>
  <c r="EA21" i="199"/>
  <c r="DZ21" i="199"/>
  <c r="DY21" i="199"/>
  <c r="DX21" i="199"/>
  <c r="DW21" i="199"/>
  <c r="DV21" i="199"/>
  <c r="DU21" i="199"/>
  <c r="DT21" i="199"/>
  <c r="DS21" i="199"/>
  <c r="DR21" i="199"/>
  <c r="DQ21" i="199"/>
  <c r="DP21" i="199"/>
  <c r="DO21" i="199"/>
  <c r="DN21" i="199"/>
  <c r="DM21" i="199"/>
  <c r="DL21" i="199"/>
  <c r="DK21" i="199"/>
  <c r="DJ21" i="199"/>
  <c r="DI21" i="199"/>
  <c r="DH21" i="199"/>
  <c r="DG21" i="199"/>
  <c r="DF21" i="199"/>
  <c r="DE21" i="199"/>
  <c r="DD21" i="199"/>
  <c r="DC21" i="199"/>
  <c r="DB21" i="199"/>
  <c r="DA21" i="199"/>
  <c r="CZ21" i="199"/>
  <c r="CY21" i="199"/>
  <c r="CX21" i="199"/>
  <c r="CW21" i="199"/>
  <c r="CV21" i="199"/>
  <c r="CU21" i="199"/>
  <c r="CT21" i="199"/>
  <c r="CS21" i="199"/>
  <c r="CR21" i="199"/>
  <c r="CQ21" i="199"/>
  <c r="CP21" i="199"/>
  <c r="CO21" i="199"/>
  <c r="CN21" i="199"/>
  <c r="CM21" i="199"/>
  <c r="CL21" i="199"/>
  <c r="CK21" i="199"/>
  <c r="CJ21" i="199"/>
  <c r="CI21" i="199"/>
  <c r="CH21" i="199"/>
  <c r="CG21" i="199"/>
  <c r="CF21" i="199"/>
  <c r="CE21" i="199"/>
  <c r="CD21" i="199"/>
  <c r="CC21" i="199"/>
  <c r="CB21" i="199"/>
  <c r="CA21" i="199"/>
  <c r="BZ21" i="199"/>
  <c r="BY21" i="199"/>
  <c r="BX21" i="199"/>
  <c r="BW21" i="199"/>
  <c r="BV21" i="199"/>
  <c r="BU21" i="199"/>
  <c r="BT21" i="199"/>
  <c r="BS21" i="199"/>
  <c r="BR21" i="199"/>
  <c r="BQ21" i="199"/>
  <c r="BP21" i="199"/>
  <c r="BO21" i="199"/>
  <c r="BN21" i="199"/>
  <c r="BM21" i="199"/>
  <c r="BL21" i="199"/>
  <c r="BK21" i="199"/>
  <c r="BJ21" i="199"/>
  <c r="BI21" i="199"/>
  <c r="BH21" i="199"/>
  <c r="BG21" i="199"/>
  <c r="BF21" i="199"/>
  <c r="BE21" i="199"/>
  <c r="BD21" i="199"/>
  <c r="BC21" i="199"/>
  <c r="BB21" i="199"/>
  <c r="BA21" i="199"/>
  <c r="AZ21" i="199"/>
  <c r="AY21" i="199"/>
  <c r="AX21" i="199"/>
  <c r="AW21" i="199"/>
  <c r="AV21" i="199"/>
  <c r="AU21" i="199"/>
  <c r="AT21" i="199"/>
  <c r="AS21" i="199"/>
  <c r="AR21" i="199"/>
  <c r="AQ21" i="199"/>
  <c r="AP21" i="199"/>
  <c r="AO21" i="199"/>
  <c r="AN21" i="199"/>
  <c r="AM21" i="199"/>
  <c r="AL21" i="199"/>
  <c r="AK21" i="199"/>
  <c r="AJ21" i="199"/>
  <c r="AI21" i="199"/>
  <c r="AH21" i="199"/>
  <c r="AG21" i="199"/>
  <c r="AF21" i="199"/>
  <c r="AE21" i="199"/>
  <c r="AD21" i="199"/>
  <c r="AC21" i="199"/>
  <c r="AB21" i="199"/>
  <c r="AA21" i="199"/>
  <c r="Z21" i="199"/>
  <c r="Y21" i="199"/>
  <c r="X21" i="199"/>
  <c r="W21" i="199"/>
  <c r="V21" i="199"/>
  <c r="U21" i="199"/>
  <c r="T21" i="199"/>
  <c r="S21" i="199"/>
  <c r="R21" i="199"/>
  <c r="Q21" i="199"/>
  <c r="P21" i="199"/>
  <c r="O21" i="199"/>
  <c r="N21" i="199"/>
  <c r="M21" i="199"/>
  <c r="L21" i="199"/>
  <c r="K21" i="199"/>
  <c r="J21" i="199"/>
  <c r="I21" i="199"/>
  <c r="H21" i="199"/>
  <c r="G21" i="199"/>
  <c r="F21" i="199"/>
  <c r="FJ20" i="199"/>
  <c r="FI20" i="199"/>
  <c r="FH20" i="199"/>
  <c r="FG20" i="199"/>
  <c r="FF20" i="199"/>
  <c r="FE20" i="199"/>
  <c r="FD20" i="199"/>
  <c r="FC20" i="199"/>
  <c r="FB20" i="199"/>
  <c r="FA20" i="199"/>
  <c r="EZ20" i="199"/>
  <c r="EY20" i="199"/>
  <c r="EX20" i="199"/>
  <c r="EW20" i="199"/>
  <c r="EV20" i="199"/>
  <c r="EU20" i="199"/>
  <c r="ET20" i="199"/>
  <c r="ES20" i="199"/>
  <c r="ER20" i="199"/>
  <c r="EQ20" i="199"/>
  <c r="EP20" i="199"/>
  <c r="EO20" i="199"/>
  <c r="EN20" i="199"/>
  <c r="EM20" i="199"/>
  <c r="EL20" i="199"/>
  <c r="EK20" i="199"/>
  <c r="EJ20" i="199"/>
  <c r="EI20" i="199"/>
  <c r="EH20" i="199"/>
  <c r="EG20" i="199"/>
  <c r="EF20" i="199"/>
  <c r="EE20" i="199"/>
  <c r="ED20" i="199"/>
  <c r="EC20" i="199"/>
  <c r="EB20" i="199"/>
  <c r="EA20" i="199"/>
  <c r="DZ20" i="199"/>
  <c r="DY20" i="199"/>
  <c r="DX20" i="199"/>
  <c r="DW20" i="199"/>
  <c r="DV20" i="199"/>
  <c r="DU20" i="199"/>
  <c r="DT20" i="199"/>
  <c r="DS20" i="199"/>
  <c r="DR20" i="199"/>
  <c r="DQ20" i="199"/>
  <c r="DP20" i="199"/>
  <c r="DO20" i="199"/>
  <c r="DN20" i="199"/>
  <c r="DM20" i="199"/>
  <c r="DL20" i="199"/>
  <c r="DK20" i="199"/>
  <c r="DJ20" i="199"/>
  <c r="DI20" i="199"/>
  <c r="DH20" i="199"/>
  <c r="DG20" i="199"/>
  <c r="DF20" i="199"/>
  <c r="DE20" i="199"/>
  <c r="DD20" i="199"/>
  <c r="DC20" i="199"/>
  <c r="DB20" i="199"/>
  <c r="DA20" i="199"/>
  <c r="CZ20" i="199"/>
  <c r="CY20" i="199"/>
  <c r="CX20" i="199"/>
  <c r="CW20" i="199"/>
  <c r="CV20" i="199"/>
  <c r="CU20" i="199"/>
  <c r="CT20" i="199"/>
  <c r="CS20" i="199"/>
  <c r="CR20" i="199"/>
  <c r="CQ20" i="199"/>
  <c r="CP20" i="199"/>
  <c r="CO20" i="199"/>
  <c r="CN20" i="199"/>
  <c r="CM20" i="199"/>
  <c r="CL20" i="199"/>
  <c r="CK20" i="199"/>
  <c r="CJ20" i="199"/>
  <c r="CI20" i="199"/>
  <c r="CH20" i="199"/>
  <c r="CG20" i="199"/>
  <c r="CF20" i="199"/>
  <c r="CE20" i="199"/>
  <c r="CD20" i="199"/>
  <c r="CC20" i="199"/>
  <c r="CB20" i="199"/>
  <c r="CA20" i="199"/>
  <c r="BZ20" i="199"/>
  <c r="BY20" i="199"/>
  <c r="BX20" i="199"/>
  <c r="BW20" i="199"/>
  <c r="BV20" i="199"/>
  <c r="BU20" i="199"/>
  <c r="BT20" i="199"/>
  <c r="BS20" i="199"/>
  <c r="BR20" i="199"/>
  <c r="BQ20" i="199"/>
  <c r="BP20" i="199"/>
  <c r="BO20" i="199"/>
  <c r="BN20" i="199"/>
  <c r="BM20" i="199"/>
  <c r="BL20" i="199"/>
  <c r="BK20" i="199"/>
  <c r="BJ20" i="199"/>
  <c r="BI20" i="199"/>
  <c r="BH20" i="199"/>
  <c r="BG20" i="199"/>
  <c r="BF20" i="199"/>
  <c r="BE20" i="199"/>
  <c r="BD20" i="199"/>
  <c r="BC20" i="199"/>
  <c r="BB20" i="199"/>
  <c r="BA20" i="199"/>
  <c r="AZ20" i="199"/>
  <c r="AY20" i="199"/>
  <c r="AX20" i="199"/>
  <c r="AW20" i="199"/>
  <c r="AV20" i="199"/>
  <c r="AU20" i="199"/>
  <c r="AT20" i="199"/>
  <c r="AS20" i="199"/>
  <c r="AR20" i="199"/>
  <c r="AQ20" i="199"/>
  <c r="AP20" i="199"/>
  <c r="AO20" i="199"/>
  <c r="AN20" i="199"/>
  <c r="AM20" i="199"/>
  <c r="AL20" i="199"/>
  <c r="AK20" i="199"/>
  <c r="AJ20" i="199"/>
  <c r="AI20" i="199"/>
  <c r="AH20" i="199"/>
  <c r="AG20" i="199"/>
  <c r="AF20" i="199"/>
  <c r="AE20" i="199"/>
  <c r="AD20" i="199"/>
  <c r="AC20" i="199"/>
  <c r="AB20" i="199"/>
  <c r="AA20" i="199"/>
  <c r="Z20" i="199"/>
  <c r="Y20" i="199"/>
  <c r="X20" i="199"/>
  <c r="W20" i="199"/>
  <c r="V20" i="199"/>
  <c r="U20" i="199"/>
  <c r="T20" i="199"/>
  <c r="S20" i="199"/>
  <c r="R20" i="199"/>
  <c r="Q20" i="199"/>
  <c r="P20" i="199"/>
  <c r="O20" i="199"/>
  <c r="N20" i="199"/>
  <c r="M20" i="199"/>
  <c r="L20" i="199"/>
  <c r="K20" i="199"/>
  <c r="J20" i="199"/>
  <c r="I20" i="199"/>
  <c r="H20" i="199"/>
  <c r="G20" i="199"/>
  <c r="F20" i="199"/>
  <c r="FJ19" i="199"/>
  <c r="FI19" i="199"/>
  <c r="FH19" i="199"/>
  <c r="FG19" i="199"/>
  <c r="FF19" i="199"/>
  <c r="FE19" i="199"/>
  <c r="FD19" i="199"/>
  <c r="FC19" i="199"/>
  <c r="FB19" i="199"/>
  <c r="FA19" i="199"/>
  <c r="EZ19" i="199"/>
  <c r="EY19" i="199"/>
  <c r="EX19" i="199"/>
  <c r="EW19" i="199"/>
  <c r="EV19" i="199"/>
  <c r="EU19" i="199"/>
  <c r="ET19" i="199"/>
  <c r="ES19" i="199"/>
  <c r="ER19" i="199"/>
  <c r="EQ19" i="199"/>
  <c r="EP19" i="199"/>
  <c r="EO19" i="199"/>
  <c r="EN19" i="199"/>
  <c r="EM19" i="199"/>
  <c r="EL19" i="199"/>
  <c r="EK19" i="199"/>
  <c r="EJ19" i="199"/>
  <c r="EI19" i="199"/>
  <c r="EH19" i="199"/>
  <c r="EG19" i="199"/>
  <c r="EF19" i="199"/>
  <c r="EE19" i="199"/>
  <c r="ED19" i="199"/>
  <c r="EC19" i="199"/>
  <c r="EB19" i="199"/>
  <c r="EA19" i="199"/>
  <c r="DZ19" i="199"/>
  <c r="DY19" i="199"/>
  <c r="DX19" i="199"/>
  <c r="DW19" i="199"/>
  <c r="DV19" i="199"/>
  <c r="DU19" i="199"/>
  <c r="DT19" i="199"/>
  <c r="DS19" i="199"/>
  <c r="DR19" i="199"/>
  <c r="DQ19" i="199"/>
  <c r="DP19" i="199"/>
  <c r="DO19" i="199"/>
  <c r="DN19" i="199"/>
  <c r="DM19" i="199"/>
  <c r="DL19" i="199"/>
  <c r="DK19" i="199"/>
  <c r="DJ19" i="199"/>
  <c r="DI19" i="199"/>
  <c r="DH19" i="199"/>
  <c r="DG19" i="199"/>
  <c r="DF19" i="199"/>
  <c r="DE19" i="199"/>
  <c r="DD19" i="199"/>
  <c r="DC19" i="199"/>
  <c r="DB19" i="199"/>
  <c r="DA19" i="199"/>
  <c r="CZ19" i="199"/>
  <c r="CY19" i="199"/>
  <c r="CX19" i="199"/>
  <c r="CW19" i="199"/>
  <c r="CV19" i="199"/>
  <c r="CU19" i="199"/>
  <c r="CT19" i="199"/>
  <c r="CS19" i="199"/>
  <c r="CR19" i="199"/>
  <c r="CQ19" i="199"/>
  <c r="CP19" i="199"/>
  <c r="CO19" i="199"/>
  <c r="CN19" i="199"/>
  <c r="CM19" i="199"/>
  <c r="CL19" i="199"/>
  <c r="CK19" i="199"/>
  <c r="CJ19" i="199"/>
  <c r="CI19" i="199"/>
  <c r="CH19" i="199"/>
  <c r="CG19" i="199"/>
  <c r="CF19" i="199"/>
  <c r="CE19" i="199"/>
  <c r="CD19" i="199"/>
  <c r="CC19" i="199"/>
  <c r="CB19" i="199"/>
  <c r="CA19" i="199"/>
  <c r="BZ19" i="199"/>
  <c r="BY19" i="199"/>
  <c r="BX19" i="199"/>
  <c r="BW19" i="199"/>
  <c r="BV19" i="199"/>
  <c r="BU19" i="199"/>
  <c r="BT19" i="199"/>
  <c r="BS19" i="199"/>
  <c r="BR19" i="199"/>
  <c r="BQ19" i="199"/>
  <c r="BP19" i="199"/>
  <c r="BO19" i="199"/>
  <c r="BN19" i="199"/>
  <c r="BM19" i="199"/>
  <c r="BL19" i="199"/>
  <c r="BK19" i="199"/>
  <c r="BJ19" i="199"/>
  <c r="BI19" i="199"/>
  <c r="BH19" i="199"/>
  <c r="BG19" i="199"/>
  <c r="BF19" i="199"/>
  <c r="BE19" i="199"/>
  <c r="BD19" i="199"/>
  <c r="BC19" i="199"/>
  <c r="BB19" i="199"/>
  <c r="BA19" i="199"/>
  <c r="AZ19" i="199"/>
  <c r="AY19" i="199"/>
  <c r="AX19" i="199"/>
  <c r="AW19" i="199"/>
  <c r="AV19" i="199"/>
  <c r="AU19" i="199"/>
  <c r="AT19" i="199"/>
  <c r="AS19" i="199"/>
  <c r="AR19" i="199"/>
  <c r="AQ19" i="199"/>
  <c r="AP19" i="199"/>
  <c r="AO19" i="199"/>
  <c r="AN19" i="199"/>
  <c r="AM19" i="199"/>
  <c r="AL19" i="199"/>
  <c r="AK19" i="199"/>
  <c r="AJ19" i="199"/>
  <c r="AI19" i="199"/>
  <c r="AH19" i="199"/>
  <c r="AG19" i="199"/>
  <c r="AF19" i="199"/>
  <c r="AE19" i="199"/>
  <c r="AD19" i="199"/>
  <c r="AC19" i="199"/>
  <c r="AB19" i="199"/>
  <c r="AA19" i="199"/>
  <c r="Z19" i="199"/>
  <c r="Y19" i="199"/>
  <c r="X19" i="199"/>
  <c r="W19" i="199"/>
  <c r="V19" i="199"/>
  <c r="U19" i="199"/>
  <c r="T19" i="199"/>
  <c r="S19" i="199"/>
  <c r="R19" i="199"/>
  <c r="Q19" i="199"/>
  <c r="P19" i="199"/>
  <c r="O19" i="199"/>
  <c r="N19" i="199"/>
  <c r="M19" i="199"/>
  <c r="L19" i="199"/>
  <c r="K19" i="199"/>
  <c r="J19" i="199"/>
  <c r="I19" i="199"/>
  <c r="H19" i="199"/>
  <c r="G19" i="199"/>
  <c r="F19" i="199"/>
  <c r="FJ18" i="199"/>
  <c r="FI18" i="199"/>
  <c r="FH18" i="199"/>
  <c r="FG18" i="199"/>
  <c r="FF18" i="199"/>
  <c r="FE18" i="199"/>
  <c r="FD18" i="199"/>
  <c r="FC18" i="199"/>
  <c r="FB18" i="199"/>
  <c r="FA18" i="199"/>
  <c r="EZ18" i="199"/>
  <c r="EY18" i="199"/>
  <c r="EX18" i="199"/>
  <c r="EW18" i="199"/>
  <c r="EV18" i="199"/>
  <c r="EU18" i="199"/>
  <c r="ET18" i="199"/>
  <c r="ES18" i="199"/>
  <c r="ER18" i="199"/>
  <c r="EQ18" i="199"/>
  <c r="EP18" i="199"/>
  <c r="EO18" i="199"/>
  <c r="EN18" i="199"/>
  <c r="EM18" i="199"/>
  <c r="EL18" i="199"/>
  <c r="EK18" i="199"/>
  <c r="EJ18" i="199"/>
  <c r="EI18" i="199"/>
  <c r="EH18" i="199"/>
  <c r="EG18" i="199"/>
  <c r="EF18" i="199"/>
  <c r="EE18" i="199"/>
  <c r="ED18" i="199"/>
  <c r="EC18" i="199"/>
  <c r="EB18" i="199"/>
  <c r="EA18" i="199"/>
  <c r="DZ18" i="199"/>
  <c r="DY18" i="199"/>
  <c r="DX18" i="199"/>
  <c r="DW18" i="199"/>
  <c r="DV18" i="199"/>
  <c r="DU18" i="199"/>
  <c r="DT18" i="199"/>
  <c r="DS18" i="199"/>
  <c r="DR18" i="199"/>
  <c r="DQ18" i="199"/>
  <c r="DP18" i="199"/>
  <c r="DO18" i="199"/>
  <c r="DN18" i="199"/>
  <c r="DM18" i="199"/>
  <c r="DL18" i="199"/>
  <c r="DK18" i="199"/>
  <c r="DJ18" i="199"/>
  <c r="DI18" i="199"/>
  <c r="DH18" i="199"/>
  <c r="DG18" i="199"/>
  <c r="DF18" i="199"/>
  <c r="DE18" i="199"/>
  <c r="DD18" i="199"/>
  <c r="DC18" i="199"/>
  <c r="DB18" i="199"/>
  <c r="DA18" i="199"/>
  <c r="CZ18" i="199"/>
  <c r="CY18" i="199"/>
  <c r="CX18" i="199"/>
  <c r="CW18" i="199"/>
  <c r="CV18" i="199"/>
  <c r="CU18" i="199"/>
  <c r="CT18" i="199"/>
  <c r="CS18" i="199"/>
  <c r="CR18" i="199"/>
  <c r="CQ18" i="199"/>
  <c r="CP18" i="199"/>
  <c r="CO18" i="199"/>
  <c r="CN18" i="199"/>
  <c r="CM18" i="199"/>
  <c r="CL18" i="199"/>
  <c r="CK18" i="199"/>
  <c r="CJ18" i="199"/>
  <c r="CI18" i="199"/>
  <c r="CH18" i="199"/>
  <c r="CG18" i="199"/>
  <c r="CF18" i="199"/>
  <c r="CE18" i="199"/>
  <c r="CD18" i="199"/>
  <c r="CC18" i="199"/>
  <c r="CB18" i="199"/>
  <c r="CA18" i="199"/>
  <c r="BZ18" i="199"/>
  <c r="BY18" i="199"/>
  <c r="BX18" i="199"/>
  <c r="BW18" i="199"/>
  <c r="BV18" i="199"/>
  <c r="BU18" i="199"/>
  <c r="BT18" i="199"/>
  <c r="BS18" i="199"/>
  <c r="BR18" i="199"/>
  <c r="BQ18" i="199"/>
  <c r="BP18" i="199"/>
  <c r="BO18" i="199"/>
  <c r="BN18" i="199"/>
  <c r="BM18" i="199"/>
  <c r="BL18" i="199"/>
  <c r="BK18" i="199"/>
  <c r="BJ18" i="199"/>
  <c r="BI18" i="199"/>
  <c r="BH18" i="199"/>
  <c r="BG18" i="199"/>
  <c r="BF18" i="199"/>
  <c r="BE18" i="199"/>
  <c r="BD18" i="199"/>
  <c r="BC18" i="199"/>
  <c r="BB18" i="199"/>
  <c r="BA18" i="199"/>
  <c r="AZ18" i="199"/>
  <c r="AY18" i="199"/>
  <c r="AX18" i="199"/>
  <c r="AW18" i="199"/>
  <c r="AV18" i="199"/>
  <c r="AU18" i="199"/>
  <c r="AT18" i="199"/>
  <c r="AS18" i="199"/>
  <c r="AR18" i="199"/>
  <c r="AQ18" i="199"/>
  <c r="AP18" i="199"/>
  <c r="AO18" i="199"/>
  <c r="AN18" i="199"/>
  <c r="AM18" i="199"/>
  <c r="AL18" i="199"/>
  <c r="AK18" i="199"/>
  <c r="AJ18" i="199"/>
  <c r="AI18" i="199"/>
  <c r="AH18" i="199"/>
  <c r="AG18" i="199"/>
  <c r="AF18" i="199"/>
  <c r="AE18" i="199"/>
  <c r="AD18" i="199"/>
  <c r="AC18" i="199"/>
  <c r="AB18" i="199"/>
  <c r="AA18" i="199"/>
  <c r="Z18" i="199"/>
  <c r="Y18" i="199"/>
  <c r="X18" i="199"/>
  <c r="W18" i="199"/>
  <c r="V18" i="199"/>
  <c r="U18" i="199"/>
  <c r="T18" i="199"/>
  <c r="S18" i="199"/>
  <c r="R18" i="199"/>
  <c r="Q18" i="199"/>
  <c r="P18" i="199"/>
  <c r="O18" i="199"/>
  <c r="N18" i="199"/>
  <c r="M18" i="199"/>
  <c r="L18" i="199"/>
  <c r="K18" i="199"/>
  <c r="J18" i="199"/>
  <c r="I18" i="199"/>
  <c r="H18" i="199"/>
  <c r="G18" i="199"/>
  <c r="F18" i="199"/>
  <c r="FJ17" i="199"/>
  <c r="FI17" i="199"/>
  <c r="FH17" i="199"/>
  <c r="FG17" i="199"/>
  <c r="FF17" i="199"/>
  <c r="FE17" i="199"/>
  <c r="FD17" i="199"/>
  <c r="FC17" i="199"/>
  <c r="FB17" i="199"/>
  <c r="FA17" i="199"/>
  <c r="EZ17" i="199"/>
  <c r="EY17" i="199"/>
  <c r="EX17" i="199"/>
  <c r="EW17" i="199"/>
  <c r="EV17" i="199"/>
  <c r="EU17" i="199"/>
  <c r="ET17" i="199"/>
  <c r="ES17" i="199"/>
  <c r="ER17" i="199"/>
  <c r="EQ17" i="199"/>
  <c r="EP17" i="199"/>
  <c r="EO17" i="199"/>
  <c r="EN17" i="199"/>
  <c r="EM17" i="199"/>
  <c r="EL17" i="199"/>
  <c r="EK17" i="199"/>
  <c r="EJ17" i="199"/>
  <c r="EI17" i="199"/>
  <c r="EH17" i="199"/>
  <c r="EG17" i="199"/>
  <c r="EF17" i="199"/>
  <c r="EE17" i="199"/>
  <c r="ED17" i="199"/>
  <c r="EC17" i="199"/>
  <c r="EB17" i="199"/>
  <c r="EA17" i="199"/>
  <c r="DZ17" i="199"/>
  <c r="DY17" i="199"/>
  <c r="DX17" i="199"/>
  <c r="DW17" i="199"/>
  <c r="DV17" i="199"/>
  <c r="DU17" i="199"/>
  <c r="DT17" i="199"/>
  <c r="DS17" i="199"/>
  <c r="DR17" i="199"/>
  <c r="DQ17" i="199"/>
  <c r="DP17" i="199"/>
  <c r="DO17" i="199"/>
  <c r="DN17" i="199"/>
  <c r="DM17" i="199"/>
  <c r="DL17" i="199"/>
  <c r="DK17" i="199"/>
  <c r="DJ17" i="199"/>
  <c r="DI17" i="199"/>
  <c r="DH17" i="199"/>
  <c r="DG17" i="199"/>
  <c r="DF17" i="199"/>
  <c r="DE17" i="199"/>
  <c r="DD17" i="199"/>
  <c r="DC17" i="199"/>
  <c r="DB17" i="199"/>
  <c r="DA17" i="199"/>
  <c r="CZ17" i="199"/>
  <c r="CY17" i="199"/>
  <c r="CX17" i="199"/>
  <c r="CW17" i="199"/>
  <c r="CV17" i="199"/>
  <c r="CU17" i="199"/>
  <c r="CT17" i="199"/>
  <c r="CS17" i="199"/>
  <c r="CR17" i="199"/>
  <c r="CQ17" i="199"/>
  <c r="CP17" i="199"/>
  <c r="CO17" i="199"/>
  <c r="CN17" i="199"/>
  <c r="CM17" i="199"/>
  <c r="CL17" i="199"/>
  <c r="CK17" i="199"/>
  <c r="CJ17" i="199"/>
  <c r="CI17" i="199"/>
  <c r="CH17" i="199"/>
  <c r="CG17" i="199"/>
  <c r="CF17" i="199"/>
  <c r="CE17" i="199"/>
  <c r="CD17" i="199"/>
  <c r="CC17" i="199"/>
  <c r="CB17" i="199"/>
  <c r="CA17" i="199"/>
  <c r="BZ17" i="199"/>
  <c r="BY17" i="199"/>
  <c r="BX17" i="199"/>
  <c r="BW17" i="199"/>
  <c r="BV17" i="199"/>
  <c r="BU17" i="199"/>
  <c r="BT17" i="199"/>
  <c r="BS17" i="199"/>
  <c r="BR17" i="199"/>
  <c r="BQ17" i="199"/>
  <c r="BP17" i="199"/>
  <c r="BO17" i="199"/>
  <c r="BN17" i="199"/>
  <c r="BM17" i="199"/>
  <c r="BL17" i="199"/>
  <c r="BK17" i="199"/>
  <c r="BJ17" i="199"/>
  <c r="BI17" i="199"/>
  <c r="BH17" i="199"/>
  <c r="BG17" i="199"/>
  <c r="BF17" i="199"/>
  <c r="BE17" i="199"/>
  <c r="BD17" i="199"/>
  <c r="BC17" i="199"/>
  <c r="BB17" i="199"/>
  <c r="BA17" i="199"/>
  <c r="AZ17" i="199"/>
  <c r="AY17" i="199"/>
  <c r="AX17" i="199"/>
  <c r="AW17" i="199"/>
  <c r="AV17" i="199"/>
  <c r="AU17" i="199"/>
  <c r="AT17" i="199"/>
  <c r="AS17" i="199"/>
  <c r="AR17" i="199"/>
  <c r="AQ17" i="199"/>
  <c r="AP17" i="199"/>
  <c r="AO17" i="199"/>
  <c r="AN17" i="199"/>
  <c r="AM17" i="199"/>
  <c r="AL17" i="199"/>
  <c r="AK17" i="199"/>
  <c r="AJ17" i="199"/>
  <c r="AI17" i="199"/>
  <c r="AH17" i="199"/>
  <c r="AG17" i="199"/>
  <c r="AF17" i="199"/>
  <c r="AE17" i="199"/>
  <c r="AD17" i="199"/>
  <c r="AC17" i="199"/>
  <c r="AB17" i="199"/>
  <c r="AA17" i="199"/>
  <c r="Z17" i="199"/>
  <c r="Y17" i="199"/>
  <c r="X17" i="199"/>
  <c r="W17" i="199"/>
  <c r="V17" i="199"/>
  <c r="U17" i="199"/>
  <c r="T17" i="199"/>
  <c r="S17" i="199"/>
  <c r="R17" i="199"/>
  <c r="Q17" i="199"/>
  <c r="P17" i="199"/>
  <c r="O17" i="199"/>
  <c r="N17" i="199"/>
  <c r="M17" i="199"/>
  <c r="L17" i="199"/>
  <c r="K17" i="199"/>
  <c r="J17" i="199"/>
  <c r="I17" i="199"/>
  <c r="H17" i="199"/>
  <c r="G17" i="199"/>
  <c r="F17" i="199"/>
  <c r="FJ16" i="199"/>
  <c r="FI16" i="199"/>
  <c r="FH16" i="199"/>
  <c r="FG16" i="199"/>
  <c r="FF16" i="199"/>
  <c r="FE16" i="199"/>
  <c r="FD16" i="199"/>
  <c r="FC16" i="199"/>
  <c r="FB16" i="199"/>
  <c r="FA16" i="199"/>
  <c r="EZ16" i="199"/>
  <c r="EY16" i="199"/>
  <c r="EX16" i="199"/>
  <c r="EW16" i="199"/>
  <c r="EV16" i="199"/>
  <c r="EU16" i="199"/>
  <c r="ET16" i="199"/>
  <c r="ES16" i="199"/>
  <c r="ER16" i="199"/>
  <c r="EQ16" i="199"/>
  <c r="EP16" i="199"/>
  <c r="EO16" i="199"/>
  <c r="EN16" i="199"/>
  <c r="EM16" i="199"/>
  <c r="EL16" i="199"/>
  <c r="EK16" i="199"/>
  <c r="EJ16" i="199"/>
  <c r="EI16" i="199"/>
  <c r="EH16" i="199"/>
  <c r="EG16" i="199"/>
  <c r="EF16" i="199"/>
  <c r="EE16" i="199"/>
  <c r="ED16" i="199"/>
  <c r="EC16" i="199"/>
  <c r="EB16" i="199"/>
  <c r="EA16" i="199"/>
  <c r="DZ16" i="199"/>
  <c r="DY16" i="199"/>
  <c r="DX16" i="199"/>
  <c r="DW16" i="199"/>
  <c r="DV16" i="199"/>
  <c r="DU16" i="199"/>
  <c r="DT16" i="199"/>
  <c r="DS16" i="199"/>
  <c r="DR16" i="199"/>
  <c r="DQ16" i="199"/>
  <c r="DP16" i="199"/>
  <c r="DO16" i="199"/>
  <c r="DN16" i="199"/>
  <c r="DM16" i="199"/>
  <c r="DL16" i="199"/>
  <c r="DK16" i="199"/>
  <c r="DJ16" i="199"/>
  <c r="DI16" i="199"/>
  <c r="DH16" i="199"/>
  <c r="DG16" i="199"/>
  <c r="DF16" i="199"/>
  <c r="DE16" i="199"/>
  <c r="DD16" i="199"/>
  <c r="DC16" i="199"/>
  <c r="DB16" i="199"/>
  <c r="DA16" i="199"/>
  <c r="CZ16" i="199"/>
  <c r="CY16" i="199"/>
  <c r="CX16" i="199"/>
  <c r="CW16" i="199"/>
  <c r="CV16" i="199"/>
  <c r="CU16" i="199"/>
  <c r="CT16" i="199"/>
  <c r="CS16" i="199"/>
  <c r="CR16" i="199"/>
  <c r="CQ16" i="199"/>
  <c r="CP16" i="199"/>
  <c r="CO16" i="199"/>
  <c r="CN16" i="199"/>
  <c r="CM16" i="199"/>
  <c r="CL16" i="199"/>
  <c r="CK16" i="199"/>
  <c r="CJ16" i="199"/>
  <c r="CI16" i="199"/>
  <c r="CH16" i="199"/>
  <c r="CG16" i="199"/>
  <c r="CF16" i="199"/>
  <c r="CE16" i="199"/>
  <c r="CD16" i="199"/>
  <c r="CC16" i="199"/>
  <c r="CB16" i="199"/>
  <c r="CA16" i="199"/>
  <c r="BZ16" i="199"/>
  <c r="BY16" i="199"/>
  <c r="BX16" i="199"/>
  <c r="BW16" i="199"/>
  <c r="BV16" i="199"/>
  <c r="BU16" i="199"/>
  <c r="BT16" i="199"/>
  <c r="BS16" i="199"/>
  <c r="BR16" i="199"/>
  <c r="BQ16" i="199"/>
  <c r="BP16" i="199"/>
  <c r="BO16" i="199"/>
  <c r="BN16" i="199"/>
  <c r="BM16" i="199"/>
  <c r="BL16" i="199"/>
  <c r="BK16" i="199"/>
  <c r="BJ16" i="199"/>
  <c r="BI16" i="199"/>
  <c r="BH16" i="199"/>
  <c r="BG16" i="199"/>
  <c r="BF16" i="199"/>
  <c r="BE16" i="199"/>
  <c r="BD16" i="199"/>
  <c r="BC16" i="199"/>
  <c r="BB16" i="199"/>
  <c r="BA16" i="199"/>
  <c r="AZ16" i="199"/>
  <c r="AY16" i="199"/>
  <c r="AX16" i="199"/>
  <c r="AW16" i="199"/>
  <c r="AV16" i="199"/>
  <c r="AU16" i="199"/>
  <c r="AT16" i="199"/>
  <c r="AS16" i="199"/>
  <c r="AR16" i="199"/>
  <c r="AQ16" i="199"/>
  <c r="AP16" i="199"/>
  <c r="AO16" i="199"/>
  <c r="AN16" i="199"/>
  <c r="AM16" i="199"/>
  <c r="AL16" i="199"/>
  <c r="AK16" i="199"/>
  <c r="AJ16" i="199"/>
  <c r="AI16" i="199"/>
  <c r="AH16" i="199"/>
  <c r="AG16" i="199"/>
  <c r="AF16" i="199"/>
  <c r="AE16" i="199"/>
  <c r="AD16" i="199"/>
  <c r="AC16" i="199"/>
  <c r="AB16" i="199"/>
  <c r="AA16" i="199"/>
  <c r="Z16" i="199"/>
  <c r="Y16" i="199"/>
  <c r="X16" i="199"/>
  <c r="W16" i="199"/>
  <c r="V16" i="199"/>
  <c r="U16" i="199"/>
  <c r="T16" i="199"/>
  <c r="S16" i="199"/>
  <c r="R16" i="199"/>
  <c r="Q16" i="199"/>
  <c r="P16" i="199"/>
  <c r="O16" i="199"/>
  <c r="N16" i="199"/>
  <c r="M16" i="199"/>
  <c r="L16" i="199"/>
  <c r="K16" i="199"/>
  <c r="J16" i="199"/>
  <c r="I16" i="199"/>
  <c r="H16" i="199"/>
  <c r="G16" i="199"/>
  <c r="FJ15" i="199"/>
  <c r="FI15" i="199"/>
  <c r="FH15" i="199"/>
  <c r="FG15" i="199"/>
  <c r="FF15" i="199"/>
  <c r="FE15" i="199"/>
  <c r="FD15" i="199"/>
  <c r="FC15" i="199"/>
  <c r="FB15" i="199"/>
  <c r="FA15" i="199"/>
  <c r="EZ15" i="199"/>
  <c r="EY15" i="199"/>
  <c r="EX15" i="199"/>
  <c r="EW15" i="199"/>
  <c r="EV15" i="199"/>
  <c r="EU15" i="199"/>
  <c r="ET15" i="199"/>
  <c r="ES15" i="199"/>
  <c r="ER15" i="199"/>
  <c r="EQ15" i="199"/>
  <c r="EP15" i="199"/>
  <c r="EO15" i="199"/>
  <c r="EN15" i="199"/>
  <c r="EM15" i="199"/>
  <c r="EL15" i="199"/>
  <c r="EK15" i="199"/>
  <c r="EJ15" i="199"/>
  <c r="EI15" i="199"/>
  <c r="EH15" i="199"/>
  <c r="EG15" i="199"/>
  <c r="EF15" i="199"/>
  <c r="EE15" i="199"/>
  <c r="ED15" i="199"/>
  <c r="EC15" i="199"/>
  <c r="EB15" i="199"/>
  <c r="EA15" i="199"/>
  <c r="DZ15" i="199"/>
  <c r="DY15" i="199"/>
  <c r="DX15" i="199"/>
  <c r="DW15" i="199"/>
  <c r="DV15" i="199"/>
  <c r="DU15" i="199"/>
  <c r="DT15" i="199"/>
  <c r="DS15" i="199"/>
  <c r="DR15" i="199"/>
  <c r="DQ15" i="199"/>
  <c r="DP15" i="199"/>
  <c r="DO15" i="199"/>
  <c r="DN15" i="199"/>
  <c r="DM15" i="199"/>
  <c r="DL15" i="199"/>
  <c r="DK15" i="199"/>
  <c r="DJ15" i="199"/>
  <c r="DI15" i="199"/>
  <c r="DH15" i="199"/>
  <c r="DG15" i="199"/>
  <c r="DF15" i="199"/>
  <c r="DE15" i="199"/>
  <c r="DD15" i="199"/>
  <c r="DC15" i="199"/>
  <c r="DB15" i="199"/>
  <c r="DA15" i="199"/>
  <c r="CZ15" i="199"/>
  <c r="CY15" i="199"/>
  <c r="CX15" i="199"/>
  <c r="CW15" i="199"/>
  <c r="CV15" i="199"/>
  <c r="CU15" i="199"/>
  <c r="CT15" i="199"/>
  <c r="CS15" i="199"/>
  <c r="CR15" i="199"/>
  <c r="CQ15" i="199"/>
  <c r="CP15" i="199"/>
  <c r="CO15" i="199"/>
  <c r="CN15" i="199"/>
  <c r="CM15" i="199"/>
  <c r="CL15" i="199"/>
  <c r="CK15" i="199"/>
  <c r="CJ15" i="199"/>
  <c r="CI15" i="199"/>
  <c r="CH15" i="199"/>
  <c r="CG15" i="199"/>
  <c r="CF15" i="199"/>
  <c r="CE15" i="199"/>
  <c r="CD15" i="199"/>
  <c r="CC15" i="199"/>
  <c r="CB15" i="199"/>
  <c r="CA15" i="199"/>
  <c r="BZ15" i="199"/>
  <c r="BY15" i="199"/>
  <c r="BX15" i="199"/>
  <c r="BW15" i="199"/>
  <c r="BV15" i="199"/>
  <c r="BU15" i="199"/>
  <c r="BT15" i="199"/>
  <c r="BS15" i="199"/>
  <c r="BR15" i="199"/>
  <c r="BQ15" i="199"/>
  <c r="BP15" i="199"/>
  <c r="BO15" i="199"/>
  <c r="BN15" i="199"/>
  <c r="BM15" i="199"/>
  <c r="BL15" i="199"/>
  <c r="BK15" i="199"/>
  <c r="BJ15" i="199"/>
  <c r="BI15" i="199"/>
  <c r="BH15" i="199"/>
  <c r="BG15" i="199"/>
  <c r="BF15" i="199"/>
  <c r="BE15" i="199"/>
  <c r="BD15" i="199"/>
  <c r="BC15" i="199"/>
  <c r="BB15" i="199"/>
  <c r="BA15" i="199"/>
  <c r="AZ15" i="199"/>
  <c r="AY15" i="199"/>
  <c r="AX15" i="199"/>
  <c r="AW15" i="199"/>
  <c r="AV15" i="199"/>
  <c r="AU15" i="199"/>
  <c r="AT15" i="199"/>
  <c r="AS15" i="199"/>
  <c r="AR15" i="199"/>
  <c r="AQ15" i="199"/>
  <c r="AP15" i="199"/>
  <c r="AO15" i="199"/>
  <c r="AN15" i="199"/>
  <c r="AM15" i="199"/>
  <c r="AL15" i="199"/>
  <c r="AK15" i="199"/>
  <c r="AJ15" i="199"/>
  <c r="AI15" i="199"/>
  <c r="AH15" i="199"/>
  <c r="AG15" i="199"/>
  <c r="AF15" i="199"/>
  <c r="AE15" i="199"/>
  <c r="AD15" i="199"/>
  <c r="AC15" i="199"/>
  <c r="AB15" i="199"/>
  <c r="AA15" i="199"/>
  <c r="Z15" i="199"/>
  <c r="Y15" i="199"/>
  <c r="X15" i="199"/>
  <c r="W15" i="199"/>
  <c r="V15" i="199"/>
  <c r="U15" i="199"/>
  <c r="T15" i="199"/>
  <c r="S15" i="199"/>
  <c r="R15" i="199"/>
  <c r="Q15" i="199"/>
  <c r="P15" i="199"/>
  <c r="O15" i="199"/>
  <c r="N15" i="199"/>
  <c r="M15" i="199"/>
  <c r="L15" i="199"/>
  <c r="K15" i="199"/>
  <c r="J15" i="199"/>
  <c r="I15" i="199"/>
  <c r="H15" i="199"/>
  <c r="G15" i="199"/>
  <c r="F15" i="199"/>
  <c r="E15" i="199"/>
  <c r="D15" i="199"/>
  <c r="C15" i="199"/>
  <c r="B15" i="199"/>
  <c r="FJ14" i="199"/>
  <c r="FI14" i="199"/>
  <c r="FH14" i="199"/>
  <c r="FG14" i="199"/>
  <c r="FF14" i="199"/>
  <c r="FE14" i="199"/>
  <c r="FD14" i="199"/>
  <c r="FC14" i="199"/>
  <c r="FB14" i="199"/>
  <c r="FA14" i="199"/>
  <c r="EZ14" i="199"/>
  <c r="EY14" i="199"/>
  <c r="EX14" i="199"/>
  <c r="EW14" i="199"/>
  <c r="EV14" i="199"/>
  <c r="EU14" i="199"/>
  <c r="ET14" i="199"/>
  <c r="ES14" i="199"/>
  <c r="ER14" i="199"/>
  <c r="EQ14" i="199"/>
  <c r="EP14" i="199"/>
  <c r="EO14" i="199"/>
  <c r="EN14" i="199"/>
  <c r="EM14" i="199"/>
  <c r="EL14" i="199"/>
  <c r="EK14" i="199"/>
  <c r="EJ14" i="199"/>
  <c r="EI14" i="199"/>
  <c r="EH14" i="199"/>
  <c r="EG14" i="199"/>
  <c r="EF14" i="199"/>
  <c r="EE14" i="199"/>
  <c r="ED14" i="199"/>
  <c r="EC14" i="199"/>
  <c r="EB14" i="199"/>
  <c r="EA14" i="199"/>
  <c r="DZ14" i="199"/>
  <c r="DY14" i="199"/>
  <c r="DX14" i="199"/>
  <c r="DW14" i="199"/>
  <c r="DV14" i="199"/>
  <c r="DU14" i="199"/>
  <c r="DT14" i="199"/>
  <c r="DS14" i="199"/>
  <c r="DR14" i="199"/>
  <c r="DQ14" i="199"/>
  <c r="DP14" i="199"/>
  <c r="DO14" i="199"/>
  <c r="DN14" i="199"/>
  <c r="DM14" i="199"/>
  <c r="DL14" i="199"/>
  <c r="DK14" i="199"/>
  <c r="DJ14" i="199"/>
  <c r="DI14" i="199"/>
  <c r="DH14" i="199"/>
  <c r="DG14" i="199"/>
  <c r="DF14" i="199"/>
  <c r="DE14" i="199"/>
  <c r="DD14" i="199"/>
  <c r="DC14" i="199"/>
  <c r="DB14" i="199"/>
  <c r="DA14" i="199"/>
  <c r="CZ14" i="199"/>
  <c r="CY14" i="199"/>
  <c r="CX14" i="199"/>
  <c r="CW14" i="199"/>
  <c r="CV14" i="199"/>
  <c r="CU14" i="199"/>
  <c r="CT14" i="199"/>
  <c r="CS14" i="199"/>
  <c r="CR14" i="199"/>
  <c r="CQ14" i="199"/>
  <c r="CP14" i="199"/>
  <c r="CO14" i="199"/>
  <c r="CN14" i="199"/>
  <c r="CM14" i="199"/>
  <c r="CL14" i="199"/>
  <c r="CK14" i="199"/>
  <c r="CJ14" i="199"/>
  <c r="CI14" i="199"/>
  <c r="CH14" i="199"/>
  <c r="CG14" i="199"/>
  <c r="CF14" i="199"/>
  <c r="CE14" i="199"/>
  <c r="CD14" i="199"/>
  <c r="CC14" i="199"/>
  <c r="CB14" i="199"/>
  <c r="CA14" i="199"/>
  <c r="BZ14" i="199"/>
  <c r="BY14" i="199"/>
  <c r="BX14" i="199"/>
  <c r="BW14" i="199"/>
  <c r="BV14" i="199"/>
  <c r="BU14" i="199"/>
  <c r="BT14" i="199"/>
  <c r="BS14" i="199"/>
  <c r="BR14" i="199"/>
  <c r="BQ14" i="199"/>
  <c r="BP14" i="199"/>
  <c r="BO14" i="199"/>
  <c r="BN14" i="199"/>
  <c r="BM14" i="199"/>
  <c r="BL14" i="199"/>
  <c r="BK14" i="199"/>
  <c r="BJ14" i="199"/>
  <c r="BI14" i="199"/>
  <c r="BH14" i="199"/>
  <c r="BG14" i="199"/>
  <c r="BF14" i="199"/>
  <c r="BE14" i="199"/>
  <c r="BD14" i="199"/>
  <c r="BC14" i="199"/>
  <c r="BB14" i="199"/>
  <c r="BA14" i="199"/>
  <c r="AZ14" i="199"/>
  <c r="AY14" i="199"/>
  <c r="AX14" i="199"/>
  <c r="AW14" i="199"/>
  <c r="AV14" i="199"/>
  <c r="AU14" i="199"/>
  <c r="AT14" i="199"/>
  <c r="AS14" i="199"/>
  <c r="AR14" i="199"/>
  <c r="AQ14" i="199"/>
  <c r="AP14" i="199"/>
  <c r="AO14" i="199"/>
  <c r="AN14" i="199"/>
  <c r="AM14" i="199"/>
  <c r="AL14" i="199"/>
  <c r="AK14" i="199"/>
  <c r="AJ14" i="199"/>
  <c r="AI14" i="199"/>
  <c r="AH14" i="199"/>
  <c r="AG14" i="199"/>
  <c r="AF14" i="199"/>
  <c r="AE14" i="199"/>
  <c r="AD14" i="199"/>
  <c r="AC14" i="199"/>
  <c r="AB14" i="199"/>
  <c r="AA14" i="199"/>
  <c r="Z14" i="199"/>
  <c r="Y14" i="199"/>
  <c r="X14" i="199"/>
  <c r="W14" i="199"/>
  <c r="V14" i="199"/>
  <c r="U14" i="199"/>
  <c r="T14" i="199"/>
  <c r="S14" i="199"/>
  <c r="R14" i="199"/>
  <c r="Q14" i="199"/>
  <c r="P14" i="199"/>
  <c r="O14" i="199"/>
  <c r="N14" i="199"/>
  <c r="M14" i="199"/>
  <c r="L14" i="199"/>
  <c r="K14" i="199"/>
  <c r="J14" i="199"/>
  <c r="I14" i="199"/>
  <c r="H14" i="199"/>
  <c r="G14" i="199"/>
  <c r="F14" i="199"/>
  <c r="E14" i="199"/>
  <c r="D14" i="199"/>
  <c r="C14" i="199"/>
  <c r="B14" i="199"/>
  <c r="FJ13" i="199"/>
  <c r="FI13" i="199"/>
  <c r="FH13" i="199"/>
  <c r="FG13" i="199"/>
  <c r="FF13" i="199"/>
  <c r="FE13" i="199"/>
  <c r="FD13" i="199"/>
  <c r="FC13" i="199"/>
  <c r="FB13" i="199"/>
  <c r="FA13" i="199"/>
  <c r="EZ13" i="199"/>
  <c r="EY13" i="199"/>
  <c r="EX13" i="199"/>
  <c r="EW13" i="199"/>
  <c r="EV13" i="199"/>
  <c r="EU13" i="199"/>
  <c r="ET13" i="199"/>
  <c r="ES13" i="199"/>
  <c r="ER13" i="199"/>
  <c r="EQ13" i="199"/>
  <c r="EP13" i="199"/>
  <c r="EO13" i="199"/>
  <c r="EN13" i="199"/>
  <c r="EM13" i="199"/>
  <c r="EL13" i="199"/>
  <c r="EK13" i="199"/>
  <c r="EJ13" i="199"/>
  <c r="EI13" i="199"/>
  <c r="EH13" i="199"/>
  <c r="EG13" i="199"/>
  <c r="EF13" i="199"/>
  <c r="EE13" i="199"/>
  <c r="ED13" i="199"/>
  <c r="EC13" i="199"/>
  <c r="EB13" i="199"/>
  <c r="EA13" i="199"/>
  <c r="DZ13" i="199"/>
  <c r="DY13" i="199"/>
  <c r="DX13" i="199"/>
  <c r="DW13" i="199"/>
  <c r="DV13" i="199"/>
  <c r="DU13" i="199"/>
  <c r="DT13" i="199"/>
  <c r="DS13" i="199"/>
  <c r="DR13" i="199"/>
  <c r="DQ13" i="199"/>
  <c r="DP13" i="199"/>
  <c r="DO13" i="199"/>
  <c r="DN13" i="199"/>
  <c r="DM13" i="199"/>
  <c r="DL13" i="199"/>
  <c r="DK13" i="199"/>
  <c r="DJ13" i="199"/>
  <c r="DI13" i="199"/>
  <c r="DH13" i="199"/>
  <c r="DG13" i="199"/>
  <c r="DF13" i="199"/>
  <c r="DE13" i="199"/>
  <c r="DD13" i="199"/>
  <c r="DC13" i="199"/>
  <c r="DB13" i="199"/>
  <c r="DA13" i="199"/>
  <c r="CZ13" i="199"/>
  <c r="CY13" i="199"/>
  <c r="CX13" i="199"/>
  <c r="CW13" i="199"/>
  <c r="CV13" i="199"/>
  <c r="CU13" i="199"/>
  <c r="CT13" i="199"/>
  <c r="CS13" i="199"/>
  <c r="CR13" i="199"/>
  <c r="CQ13" i="199"/>
  <c r="CP13" i="199"/>
  <c r="CO13" i="199"/>
  <c r="CN13" i="199"/>
  <c r="CM13" i="199"/>
  <c r="CL13" i="199"/>
  <c r="CK13" i="199"/>
  <c r="CJ13" i="199"/>
  <c r="CI13" i="199"/>
  <c r="CH13" i="199"/>
  <c r="CG13" i="199"/>
  <c r="CF13" i="199"/>
  <c r="CE13" i="199"/>
  <c r="CD13" i="199"/>
  <c r="CC13" i="199"/>
  <c r="CB13" i="199"/>
  <c r="CA13" i="199"/>
  <c r="BZ13" i="199"/>
  <c r="BY13" i="199"/>
  <c r="BX13" i="199"/>
  <c r="BW13" i="199"/>
  <c r="BV13" i="199"/>
  <c r="BU13" i="199"/>
  <c r="BT13" i="199"/>
  <c r="BS13" i="199"/>
  <c r="BR13" i="199"/>
  <c r="BQ13" i="199"/>
  <c r="BP13" i="199"/>
  <c r="BO13" i="199"/>
  <c r="BN13" i="199"/>
  <c r="BM13" i="199"/>
  <c r="BL13" i="199"/>
  <c r="BK13" i="199"/>
  <c r="BJ13" i="199"/>
  <c r="BI13" i="199"/>
  <c r="BH13" i="199"/>
  <c r="BG13" i="199"/>
  <c r="BF13" i="199"/>
  <c r="BE13" i="199"/>
  <c r="BD13" i="199"/>
  <c r="BC13" i="199"/>
  <c r="BB13" i="199"/>
  <c r="BA13" i="199"/>
  <c r="AZ13" i="199"/>
  <c r="AY13" i="199"/>
  <c r="AX13" i="199"/>
  <c r="AW13" i="199"/>
  <c r="AV13" i="199"/>
  <c r="AU13" i="199"/>
  <c r="AT13" i="199"/>
  <c r="AS13" i="199"/>
  <c r="AR13" i="199"/>
  <c r="AQ13" i="199"/>
  <c r="AP13" i="199"/>
  <c r="AO13" i="199"/>
  <c r="AN13" i="199"/>
  <c r="AM13" i="199"/>
  <c r="AL13" i="199"/>
  <c r="AK13" i="199"/>
  <c r="AJ13" i="199"/>
  <c r="AI13" i="199"/>
  <c r="AH13" i="199"/>
  <c r="AG13" i="199"/>
  <c r="AF13" i="199"/>
  <c r="AE13" i="199"/>
  <c r="AD13" i="199"/>
  <c r="AC13" i="199"/>
  <c r="AB13" i="199"/>
  <c r="AA13" i="199"/>
  <c r="Z13" i="199"/>
  <c r="Y13" i="199"/>
  <c r="X13" i="199"/>
  <c r="W13" i="199"/>
  <c r="V13" i="199"/>
  <c r="U13" i="199"/>
  <c r="T13" i="199"/>
  <c r="S13" i="199"/>
  <c r="R13" i="199"/>
  <c r="Q13" i="199"/>
  <c r="P13" i="199"/>
  <c r="O13" i="199"/>
  <c r="N13" i="199"/>
  <c r="M13" i="199"/>
  <c r="L13" i="199"/>
  <c r="K13" i="199"/>
  <c r="J13" i="199"/>
  <c r="I13" i="199"/>
  <c r="H13" i="199"/>
  <c r="G13" i="199"/>
  <c r="F13" i="199"/>
  <c r="E13" i="199"/>
  <c r="D13" i="199"/>
  <c r="C13" i="199"/>
  <c r="B13" i="199"/>
  <c r="FJ12" i="199"/>
  <c r="FI12" i="199"/>
  <c r="FH12" i="199"/>
  <c r="FG12" i="199"/>
  <c r="FF12" i="199"/>
  <c r="FE12" i="199"/>
  <c r="FD12" i="199"/>
  <c r="FC12" i="199"/>
  <c r="FB12" i="199"/>
  <c r="FA12" i="199"/>
  <c r="EZ12" i="199"/>
  <c r="EY12" i="199"/>
  <c r="EX12" i="199"/>
  <c r="EW12" i="199"/>
  <c r="EV12" i="199"/>
  <c r="EU12" i="199"/>
  <c r="ET12" i="199"/>
  <c r="ES12" i="199"/>
  <c r="ER12" i="199"/>
  <c r="EQ12" i="199"/>
  <c r="EP12" i="199"/>
  <c r="EO12" i="199"/>
  <c r="EN12" i="199"/>
  <c r="EM12" i="199"/>
  <c r="EL12" i="199"/>
  <c r="EK12" i="199"/>
  <c r="EJ12" i="199"/>
  <c r="EI12" i="199"/>
  <c r="EH12" i="199"/>
  <c r="EG12" i="199"/>
  <c r="EF12" i="199"/>
  <c r="EE12" i="199"/>
  <c r="ED12" i="199"/>
  <c r="EC12" i="199"/>
  <c r="EB12" i="199"/>
  <c r="EA12" i="199"/>
  <c r="DZ12" i="199"/>
  <c r="DY12" i="199"/>
  <c r="DX12" i="199"/>
  <c r="DW12" i="199"/>
  <c r="DV12" i="199"/>
  <c r="DU12" i="199"/>
  <c r="DT12" i="199"/>
  <c r="DS12" i="199"/>
  <c r="DR12" i="199"/>
  <c r="DQ12" i="199"/>
  <c r="DP12" i="199"/>
  <c r="DO12" i="199"/>
  <c r="DN12" i="199"/>
  <c r="DM12" i="199"/>
  <c r="DL12" i="199"/>
  <c r="DK12" i="199"/>
  <c r="DJ12" i="199"/>
  <c r="DI12" i="199"/>
  <c r="DH12" i="199"/>
  <c r="DG12" i="199"/>
  <c r="DF12" i="199"/>
  <c r="DE12" i="199"/>
  <c r="DD12" i="199"/>
  <c r="DC12" i="199"/>
  <c r="DB12" i="199"/>
  <c r="DA12" i="199"/>
  <c r="CZ12" i="199"/>
  <c r="CY12" i="199"/>
  <c r="CX12" i="199"/>
  <c r="CW12" i="199"/>
  <c r="CV12" i="199"/>
  <c r="CU12" i="199"/>
  <c r="CT12" i="199"/>
  <c r="CS12" i="199"/>
  <c r="CR12" i="199"/>
  <c r="CQ12" i="199"/>
  <c r="CP12" i="199"/>
  <c r="CO12" i="199"/>
  <c r="CN12" i="199"/>
  <c r="CM12" i="199"/>
  <c r="CL12" i="199"/>
  <c r="CK12" i="199"/>
  <c r="CJ12" i="199"/>
  <c r="CI12" i="199"/>
  <c r="CH12" i="199"/>
  <c r="CG12" i="199"/>
  <c r="CF12" i="199"/>
  <c r="CE12" i="199"/>
  <c r="CD12" i="199"/>
  <c r="CC12" i="199"/>
  <c r="CB12" i="199"/>
  <c r="CA12" i="199"/>
  <c r="BZ12" i="199"/>
  <c r="BY12" i="199"/>
  <c r="BX12" i="199"/>
  <c r="BW12" i="199"/>
  <c r="BV12" i="199"/>
  <c r="BU12" i="199"/>
  <c r="BT12" i="199"/>
  <c r="BS12" i="199"/>
  <c r="BR12" i="199"/>
  <c r="BQ12" i="199"/>
  <c r="BP12" i="199"/>
  <c r="BO12" i="199"/>
  <c r="BN12" i="199"/>
  <c r="BM12" i="199"/>
  <c r="BL12" i="199"/>
  <c r="BK12" i="199"/>
  <c r="BJ12" i="199"/>
  <c r="BI12" i="199"/>
  <c r="BH12" i="199"/>
  <c r="BG12" i="199"/>
  <c r="BF12" i="199"/>
  <c r="BE12" i="199"/>
  <c r="BD12" i="199"/>
  <c r="BC12" i="199"/>
  <c r="BB12" i="199"/>
  <c r="BA12" i="199"/>
  <c r="AZ12" i="199"/>
  <c r="AY12" i="199"/>
  <c r="AX12" i="199"/>
  <c r="AW12" i="199"/>
  <c r="AV12" i="199"/>
  <c r="AU12" i="199"/>
  <c r="AT12" i="199"/>
  <c r="AS12" i="199"/>
  <c r="AR12" i="199"/>
  <c r="AQ12" i="199"/>
  <c r="AP12" i="199"/>
  <c r="AO12" i="199"/>
  <c r="AN12" i="199"/>
  <c r="AM12" i="199"/>
  <c r="AL12" i="199"/>
  <c r="AK12" i="199"/>
  <c r="AJ12" i="199"/>
  <c r="AI12" i="199"/>
  <c r="AH12" i="199"/>
  <c r="AG12" i="199"/>
  <c r="AF12" i="199"/>
  <c r="AE12" i="199"/>
  <c r="AD12" i="199"/>
  <c r="AC12" i="199"/>
  <c r="AB12" i="199"/>
  <c r="AA12" i="199"/>
  <c r="Z12" i="199"/>
  <c r="Y12" i="199"/>
  <c r="X12" i="199"/>
  <c r="W12" i="199"/>
  <c r="V12" i="199"/>
  <c r="U12" i="199"/>
  <c r="T12" i="199"/>
  <c r="S12" i="199"/>
  <c r="R12" i="199"/>
  <c r="Q12" i="199"/>
  <c r="P12" i="199"/>
  <c r="O12" i="199"/>
  <c r="N12" i="199"/>
  <c r="M12" i="199"/>
  <c r="L12" i="199"/>
  <c r="K12" i="199"/>
  <c r="J12" i="199"/>
  <c r="I12" i="199"/>
  <c r="H12" i="199"/>
  <c r="G12" i="199"/>
  <c r="F12" i="199"/>
  <c r="E12" i="199"/>
  <c r="D12" i="199"/>
  <c r="C12" i="199"/>
  <c r="B12" i="199"/>
  <c r="FJ11" i="199"/>
  <c r="FI11" i="199"/>
  <c r="FH11" i="199"/>
  <c r="FG11" i="199"/>
  <c r="FF11" i="199"/>
  <c r="FE11" i="199"/>
  <c r="FD11" i="199"/>
  <c r="FC11" i="199"/>
  <c r="FB11" i="199"/>
  <c r="FA11" i="199"/>
  <c r="EZ11" i="199"/>
  <c r="EY11" i="199"/>
  <c r="EX11" i="199"/>
  <c r="EW11" i="199"/>
  <c r="EV11" i="199"/>
  <c r="EU11" i="199"/>
  <c r="ET11" i="199"/>
  <c r="ES11" i="199"/>
  <c r="ER11" i="199"/>
  <c r="EQ11" i="199"/>
  <c r="EP11" i="199"/>
  <c r="EO11" i="199"/>
  <c r="EN11" i="199"/>
  <c r="EM11" i="199"/>
  <c r="EL11" i="199"/>
  <c r="EK11" i="199"/>
  <c r="EJ11" i="199"/>
  <c r="EI11" i="199"/>
  <c r="EH11" i="199"/>
  <c r="EG11" i="199"/>
  <c r="EF11" i="199"/>
  <c r="EE11" i="199"/>
  <c r="ED11" i="199"/>
  <c r="EC11" i="199"/>
  <c r="EB11" i="199"/>
  <c r="EA11" i="199"/>
  <c r="DZ11" i="199"/>
  <c r="DY11" i="199"/>
  <c r="DX11" i="199"/>
  <c r="DW11" i="199"/>
  <c r="DV11" i="199"/>
  <c r="DU11" i="199"/>
  <c r="DT11" i="199"/>
  <c r="DS11" i="199"/>
  <c r="DR11" i="199"/>
  <c r="DQ11" i="199"/>
  <c r="DP11" i="199"/>
  <c r="DO11" i="199"/>
  <c r="DN11" i="199"/>
  <c r="DM11" i="199"/>
  <c r="DL11" i="199"/>
  <c r="DK11" i="199"/>
  <c r="DJ11" i="199"/>
  <c r="DI11" i="199"/>
  <c r="DH11" i="199"/>
  <c r="DG11" i="199"/>
  <c r="DF11" i="199"/>
  <c r="DE11" i="199"/>
  <c r="DD11" i="199"/>
  <c r="DC11" i="199"/>
  <c r="DB11" i="199"/>
  <c r="DA11" i="199"/>
  <c r="CZ11" i="199"/>
  <c r="CY11" i="199"/>
  <c r="CX11" i="199"/>
  <c r="CW11" i="199"/>
  <c r="CV11" i="199"/>
  <c r="CU11" i="199"/>
  <c r="CT11" i="199"/>
  <c r="CS11" i="199"/>
  <c r="CR11" i="199"/>
  <c r="CQ11" i="199"/>
  <c r="CP11" i="199"/>
  <c r="CO11" i="199"/>
  <c r="CN11" i="199"/>
  <c r="CM11" i="199"/>
  <c r="CL11" i="199"/>
  <c r="CK11" i="199"/>
  <c r="CJ11" i="199"/>
  <c r="CI11" i="199"/>
  <c r="CH11" i="199"/>
  <c r="CG11" i="199"/>
  <c r="CF11" i="199"/>
  <c r="CE11" i="199"/>
  <c r="CD11" i="199"/>
  <c r="CC11" i="199"/>
  <c r="CB11" i="199"/>
  <c r="CA11" i="199"/>
  <c r="BZ11" i="199"/>
  <c r="BY11" i="199"/>
  <c r="BX11" i="199"/>
  <c r="BW11" i="199"/>
  <c r="BV11" i="199"/>
  <c r="BU11" i="199"/>
  <c r="BT11" i="199"/>
  <c r="BS11" i="199"/>
  <c r="BR11" i="199"/>
  <c r="BQ11" i="199"/>
  <c r="BP11" i="199"/>
  <c r="BO11" i="199"/>
  <c r="BN11" i="199"/>
  <c r="BM11" i="199"/>
  <c r="BL11" i="199"/>
  <c r="BK11" i="199"/>
  <c r="BJ11" i="199"/>
  <c r="BI11" i="199"/>
  <c r="BH11" i="199"/>
  <c r="BG11" i="199"/>
  <c r="BF11" i="199"/>
  <c r="BE11" i="199"/>
  <c r="BD11" i="199"/>
  <c r="BC11" i="199"/>
  <c r="BB11" i="199"/>
  <c r="BA11" i="199"/>
  <c r="AZ11" i="199"/>
  <c r="AY11" i="199"/>
  <c r="AX11" i="199"/>
  <c r="AW11" i="199"/>
  <c r="AV11" i="199"/>
  <c r="AU11" i="199"/>
  <c r="AT11" i="199"/>
  <c r="AS11" i="199"/>
  <c r="AR11" i="199"/>
  <c r="AQ11" i="199"/>
  <c r="AP11" i="199"/>
  <c r="AO11" i="199"/>
  <c r="AN11" i="199"/>
  <c r="AM11" i="199"/>
  <c r="AL11" i="199"/>
  <c r="AK11" i="199"/>
  <c r="AJ11" i="199"/>
  <c r="AI11" i="199"/>
  <c r="AH11" i="199"/>
  <c r="AG11" i="199"/>
  <c r="AF11" i="199"/>
  <c r="AE11" i="199"/>
  <c r="AD11" i="199"/>
  <c r="AC11" i="199"/>
  <c r="AB11" i="199"/>
  <c r="AA11" i="199"/>
  <c r="Z11" i="199"/>
  <c r="Y11" i="199"/>
  <c r="X11" i="199"/>
  <c r="W11" i="199"/>
  <c r="V11" i="199"/>
  <c r="U11" i="199"/>
  <c r="T11" i="199"/>
  <c r="S11" i="199"/>
  <c r="R11" i="199"/>
  <c r="Q11" i="199"/>
  <c r="P11" i="199"/>
  <c r="O11" i="199"/>
  <c r="N11" i="199"/>
  <c r="M11" i="199"/>
  <c r="L11" i="199"/>
  <c r="K11" i="199"/>
  <c r="J11" i="199"/>
  <c r="I11" i="199"/>
  <c r="H11" i="199"/>
  <c r="G11" i="199"/>
  <c r="F11" i="199"/>
  <c r="E11" i="199"/>
  <c r="D11" i="199"/>
  <c r="C11" i="199"/>
  <c r="B11" i="199"/>
  <c r="FJ10" i="199"/>
  <c r="FI10" i="199"/>
  <c r="FH10" i="199"/>
  <c r="FG10" i="199"/>
  <c r="FF10" i="199"/>
  <c r="FE10" i="199"/>
  <c r="FD10" i="199"/>
  <c r="FC10" i="199"/>
  <c r="FB10" i="199"/>
  <c r="FA10" i="199"/>
  <c r="EZ10" i="199"/>
  <c r="EY10" i="199"/>
  <c r="EX10" i="199"/>
  <c r="EW10" i="199"/>
  <c r="EV10" i="199"/>
  <c r="EU10" i="199"/>
  <c r="ET10" i="199"/>
  <c r="ES10" i="199"/>
  <c r="ER10" i="199"/>
  <c r="EQ10" i="199"/>
  <c r="EP10" i="199"/>
  <c r="EO10" i="199"/>
  <c r="EN10" i="199"/>
  <c r="EM10" i="199"/>
  <c r="EL10" i="199"/>
  <c r="EK10" i="199"/>
  <c r="EJ10" i="199"/>
  <c r="EI10" i="199"/>
  <c r="EH10" i="199"/>
  <c r="EG10" i="199"/>
  <c r="EF10" i="199"/>
  <c r="EE10" i="199"/>
  <c r="ED10" i="199"/>
  <c r="EC10" i="199"/>
  <c r="EB10" i="199"/>
  <c r="EA10" i="199"/>
  <c r="DZ10" i="199"/>
  <c r="DY10" i="199"/>
  <c r="DX10" i="199"/>
  <c r="DW10" i="199"/>
  <c r="DV10" i="199"/>
  <c r="DU10" i="199"/>
  <c r="DT10" i="199"/>
  <c r="DS10" i="199"/>
  <c r="DR10" i="199"/>
  <c r="DQ10" i="199"/>
  <c r="DP10" i="199"/>
  <c r="DO10" i="199"/>
  <c r="DN10" i="199"/>
  <c r="DM10" i="199"/>
  <c r="DL10" i="199"/>
  <c r="DK10" i="199"/>
  <c r="DJ10" i="199"/>
  <c r="DI10" i="199"/>
  <c r="DH10" i="199"/>
  <c r="DG10" i="199"/>
  <c r="DF10" i="199"/>
  <c r="DE10" i="199"/>
  <c r="DD10" i="199"/>
  <c r="DC10" i="199"/>
  <c r="DB10" i="199"/>
  <c r="DA10" i="199"/>
  <c r="CZ10" i="199"/>
  <c r="CY10" i="199"/>
  <c r="CX10" i="199"/>
  <c r="CW10" i="199"/>
  <c r="CV10" i="199"/>
  <c r="CU10" i="199"/>
  <c r="CT10" i="199"/>
  <c r="CS10" i="199"/>
  <c r="CR10" i="199"/>
  <c r="CQ10" i="199"/>
  <c r="CP10" i="199"/>
  <c r="CO10" i="199"/>
  <c r="CN10" i="199"/>
  <c r="CM10" i="199"/>
  <c r="CL10" i="199"/>
  <c r="CK10" i="199"/>
  <c r="CJ10" i="199"/>
  <c r="CI10" i="199"/>
  <c r="CH10" i="199"/>
  <c r="CG10" i="199"/>
  <c r="CF10" i="199"/>
  <c r="CE10" i="199"/>
  <c r="CD10" i="199"/>
  <c r="CC10" i="199"/>
  <c r="CB10" i="199"/>
  <c r="CA10" i="199"/>
  <c r="BZ10" i="199"/>
  <c r="BY10" i="199"/>
  <c r="BX10" i="199"/>
  <c r="BW10" i="199"/>
  <c r="BV10" i="199"/>
  <c r="BU10" i="199"/>
  <c r="BT10" i="199"/>
  <c r="BS10" i="199"/>
  <c r="BR10" i="199"/>
  <c r="BQ10" i="199"/>
  <c r="BP10" i="199"/>
  <c r="BO10" i="199"/>
  <c r="BN10" i="199"/>
  <c r="BM10" i="199"/>
  <c r="BL10" i="199"/>
  <c r="BK10" i="199"/>
  <c r="BJ10" i="199"/>
  <c r="BI10" i="199"/>
  <c r="BH10" i="199"/>
  <c r="BG10" i="199"/>
  <c r="BF10" i="199"/>
  <c r="BE10" i="199"/>
  <c r="BD10" i="199"/>
  <c r="BC10" i="199"/>
  <c r="BB10" i="199"/>
  <c r="BA10" i="199"/>
  <c r="AZ10" i="199"/>
  <c r="AY10" i="199"/>
  <c r="AX10" i="199"/>
  <c r="AW10" i="199"/>
  <c r="AV10" i="199"/>
  <c r="AU10" i="199"/>
  <c r="AT10" i="199"/>
  <c r="AS10" i="199"/>
  <c r="AR10" i="199"/>
  <c r="AQ10" i="199"/>
  <c r="AP10" i="199"/>
  <c r="AO10" i="199"/>
  <c r="AN10" i="199"/>
  <c r="AM10" i="199"/>
  <c r="AL10" i="199"/>
  <c r="AK10" i="199"/>
  <c r="AJ10" i="199"/>
  <c r="AI10" i="199"/>
  <c r="AH10" i="199"/>
  <c r="AG10" i="199"/>
  <c r="AF10" i="199"/>
  <c r="AE10" i="199"/>
  <c r="AD10" i="199"/>
  <c r="AC10" i="199"/>
  <c r="AB10" i="199"/>
  <c r="AA10" i="199"/>
  <c r="Z10" i="199"/>
  <c r="Y10" i="199"/>
  <c r="X10" i="199"/>
  <c r="W10" i="199"/>
  <c r="V10" i="199"/>
  <c r="U10" i="199"/>
  <c r="T10" i="199"/>
  <c r="S10" i="199"/>
  <c r="R10" i="199"/>
  <c r="Q10" i="199"/>
  <c r="P10" i="199"/>
  <c r="O10" i="199"/>
  <c r="N10" i="199"/>
  <c r="M10" i="199"/>
  <c r="L10" i="199"/>
  <c r="K10" i="199"/>
  <c r="J10" i="199"/>
  <c r="I10" i="199"/>
  <c r="H10" i="199"/>
  <c r="G10" i="199"/>
  <c r="F10" i="199"/>
  <c r="E10" i="199"/>
  <c r="D10" i="199"/>
  <c r="C10" i="199"/>
  <c r="B10" i="199"/>
  <c r="FJ9" i="199"/>
  <c r="FI9" i="199"/>
  <c r="FH9" i="199"/>
  <c r="FG9" i="199"/>
  <c r="FF9" i="199"/>
  <c r="FE9" i="199"/>
  <c r="FD9" i="199"/>
  <c r="FC9" i="199"/>
  <c r="FB9" i="199"/>
  <c r="FA9" i="199"/>
  <c r="EZ9" i="199"/>
  <c r="EY9" i="199"/>
  <c r="EX9" i="199"/>
  <c r="EW9" i="199"/>
  <c r="EV9" i="199"/>
  <c r="EU9" i="199"/>
  <c r="ET9" i="199"/>
  <c r="ES9" i="199"/>
  <c r="ER9" i="199"/>
  <c r="EQ9" i="199"/>
  <c r="EP9" i="199"/>
  <c r="EO9" i="199"/>
  <c r="EN9" i="199"/>
  <c r="EM9" i="199"/>
  <c r="EL9" i="199"/>
  <c r="EK9" i="199"/>
  <c r="EJ9" i="199"/>
  <c r="EI9" i="199"/>
  <c r="EH9" i="199"/>
  <c r="EG9" i="199"/>
  <c r="EF9" i="199"/>
  <c r="EE9" i="199"/>
  <c r="ED9" i="199"/>
  <c r="EC9" i="199"/>
  <c r="EB9" i="199"/>
  <c r="EA9" i="199"/>
  <c r="DZ9" i="199"/>
  <c r="DY9" i="199"/>
  <c r="DX9" i="199"/>
  <c r="DW9" i="199"/>
  <c r="DV9" i="199"/>
  <c r="DU9" i="199"/>
  <c r="DT9" i="199"/>
  <c r="DS9" i="199"/>
  <c r="DR9" i="199"/>
  <c r="DQ9" i="199"/>
  <c r="DP9" i="199"/>
  <c r="DO9" i="199"/>
  <c r="DN9" i="199"/>
  <c r="DM9" i="199"/>
  <c r="DL9" i="199"/>
  <c r="DK9" i="199"/>
  <c r="DJ9" i="199"/>
  <c r="DI9" i="199"/>
  <c r="DH9" i="199"/>
  <c r="DG9" i="199"/>
  <c r="DF9" i="199"/>
  <c r="DE9" i="199"/>
  <c r="DD9" i="199"/>
  <c r="DC9" i="199"/>
  <c r="DB9" i="199"/>
  <c r="DA9" i="199"/>
  <c r="CZ9" i="199"/>
  <c r="CY9" i="199"/>
  <c r="CX9" i="199"/>
  <c r="CW9" i="199"/>
  <c r="CV9" i="199"/>
  <c r="CU9" i="199"/>
  <c r="CT9" i="199"/>
  <c r="CS9" i="199"/>
  <c r="CR9" i="199"/>
  <c r="CQ9" i="199"/>
  <c r="CP9" i="199"/>
  <c r="CO9" i="199"/>
  <c r="CN9" i="199"/>
  <c r="CM9" i="199"/>
  <c r="CL9" i="199"/>
  <c r="CK9" i="199"/>
  <c r="CJ9" i="199"/>
  <c r="CI9" i="199"/>
  <c r="CH9" i="199"/>
  <c r="CG9" i="199"/>
  <c r="CF9" i="199"/>
  <c r="CE9" i="199"/>
  <c r="CD9" i="199"/>
  <c r="CC9" i="199"/>
  <c r="CB9" i="199"/>
  <c r="CA9" i="199"/>
  <c r="BZ9" i="199"/>
  <c r="BY9" i="199"/>
  <c r="BX9" i="199"/>
  <c r="BW9" i="199"/>
  <c r="BV9" i="199"/>
  <c r="BU9" i="199"/>
  <c r="BT9" i="199"/>
  <c r="BS9" i="199"/>
  <c r="BR9" i="199"/>
  <c r="BQ9" i="199"/>
  <c r="BP9" i="199"/>
  <c r="BO9" i="199"/>
  <c r="BN9" i="199"/>
  <c r="BM9" i="199"/>
  <c r="BL9" i="199"/>
  <c r="BK9" i="199"/>
  <c r="BJ9" i="199"/>
  <c r="BI9" i="199"/>
  <c r="BH9" i="199"/>
  <c r="BG9" i="199"/>
  <c r="BF9" i="199"/>
  <c r="BE9" i="199"/>
  <c r="BD9" i="199"/>
  <c r="BC9" i="199"/>
  <c r="BB9" i="199"/>
  <c r="BA9" i="199"/>
  <c r="AZ9" i="199"/>
  <c r="AY9" i="199"/>
  <c r="AX9" i="199"/>
  <c r="AW9" i="199"/>
  <c r="AV9" i="199"/>
  <c r="AU9" i="199"/>
  <c r="AT9" i="199"/>
  <c r="AS9" i="199"/>
  <c r="AR9" i="199"/>
  <c r="AQ9" i="199"/>
  <c r="AP9" i="199"/>
  <c r="AO9" i="199"/>
  <c r="AN9" i="199"/>
  <c r="AM9" i="199"/>
  <c r="AL9" i="199"/>
  <c r="AK9" i="199"/>
  <c r="AJ9" i="199"/>
  <c r="AI9" i="199"/>
  <c r="AH9" i="199"/>
  <c r="AG9" i="199"/>
  <c r="AF9" i="199"/>
  <c r="AE9" i="199"/>
  <c r="AD9" i="199"/>
  <c r="AC9" i="199"/>
  <c r="AB9" i="199"/>
  <c r="AA9" i="199"/>
  <c r="Z9" i="199"/>
  <c r="Y9" i="199"/>
  <c r="X9" i="199"/>
  <c r="W9" i="199"/>
  <c r="V9" i="199"/>
  <c r="U9" i="199"/>
  <c r="T9" i="199"/>
  <c r="S9" i="199"/>
  <c r="R9" i="199"/>
  <c r="Q9" i="199"/>
  <c r="P9" i="199"/>
  <c r="O9" i="199"/>
  <c r="N9" i="199"/>
  <c r="M9" i="199"/>
  <c r="L9" i="199"/>
  <c r="K9" i="199"/>
  <c r="J9" i="199"/>
  <c r="I9" i="199"/>
  <c r="H9" i="199"/>
  <c r="G9" i="199"/>
  <c r="F9" i="199"/>
  <c r="E9" i="199"/>
  <c r="D9" i="199"/>
  <c r="C9" i="199"/>
  <c r="B9" i="199"/>
  <c r="FJ8" i="199"/>
  <c r="FI8" i="199"/>
  <c r="FH8" i="199"/>
  <c r="FG8" i="199"/>
  <c r="FF8" i="199"/>
  <c r="FE8" i="199"/>
  <c r="FD8" i="199"/>
  <c r="FC8" i="199"/>
  <c r="FB8" i="199"/>
  <c r="FA8" i="199"/>
  <c r="EZ8" i="199"/>
  <c r="EY8" i="199"/>
  <c r="EX8" i="199"/>
  <c r="EW8" i="199"/>
  <c r="EV8" i="199"/>
  <c r="EU8" i="199"/>
  <c r="ET8" i="199"/>
  <c r="ES8" i="199"/>
  <c r="ER8" i="199"/>
  <c r="EQ8" i="199"/>
  <c r="EP8" i="199"/>
  <c r="EO8" i="199"/>
  <c r="EN8" i="199"/>
  <c r="EM8" i="199"/>
  <c r="EL8" i="199"/>
  <c r="EK8" i="199"/>
  <c r="EJ8" i="199"/>
  <c r="EI8" i="199"/>
  <c r="EH8" i="199"/>
  <c r="EG8" i="199"/>
  <c r="EF8" i="199"/>
  <c r="EE8" i="199"/>
  <c r="ED8" i="199"/>
  <c r="EC8" i="199"/>
  <c r="EB8" i="199"/>
  <c r="EA8" i="199"/>
  <c r="DZ8" i="199"/>
  <c r="DY8" i="199"/>
  <c r="DX8" i="199"/>
  <c r="DW8" i="199"/>
  <c r="DV8" i="199"/>
  <c r="DU8" i="199"/>
  <c r="DT8" i="199"/>
  <c r="DS8" i="199"/>
  <c r="DR8" i="199"/>
  <c r="DQ8" i="199"/>
  <c r="DP8" i="199"/>
  <c r="DO8" i="199"/>
  <c r="DN8" i="199"/>
  <c r="DM8" i="199"/>
  <c r="DL8" i="199"/>
  <c r="DK8" i="199"/>
  <c r="DJ8" i="199"/>
  <c r="DI8" i="199"/>
  <c r="DH8" i="199"/>
  <c r="DG8" i="199"/>
  <c r="DF8" i="199"/>
  <c r="DE8" i="199"/>
  <c r="DD8" i="199"/>
  <c r="DC8" i="199"/>
  <c r="DB8" i="199"/>
  <c r="DA8" i="199"/>
  <c r="CZ8" i="199"/>
  <c r="CY8" i="199"/>
  <c r="CX8" i="199"/>
  <c r="CW8" i="199"/>
  <c r="CV8" i="199"/>
  <c r="CU8" i="199"/>
  <c r="CT8" i="199"/>
  <c r="CS8" i="199"/>
  <c r="CR8" i="199"/>
  <c r="CQ8" i="199"/>
  <c r="CP8" i="199"/>
  <c r="CO8" i="199"/>
  <c r="CN8" i="199"/>
  <c r="CM8" i="199"/>
  <c r="CL8" i="199"/>
  <c r="CK8" i="199"/>
  <c r="CJ8" i="199"/>
  <c r="CI8" i="199"/>
  <c r="CH8" i="199"/>
  <c r="CG8" i="199"/>
  <c r="CF8" i="199"/>
  <c r="CE8" i="199"/>
  <c r="CD8" i="199"/>
  <c r="CC8" i="199"/>
  <c r="CB8" i="199"/>
  <c r="CA8" i="199"/>
  <c r="BZ8" i="199"/>
  <c r="BY8" i="199"/>
  <c r="BX8" i="199"/>
  <c r="BW8" i="199"/>
  <c r="BV8" i="199"/>
  <c r="BU8" i="199"/>
  <c r="BT8" i="199"/>
  <c r="BS8" i="199"/>
  <c r="BR8" i="199"/>
  <c r="BQ8" i="199"/>
  <c r="BP8" i="199"/>
  <c r="BO8" i="199"/>
  <c r="BN8" i="199"/>
  <c r="BM8" i="199"/>
  <c r="BL8" i="199"/>
  <c r="BK8" i="199"/>
  <c r="BJ8" i="199"/>
  <c r="BI8" i="199"/>
  <c r="BH8" i="199"/>
  <c r="BG8" i="199"/>
  <c r="BF8" i="199"/>
  <c r="BE8" i="199"/>
  <c r="BD8" i="199"/>
  <c r="BC8" i="199"/>
  <c r="BB8" i="199"/>
  <c r="BA8" i="199"/>
  <c r="AZ8" i="199"/>
  <c r="AY8" i="199"/>
  <c r="AX8" i="199"/>
  <c r="AW8" i="199"/>
  <c r="AV8" i="199"/>
  <c r="AU8" i="199"/>
  <c r="AT8" i="199"/>
  <c r="AS8" i="199"/>
  <c r="AR8" i="199"/>
  <c r="AQ8" i="199"/>
  <c r="AP8" i="199"/>
  <c r="AO8" i="199"/>
  <c r="AN8" i="199"/>
  <c r="AM8" i="199"/>
  <c r="AL8" i="199"/>
  <c r="AK8" i="199"/>
  <c r="AJ8" i="199"/>
  <c r="AI8" i="199"/>
  <c r="AH8" i="199"/>
  <c r="AG8" i="199"/>
  <c r="AF8" i="199"/>
  <c r="AE8" i="199"/>
  <c r="AD8" i="199"/>
  <c r="AC8" i="199"/>
  <c r="AB8" i="199"/>
  <c r="AA8" i="199"/>
  <c r="Z8" i="199"/>
  <c r="Y8" i="199"/>
  <c r="X8" i="199"/>
  <c r="W8" i="199"/>
  <c r="V8" i="199"/>
  <c r="U8" i="199"/>
  <c r="T8" i="199"/>
  <c r="S8" i="199"/>
  <c r="R8" i="199"/>
  <c r="Q8" i="199"/>
  <c r="P8" i="199"/>
  <c r="O8" i="199"/>
  <c r="N8" i="199"/>
  <c r="M8" i="199"/>
  <c r="L8" i="199"/>
  <c r="K8" i="199"/>
  <c r="J8" i="199"/>
  <c r="I8" i="199"/>
  <c r="H8" i="199"/>
  <c r="G8" i="199"/>
  <c r="F8" i="199"/>
  <c r="E8" i="199"/>
  <c r="D8" i="199"/>
  <c r="C8" i="199"/>
  <c r="B8" i="199"/>
  <c r="FJ7" i="199"/>
  <c r="FI7" i="199"/>
  <c r="FH7" i="199"/>
  <c r="FG7" i="199"/>
  <c r="FF7" i="199"/>
  <c r="FE7" i="199"/>
  <c r="FD7" i="199"/>
  <c r="FC7" i="199"/>
  <c r="FB7" i="199"/>
  <c r="FA7" i="199"/>
  <c r="EZ7" i="199"/>
  <c r="EY7" i="199"/>
  <c r="EX7" i="199"/>
  <c r="EW7" i="199"/>
  <c r="EV7" i="199"/>
  <c r="EU7" i="199"/>
  <c r="ET7" i="199"/>
  <c r="ES7" i="199"/>
  <c r="ER7" i="199"/>
  <c r="EQ7" i="199"/>
  <c r="EP7" i="199"/>
  <c r="EO7" i="199"/>
  <c r="EN7" i="199"/>
  <c r="EM7" i="199"/>
  <c r="EL7" i="199"/>
  <c r="EK7" i="199"/>
  <c r="EJ7" i="199"/>
  <c r="EI7" i="199"/>
  <c r="EH7" i="199"/>
  <c r="EG7" i="199"/>
  <c r="EF7" i="199"/>
  <c r="EE7" i="199"/>
  <c r="ED7" i="199"/>
  <c r="EC7" i="199"/>
  <c r="EB7" i="199"/>
  <c r="EA7" i="199"/>
  <c r="DZ7" i="199"/>
  <c r="DY7" i="199"/>
  <c r="DX7" i="199"/>
  <c r="DW7" i="199"/>
  <c r="DV7" i="199"/>
  <c r="DU7" i="199"/>
  <c r="DT7" i="199"/>
  <c r="DS7" i="199"/>
  <c r="DR7" i="199"/>
  <c r="DQ7" i="199"/>
  <c r="DP7" i="199"/>
  <c r="DO7" i="199"/>
  <c r="DN7" i="199"/>
  <c r="DM7" i="199"/>
  <c r="DL7" i="199"/>
  <c r="DK7" i="199"/>
  <c r="DJ7" i="199"/>
  <c r="DI7" i="199"/>
  <c r="DH7" i="199"/>
  <c r="DG7" i="199"/>
  <c r="DF7" i="199"/>
  <c r="DE7" i="199"/>
  <c r="DD7" i="199"/>
  <c r="DC7" i="199"/>
  <c r="DB7" i="199"/>
  <c r="DA7" i="199"/>
  <c r="CZ7" i="199"/>
  <c r="CY7" i="199"/>
  <c r="CX7" i="199"/>
  <c r="CW7" i="199"/>
  <c r="CV7" i="199"/>
  <c r="CU7" i="199"/>
  <c r="CT7" i="199"/>
  <c r="CS7" i="199"/>
  <c r="CR7" i="199"/>
  <c r="CQ7" i="199"/>
  <c r="CP7" i="199"/>
  <c r="CO7" i="199"/>
  <c r="CN7" i="199"/>
  <c r="CM7" i="199"/>
  <c r="CL7" i="199"/>
  <c r="CK7" i="199"/>
  <c r="CJ7" i="199"/>
  <c r="CI7" i="199"/>
  <c r="CH7" i="199"/>
  <c r="CG7" i="199"/>
  <c r="CF7" i="199"/>
  <c r="CE7" i="199"/>
  <c r="CD7" i="199"/>
  <c r="CC7" i="199"/>
  <c r="CB7" i="199"/>
  <c r="CA7" i="199"/>
  <c r="BZ7" i="199"/>
  <c r="BY7" i="199"/>
  <c r="BX7" i="199"/>
  <c r="BW7" i="199"/>
  <c r="BV7" i="199"/>
  <c r="BU7" i="199"/>
  <c r="BT7" i="199"/>
  <c r="BS7" i="199"/>
  <c r="BR7" i="199"/>
  <c r="BQ7" i="199"/>
  <c r="BP7" i="199"/>
  <c r="BO7" i="199"/>
  <c r="BN7" i="199"/>
  <c r="BM7" i="199"/>
  <c r="BL7" i="199"/>
  <c r="BK7" i="199"/>
  <c r="BJ7" i="199"/>
  <c r="BI7" i="199"/>
  <c r="BH7" i="199"/>
  <c r="BG7" i="199"/>
  <c r="BF7" i="199"/>
  <c r="BE7" i="199"/>
  <c r="BD7" i="199"/>
  <c r="BC7" i="199"/>
  <c r="BB7" i="199"/>
  <c r="BA7" i="199"/>
  <c r="AZ7" i="199"/>
  <c r="AY7" i="199"/>
  <c r="AX7" i="199"/>
  <c r="AW7" i="199"/>
  <c r="AV7" i="199"/>
  <c r="AU7" i="199"/>
  <c r="AT7" i="199"/>
  <c r="AS7" i="199"/>
  <c r="AR7" i="199"/>
  <c r="AQ7" i="199"/>
  <c r="AP7" i="199"/>
  <c r="AO7" i="199"/>
  <c r="AN7" i="199"/>
  <c r="AM7" i="199"/>
  <c r="AL7" i="199"/>
  <c r="AK7" i="199"/>
  <c r="AJ7" i="199"/>
  <c r="AI7" i="199"/>
  <c r="AH7" i="199"/>
  <c r="AG7" i="199"/>
  <c r="AF7" i="199"/>
  <c r="AE7" i="199"/>
  <c r="AD7" i="199"/>
  <c r="AC7" i="199"/>
  <c r="AB7" i="199"/>
  <c r="AA7" i="199"/>
  <c r="Z7" i="199"/>
  <c r="Y7" i="199"/>
  <c r="X7" i="199"/>
  <c r="W7" i="199"/>
  <c r="V7" i="199"/>
  <c r="U7" i="199"/>
  <c r="T7" i="199"/>
  <c r="S7" i="199"/>
  <c r="R7" i="199"/>
  <c r="Q7" i="199"/>
  <c r="P7" i="199"/>
  <c r="O7" i="199"/>
  <c r="N7" i="199"/>
  <c r="M7" i="199"/>
  <c r="L7" i="199"/>
  <c r="K7" i="199"/>
  <c r="J7" i="199"/>
  <c r="I7" i="199"/>
  <c r="H7" i="199"/>
  <c r="G7" i="199"/>
  <c r="F7" i="199"/>
  <c r="E7" i="199"/>
  <c r="D7" i="199"/>
  <c r="C7" i="199"/>
  <c r="B7" i="199"/>
  <c r="FJ6" i="199"/>
  <c r="FI6" i="199"/>
  <c r="FH6" i="199"/>
  <c r="FG6" i="199"/>
  <c r="FF6" i="199"/>
  <c r="FE6" i="199"/>
  <c r="FD6" i="199"/>
  <c r="FC6" i="199"/>
  <c r="FB6" i="199"/>
  <c r="FA6" i="199"/>
  <c r="EZ6" i="199"/>
  <c r="EY6" i="199"/>
  <c r="EX6" i="199"/>
  <c r="EW6" i="199"/>
  <c r="EV6" i="199"/>
  <c r="EU6" i="199"/>
  <c r="ET6" i="199"/>
  <c r="ES6" i="199"/>
  <c r="ER6" i="199"/>
  <c r="EQ6" i="199"/>
  <c r="EP6" i="199"/>
  <c r="EO6" i="199"/>
  <c r="EN6" i="199"/>
  <c r="EM6" i="199"/>
  <c r="EL6" i="199"/>
  <c r="EK6" i="199"/>
  <c r="EJ6" i="199"/>
  <c r="EI6" i="199"/>
  <c r="EH6" i="199"/>
  <c r="EG6" i="199"/>
  <c r="EF6" i="199"/>
  <c r="EE6" i="199"/>
  <c r="ED6" i="199"/>
  <c r="EC6" i="199"/>
  <c r="EB6" i="199"/>
  <c r="EA6" i="199"/>
  <c r="DZ6" i="199"/>
  <c r="DY6" i="199"/>
  <c r="DX6" i="199"/>
  <c r="DW6" i="199"/>
  <c r="DV6" i="199"/>
  <c r="DU6" i="199"/>
  <c r="DT6" i="199"/>
  <c r="DS6" i="199"/>
  <c r="DR6" i="199"/>
  <c r="DQ6" i="199"/>
  <c r="DP6" i="199"/>
  <c r="DO6" i="199"/>
  <c r="DN6" i="199"/>
  <c r="DM6" i="199"/>
  <c r="DL6" i="199"/>
  <c r="DK6" i="199"/>
  <c r="DJ6" i="199"/>
  <c r="DI6" i="199"/>
  <c r="DH6" i="199"/>
  <c r="DG6" i="199"/>
  <c r="DF6" i="199"/>
  <c r="DE6" i="199"/>
  <c r="DD6" i="199"/>
  <c r="DC6" i="199"/>
  <c r="DB6" i="199"/>
  <c r="DA6" i="199"/>
  <c r="CZ6" i="199"/>
  <c r="CY6" i="199"/>
  <c r="CX6" i="199"/>
  <c r="CW6" i="199"/>
  <c r="CV6" i="199"/>
  <c r="CU6" i="199"/>
  <c r="CT6" i="199"/>
  <c r="CS6" i="199"/>
  <c r="CR6" i="199"/>
  <c r="CQ6" i="199"/>
  <c r="CP6" i="199"/>
  <c r="CO6" i="199"/>
  <c r="CN6" i="199"/>
  <c r="CM6" i="199"/>
  <c r="CL6" i="199"/>
  <c r="CK6" i="199"/>
  <c r="CJ6" i="199"/>
  <c r="CI6" i="199"/>
  <c r="CH6" i="199"/>
  <c r="CG6" i="199"/>
  <c r="CF6" i="199"/>
  <c r="CE6" i="199"/>
  <c r="CD6" i="199"/>
  <c r="CC6" i="199"/>
  <c r="CB6" i="199"/>
  <c r="CA6" i="199"/>
  <c r="BZ6" i="199"/>
  <c r="BY6" i="199"/>
  <c r="BX6" i="199"/>
  <c r="BW6" i="199"/>
  <c r="BV6" i="199"/>
  <c r="BU6" i="199"/>
  <c r="BT6" i="199"/>
  <c r="BS6" i="199"/>
  <c r="BR6" i="199"/>
  <c r="BQ6" i="199"/>
  <c r="BP6" i="199"/>
  <c r="BO6" i="199"/>
  <c r="BN6" i="199"/>
  <c r="BM6" i="199"/>
  <c r="BL6" i="199"/>
  <c r="BK6" i="199"/>
  <c r="BJ6" i="199"/>
  <c r="BI6" i="199"/>
  <c r="BH6" i="199"/>
  <c r="BG6" i="199"/>
  <c r="BF6" i="199"/>
  <c r="BE6" i="199"/>
  <c r="BD6" i="199"/>
  <c r="BC6" i="199"/>
  <c r="BB6" i="199"/>
  <c r="BA6" i="199"/>
  <c r="AZ6" i="199"/>
  <c r="AY6" i="199"/>
  <c r="AX6" i="199"/>
  <c r="AW6" i="199"/>
  <c r="AV6" i="199"/>
  <c r="AU6" i="199"/>
  <c r="AT6" i="199"/>
  <c r="AS6" i="199"/>
  <c r="AR6" i="199"/>
  <c r="AQ6" i="199"/>
  <c r="AP6" i="199"/>
  <c r="AO6" i="199"/>
  <c r="AN6" i="199"/>
  <c r="AM6" i="199"/>
  <c r="AL6" i="199"/>
  <c r="AK6" i="199"/>
  <c r="AJ6" i="199"/>
  <c r="AI6" i="199"/>
  <c r="AH6" i="199"/>
  <c r="AG6" i="199"/>
  <c r="AF6" i="199"/>
  <c r="AE6" i="199"/>
  <c r="AD6" i="199"/>
  <c r="AC6" i="199"/>
  <c r="AB6" i="199"/>
  <c r="AA6" i="199"/>
  <c r="Z6" i="199"/>
  <c r="Y6" i="199"/>
  <c r="X6" i="199"/>
  <c r="W6" i="199"/>
  <c r="V6" i="199"/>
  <c r="U6" i="199"/>
  <c r="T6" i="199"/>
  <c r="S6" i="199"/>
  <c r="R6" i="199"/>
  <c r="Q6" i="199"/>
  <c r="P6" i="199"/>
  <c r="O6" i="199"/>
  <c r="N6" i="199"/>
  <c r="M6" i="199"/>
  <c r="L6" i="199"/>
  <c r="K6" i="199"/>
  <c r="J6" i="199"/>
  <c r="I6" i="199"/>
  <c r="H6" i="199"/>
  <c r="G6" i="199"/>
  <c r="F6" i="199"/>
  <c r="E6" i="199"/>
  <c r="D6" i="199"/>
  <c r="C6" i="199"/>
  <c r="B6" i="199"/>
  <c r="FJ5" i="199"/>
  <c r="FI5" i="199"/>
  <c r="FH5" i="199"/>
  <c r="FG5" i="199"/>
  <c r="FF5" i="199"/>
  <c r="FE5" i="199"/>
  <c r="FD5" i="199"/>
  <c r="FC5" i="199"/>
  <c r="FB5" i="199"/>
  <c r="FA5" i="199"/>
  <c r="EZ5" i="199"/>
  <c r="EY5" i="199"/>
  <c r="EX5" i="199"/>
  <c r="EW5" i="199"/>
  <c r="EV5" i="199"/>
  <c r="EU5" i="199"/>
  <c r="ET5" i="199"/>
  <c r="ES5" i="199"/>
  <c r="ER5" i="199"/>
  <c r="EQ5" i="199"/>
  <c r="EP5" i="199"/>
  <c r="EO5" i="199"/>
  <c r="EN5" i="199"/>
  <c r="EM5" i="199"/>
  <c r="EL5" i="199"/>
  <c r="EK5" i="199"/>
  <c r="EJ5" i="199"/>
  <c r="EI5" i="199"/>
  <c r="EH5" i="199"/>
  <c r="EG5" i="199"/>
  <c r="EF5" i="199"/>
  <c r="EE5" i="199"/>
  <c r="ED5" i="199"/>
  <c r="EC5" i="199"/>
  <c r="EB5" i="199"/>
  <c r="EA5" i="199"/>
  <c r="DZ5" i="199"/>
  <c r="DY5" i="199"/>
  <c r="DX5" i="199"/>
  <c r="DW5" i="199"/>
  <c r="DV5" i="199"/>
  <c r="DU5" i="199"/>
  <c r="DT5" i="199"/>
  <c r="DS5" i="199"/>
  <c r="DR5" i="199"/>
  <c r="DQ5" i="199"/>
  <c r="DP5" i="199"/>
  <c r="DO5" i="199"/>
  <c r="DN5" i="199"/>
  <c r="DM5" i="199"/>
  <c r="DL5" i="199"/>
  <c r="DK5" i="199"/>
  <c r="DJ5" i="199"/>
  <c r="DI5" i="199"/>
  <c r="DH5" i="199"/>
  <c r="DG5" i="199"/>
  <c r="DF5" i="199"/>
  <c r="DE5" i="199"/>
  <c r="DD5" i="199"/>
  <c r="DC5" i="199"/>
  <c r="DB5" i="199"/>
  <c r="DA5" i="199"/>
  <c r="CZ5" i="199"/>
  <c r="CY5" i="199"/>
  <c r="CX5" i="199"/>
  <c r="CW5" i="199"/>
  <c r="CV5" i="199"/>
  <c r="CU5" i="199"/>
  <c r="CT5" i="199"/>
  <c r="CS5" i="199"/>
  <c r="CR5" i="199"/>
  <c r="CQ5" i="199"/>
  <c r="CP5" i="199"/>
  <c r="CO5" i="199"/>
  <c r="CN5" i="199"/>
  <c r="CM5" i="199"/>
  <c r="CL5" i="199"/>
  <c r="CK5" i="199"/>
  <c r="CJ5" i="199"/>
  <c r="CI5" i="199"/>
  <c r="CH5" i="199"/>
  <c r="CG5" i="199"/>
  <c r="CF5" i="199"/>
  <c r="CE5" i="199"/>
  <c r="CD5" i="199"/>
  <c r="CC5" i="199"/>
  <c r="CB5" i="199"/>
  <c r="CA5" i="199"/>
  <c r="BZ5" i="199"/>
  <c r="BY5" i="199"/>
  <c r="BX5" i="199"/>
  <c r="BW5" i="199"/>
  <c r="BV5" i="199"/>
  <c r="BU5" i="199"/>
  <c r="BT5" i="199"/>
  <c r="BS5" i="199"/>
  <c r="BR5" i="199"/>
  <c r="BQ5" i="199"/>
  <c r="BP5" i="199"/>
  <c r="BO5" i="199"/>
  <c r="BN5" i="199"/>
  <c r="BM5" i="199"/>
  <c r="BL5" i="199"/>
  <c r="BK5" i="199"/>
  <c r="BJ5" i="199"/>
  <c r="BI5" i="199"/>
  <c r="BH5" i="199"/>
  <c r="BG5" i="199"/>
  <c r="BF5" i="199"/>
  <c r="BE5" i="199"/>
  <c r="BD5" i="199"/>
  <c r="BC5" i="199"/>
  <c r="BB5" i="199"/>
  <c r="BA5" i="199"/>
  <c r="AZ5" i="199"/>
  <c r="AY5" i="199"/>
  <c r="AX5" i="199"/>
  <c r="AW5" i="199"/>
  <c r="AV5" i="199"/>
  <c r="AU5" i="199"/>
  <c r="AT5" i="199"/>
  <c r="AS5" i="199"/>
  <c r="AR5" i="199"/>
  <c r="AQ5" i="199"/>
  <c r="AP5" i="199"/>
  <c r="AO5" i="199"/>
  <c r="AN5" i="199"/>
  <c r="AM5" i="199"/>
  <c r="AL5" i="199"/>
  <c r="AK5" i="199"/>
  <c r="AJ5" i="199"/>
  <c r="AI5" i="199"/>
  <c r="AH5" i="199"/>
  <c r="AG5" i="199"/>
  <c r="AF5" i="199"/>
  <c r="AE5" i="199"/>
  <c r="AD5" i="199"/>
  <c r="AC5" i="199"/>
  <c r="AB5" i="199"/>
  <c r="AA5" i="199"/>
  <c r="Z5" i="199"/>
  <c r="Y5" i="199"/>
  <c r="X5" i="199"/>
  <c r="W5" i="199"/>
  <c r="V5" i="199"/>
  <c r="U5" i="199"/>
  <c r="T5" i="199"/>
  <c r="S5" i="199"/>
  <c r="R5" i="199"/>
  <c r="Q5" i="199"/>
  <c r="P5" i="199"/>
  <c r="O5" i="199"/>
  <c r="N5" i="199"/>
  <c r="M5" i="199"/>
  <c r="L5" i="199"/>
  <c r="K5" i="199"/>
  <c r="J5" i="199"/>
  <c r="I5" i="199"/>
  <c r="H5" i="199"/>
  <c r="G5" i="199"/>
  <c r="F5" i="199"/>
  <c r="E5" i="199"/>
  <c r="D5" i="199"/>
  <c r="C5" i="199"/>
  <c r="B5" i="199"/>
  <c r="C44" i="96"/>
  <c r="C34" i="96"/>
  <c r="D34" i="96"/>
  <c r="D36" i="96"/>
  <c r="C36" i="96"/>
  <c r="C46" i="96"/>
  <c r="D46" i="96" s="1"/>
  <c r="D35" i="96"/>
  <c r="E35" i="96" s="1"/>
  <c r="D33" i="96"/>
  <c r="D32" i="96"/>
  <c r="D31" i="96"/>
  <c r="D30" i="96"/>
  <c r="D29" i="96"/>
  <c r="D28" i="96"/>
  <c r="E34" i="96"/>
  <c r="C28" i="96"/>
  <c r="C30" i="96"/>
  <c r="B36" i="96"/>
  <c r="B35" i="96"/>
  <c r="B34" i="96"/>
  <c r="B33" i="96"/>
  <c r="B32" i="96"/>
  <c r="B31" i="96"/>
  <c r="B30" i="96"/>
  <c r="B29" i="96"/>
  <c r="B28" i="96"/>
  <c r="AJ20" i="179"/>
  <c r="AI20" i="179"/>
  <c r="AH20" i="179"/>
  <c r="AF20" i="179"/>
  <c r="AE20" i="179"/>
  <c r="AD20" i="179"/>
  <c r="AB20" i="179"/>
  <c r="AA20" i="179"/>
  <c r="W20" i="179"/>
  <c r="T20" i="179"/>
  <c r="S20" i="179"/>
  <c r="R20" i="179"/>
  <c r="P20" i="179"/>
  <c r="O20" i="179"/>
  <c r="N20" i="179"/>
  <c r="M20" i="179"/>
  <c r="H20" i="179"/>
  <c r="G20" i="179"/>
  <c r="F20" i="179"/>
  <c r="D20" i="179"/>
  <c r="C20" i="179"/>
  <c r="B20" i="179"/>
  <c r="AJ19" i="179"/>
  <c r="AI19" i="179"/>
  <c r="AH19" i="179"/>
  <c r="AF19" i="179"/>
  <c r="AE19" i="179"/>
  <c r="AD19" i="179"/>
  <c r="AB19" i="179"/>
  <c r="AA19" i="179"/>
  <c r="T19" i="179"/>
  <c r="S19" i="179"/>
  <c r="R19" i="179"/>
  <c r="P19" i="179"/>
  <c r="O19" i="179"/>
  <c r="N19" i="179"/>
  <c r="J19" i="179"/>
  <c r="H19" i="179"/>
  <c r="G19" i="179"/>
  <c r="F19" i="179"/>
  <c r="D19" i="179"/>
  <c r="C19" i="179"/>
  <c r="B19" i="179"/>
  <c r="A19" i="179"/>
  <c r="A18" i="179" s="1"/>
  <c r="A17" i="179" s="1"/>
  <c r="A16" i="179" s="1"/>
  <c r="A15" i="179" s="1"/>
  <c r="A14" i="179" s="1"/>
  <c r="A13" i="179" s="1"/>
  <c r="A12" i="179" s="1"/>
  <c r="A11" i="179" s="1"/>
  <c r="A10" i="179" s="1"/>
  <c r="A9" i="179" s="1"/>
  <c r="AJ18" i="179"/>
  <c r="AI18" i="179"/>
  <c r="AH18" i="179"/>
  <c r="AF18" i="179"/>
  <c r="AE18" i="179"/>
  <c r="AD18" i="179"/>
  <c r="AB18" i="179"/>
  <c r="AA18" i="179"/>
  <c r="T18" i="179"/>
  <c r="S18" i="179"/>
  <c r="R18" i="179"/>
  <c r="P18" i="179"/>
  <c r="O18" i="179"/>
  <c r="N18" i="179"/>
  <c r="H18" i="179"/>
  <c r="G18" i="179"/>
  <c r="F18" i="179"/>
  <c r="D18" i="179"/>
  <c r="C18" i="179"/>
  <c r="B18" i="179"/>
  <c r="AJ17" i="179"/>
  <c r="AI17" i="179"/>
  <c r="AH17" i="179"/>
  <c r="AF17" i="179"/>
  <c r="AE17" i="179"/>
  <c r="AD17" i="179"/>
  <c r="AB17" i="179"/>
  <c r="AA17" i="179"/>
  <c r="X17" i="179"/>
  <c r="T17" i="179"/>
  <c r="S17" i="179"/>
  <c r="R17" i="179"/>
  <c r="P17" i="179"/>
  <c r="O17" i="179"/>
  <c r="N17" i="179"/>
  <c r="H17" i="179"/>
  <c r="G17" i="179"/>
  <c r="F17" i="179"/>
  <c r="AJ16" i="179"/>
  <c r="AI16" i="179"/>
  <c r="AH16" i="179"/>
  <c r="AF16" i="179"/>
  <c r="AE16" i="179"/>
  <c r="AB16" i="179"/>
  <c r="AA16" i="179"/>
  <c r="T16" i="179"/>
  <c r="S16" i="179"/>
  <c r="R16" i="179"/>
  <c r="N16" i="179"/>
  <c r="H16" i="179"/>
  <c r="G16" i="179"/>
  <c r="F16" i="179"/>
  <c r="L15" i="179"/>
  <c r="X14" i="179"/>
  <c r="AB14" i="179" s="1"/>
  <c r="L13" i="179"/>
  <c r="X12" i="179"/>
  <c r="AB12" i="179" s="1"/>
  <c r="X10" i="179"/>
  <c r="AB10" i="179" s="1"/>
  <c r="L9" i="179"/>
  <c r="X8" i="179"/>
  <c r="AB8" i="179" s="1"/>
  <c r="Z7" i="179"/>
  <c r="Z6" i="179"/>
  <c r="Z5" i="179"/>
  <c r="K5" i="179"/>
  <c r="K21" i="183"/>
  <c r="J21" i="183"/>
  <c r="I21" i="183"/>
  <c r="H21" i="183"/>
  <c r="G21" i="183"/>
  <c r="F21" i="183"/>
  <c r="E21" i="183"/>
  <c r="D21" i="183"/>
  <c r="C21" i="183"/>
  <c r="B21" i="183"/>
  <c r="A21" i="183"/>
  <c r="K20" i="183"/>
  <c r="J20" i="183"/>
  <c r="I20" i="183"/>
  <c r="H20" i="183"/>
  <c r="G20" i="183"/>
  <c r="F20" i="183"/>
  <c r="E20" i="183"/>
  <c r="D20" i="183"/>
  <c r="C20" i="183"/>
  <c r="B20" i="183"/>
  <c r="A20" i="183"/>
  <c r="K19" i="183"/>
  <c r="J19" i="183"/>
  <c r="I19" i="183"/>
  <c r="H19" i="183"/>
  <c r="G19" i="183"/>
  <c r="F19" i="183"/>
  <c r="E19" i="183"/>
  <c r="D19" i="183"/>
  <c r="C19" i="183"/>
  <c r="B19" i="183"/>
  <c r="A19" i="183"/>
  <c r="K18" i="183"/>
  <c r="J18" i="183"/>
  <c r="I18" i="183"/>
  <c r="H18" i="183"/>
  <c r="G18" i="183"/>
  <c r="F18" i="183"/>
  <c r="E18" i="183"/>
  <c r="D18" i="183"/>
  <c r="C18" i="183"/>
  <c r="B18" i="183"/>
  <c r="A18" i="183"/>
  <c r="K17" i="183"/>
  <c r="J17" i="183"/>
  <c r="I17" i="183"/>
  <c r="H17" i="183"/>
  <c r="G17" i="183"/>
  <c r="F17" i="183"/>
  <c r="E17" i="183"/>
  <c r="D17" i="183"/>
  <c r="C17" i="183"/>
  <c r="B17" i="183"/>
  <c r="A17" i="183"/>
  <c r="K16" i="183"/>
  <c r="J16" i="183"/>
  <c r="I16" i="183"/>
  <c r="H16" i="183"/>
  <c r="G16" i="183"/>
  <c r="F16" i="183"/>
  <c r="E16" i="183"/>
  <c r="D16" i="183"/>
  <c r="C16" i="183"/>
  <c r="B16" i="183"/>
  <c r="A16" i="183"/>
  <c r="K15" i="183"/>
  <c r="J15" i="183"/>
  <c r="I15" i="183"/>
  <c r="H15" i="183"/>
  <c r="G15" i="183"/>
  <c r="F15" i="183"/>
  <c r="E15" i="183"/>
  <c r="D15" i="183"/>
  <c r="C15" i="183"/>
  <c r="B15" i="183"/>
  <c r="A15" i="183"/>
  <c r="K14" i="183"/>
  <c r="J14" i="183"/>
  <c r="I14" i="183"/>
  <c r="H14" i="183"/>
  <c r="G14" i="183"/>
  <c r="F14" i="183"/>
  <c r="E14" i="183"/>
  <c r="D14" i="183"/>
  <c r="C14" i="183"/>
  <c r="B14" i="183"/>
  <c r="A14" i="183"/>
  <c r="K13" i="183"/>
  <c r="J13" i="183"/>
  <c r="I13" i="183"/>
  <c r="H13" i="183"/>
  <c r="G13" i="183"/>
  <c r="F13" i="183"/>
  <c r="E13" i="183"/>
  <c r="D13" i="183"/>
  <c r="C13" i="183"/>
  <c r="B13" i="183"/>
  <c r="A13" i="183"/>
  <c r="K12" i="183"/>
  <c r="J12" i="183"/>
  <c r="I12" i="183"/>
  <c r="H12" i="183"/>
  <c r="G12" i="183"/>
  <c r="F12" i="183"/>
  <c r="E12" i="183"/>
  <c r="D12" i="183"/>
  <c r="C12" i="183"/>
  <c r="B12" i="183"/>
  <c r="A12" i="183"/>
  <c r="K11" i="183"/>
  <c r="J11" i="183"/>
  <c r="I11" i="183"/>
  <c r="H11" i="183"/>
  <c r="G11" i="183"/>
  <c r="F11" i="183"/>
  <c r="E11" i="183"/>
  <c r="D11" i="183"/>
  <c r="C11" i="183"/>
  <c r="B11" i="183"/>
  <c r="A11" i="183"/>
  <c r="K10" i="183"/>
  <c r="J10" i="183"/>
  <c r="I10" i="183"/>
  <c r="H10" i="183"/>
  <c r="G10" i="183"/>
  <c r="F10" i="183"/>
  <c r="E10" i="183"/>
  <c r="D10" i="183"/>
  <c r="C10" i="183"/>
  <c r="B10" i="183"/>
  <c r="A10" i="183"/>
  <c r="K9" i="183"/>
  <c r="J9" i="183"/>
  <c r="I9" i="183"/>
  <c r="H9" i="183"/>
  <c r="G9" i="183"/>
  <c r="F9" i="183"/>
  <c r="E9" i="183"/>
  <c r="D9" i="183"/>
  <c r="C9" i="183"/>
  <c r="B9" i="183"/>
  <c r="A9" i="183"/>
  <c r="K8" i="183"/>
  <c r="J8" i="183"/>
  <c r="I8" i="183"/>
  <c r="H8" i="183"/>
  <c r="G8" i="183"/>
  <c r="F8" i="183"/>
  <c r="E8" i="183"/>
  <c r="D8" i="183"/>
  <c r="C8" i="183"/>
  <c r="B8" i="183"/>
  <c r="A8" i="183"/>
  <c r="K7" i="183"/>
  <c r="J7" i="183"/>
  <c r="I7" i="183"/>
  <c r="H7" i="183"/>
  <c r="G7" i="183"/>
  <c r="F7" i="183"/>
  <c r="E7" i="183"/>
  <c r="D7" i="183"/>
  <c r="C7" i="183"/>
  <c r="B7" i="183"/>
  <c r="A7" i="183"/>
  <c r="K6" i="183"/>
  <c r="J6" i="183"/>
  <c r="I6" i="183"/>
  <c r="H6" i="183"/>
  <c r="G6" i="183"/>
  <c r="F6" i="183"/>
  <c r="E6" i="183"/>
  <c r="D6" i="183"/>
  <c r="C6" i="183"/>
  <c r="B6" i="183"/>
  <c r="A6" i="183"/>
  <c r="M21" i="176"/>
  <c r="L21" i="176"/>
  <c r="K21" i="176"/>
  <c r="Y20" i="179" s="1"/>
  <c r="J21" i="176"/>
  <c r="X20" i="179" s="1"/>
  <c r="I21" i="176"/>
  <c r="H21" i="176"/>
  <c r="V20" i="179" s="1"/>
  <c r="Z20" i="179" s="1"/>
  <c r="G21" i="176"/>
  <c r="F21" i="176"/>
  <c r="E21" i="176"/>
  <c r="D21" i="176"/>
  <c r="L20" i="179" s="1"/>
  <c r="C21" i="176"/>
  <c r="K20" i="179" s="1"/>
  <c r="B21" i="176"/>
  <c r="J20" i="179" s="1"/>
  <c r="A21" i="176"/>
  <c r="M20" i="176"/>
  <c r="L20" i="176"/>
  <c r="K20" i="176"/>
  <c r="Y19" i="179" s="1"/>
  <c r="J20" i="176"/>
  <c r="X19" i="179" s="1"/>
  <c r="I20" i="176"/>
  <c r="W19" i="179" s="1"/>
  <c r="H20" i="176"/>
  <c r="V19" i="179" s="1"/>
  <c r="Z19" i="179" s="1"/>
  <c r="G20" i="176"/>
  <c r="F20" i="176"/>
  <c r="E20" i="176"/>
  <c r="M19" i="179" s="1"/>
  <c r="D20" i="176"/>
  <c r="L19" i="179" s="1"/>
  <c r="C20" i="176"/>
  <c r="K19" i="179" s="1"/>
  <c r="B20" i="176"/>
  <c r="A20" i="176"/>
  <c r="M19" i="176"/>
  <c r="L19" i="176"/>
  <c r="K19" i="176"/>
  <c r="Y18" i="179" s="1"/>
  <c r="J19" i="176"/>
  <c r="X18" i="179" s="1"/>
  <c r="I19" i="176"/>
  <c r="W18" i="179" s="1"/>
  <c r="H19" i="176"/>
  <c r="V18" i="179" s="1"/>
  <c r="Z18" i="179" s="1"/>
  <c r="G19" i="176"/>
  <c r="F19" i="176"/>
  <c r="E19" i="176"/>
  <c r="M18" i="179" s="1"/>
  <c r="D19" i="176"/>
  <c r="L18" i="179" s="1"/>
  <c r="C19" i="176"/>
  <c r="K18" i="179" s="1"/>
  <c r="B19" i="176"/>
  <c r="J18" i="179" s="1"/>
  <c r="A19" i="176"/>
  <c r="M18" i="176"/>
  <c r="L18" i="176"/>
  <c r="K18" i="176"/>
  <c r="Y17" i="179" s="1"/>
  <c r="J18" i="176"/>
  <c r="I18" i="176"/>
  <c r="W17" i="179" s="1"/>
  <c r="H18" i="176"/>
  <c r="V17" i="179" s="1"/>
  <c r="Z17" i="179" s="1"/>
  <c r="G18" i="176"/>
  <c r="F18" i="176"/>
  <c r="E18" i="176"/>
  <c r="M17" i="179" s="1"/>
  <c r="D18" i="176"/>
  <c r="L17" i="179" s="1"/>
  <c r="C18" i="176"/>
  <c r="K17" i="179" s="1"/>
  <c r="B18" i="176"/>
  <c r="J17" i="179" s="1"/>
  <c r="A18" i="176"/>
  <c r="M17" i="176"/>
  <c r="L17" i="176"/>
  <c r="K17" i="176"/>
  <c r="Y16" i="179" s="1"/>
  <c r="J17" i="176"/>
  <c r="X16" i="179" s="1"/>
  <c r="I17" i="176"/>
  <c r="W16" i="179" s="1"/>
  <c r="H17" i="176"/>
  <c r="V16" i="179" s="1"/>
  <c r="Z16" i="179" s="1"/>
  <c r="G17" i="176"/>
  <c r="F17" i="176"/>
  <c r="E17" i="176"/>
  <c r="M16" i="179" s="1"/>
  <c r="D17" i="176"/>
  <c r="L16" i="179" s="1"/>
  <c r="C17" i="176"/>
  <c r="K16" i="179" s="1"/>
  <c r="B17" i="176"/>
  <c r="J16" i="179" s="1"/>
  <c r="A17" i="176"/>
  <c r="M16" i="176"/>
  <c r="L16" i="176"/>
  <c r="K16" i="176"/>
  <c r="Y15" i="179" s="1"/>
  <c r="J16" i="176"/>
  <c r="X15" i="179" s="1"/>
  <c r="I16" i="176"/>
  <c r="W15" i="179" s="1"/>
  <c r="AA15" i="179" s="1"/>
  <c r="H16" i="176"/>
  <c r="V15" i="179" s="1"/>
  <c r="Z15" i="179" s="1"/>
  <c r="G16" i="176"/>
  <c r="F16" i="176"/>
  <c r="E16" i="176"/>
  <c r="M15" i="179" s="1"/>
  <c r="D16" i="176"/>
  <c r="C16" i="176"/>
  <c r="K15" i="179" s="1"/>
  <c r="B16" i="176"/>
  <c r="J15" i="179" s="1"/>
  <c r="A16" i="176"/>
  <c r="M15" i="176"/>
  <c r="L15" i="176"/>
  <c r="K15" i="176"/>
  <c r="Y14" i="179" s="1"/>
  <c r="J15" i="176"/>
  <c r="I15" i="176"/>
  <c r="W14" i="179" s="1"/>
  <c r="AA14" i="179" s="1"/>
  <c r="H15" i="176"/>
  <c r="V14" i="179" s="1"/>
  <c r="Z14" i="179" s="1"/>
  <c r="G15" i="176"/>
  <c r="F15" i="176"/>
  <c r="E15" i="176"/>
  <c r="M14" i="179" s="1"/>
  <c r="D15" i="176"/>
  <c r="L14" i="179" s="1"/>
  <c r="C15" i="176"/>
  <c r="K14" i="179" s="1"/>
  <c r="B15" i="176"/>
  <c r="J14" i="179" s="1"/>
  <c r="A15" i="176"/>
  <c r="M14" i="176"/>
  <c r="L14" i="176"/>
  <c r="K14" i="176"/>
  <c r="Y13" i="179" s="1"/>
  <c r="J14" i="176"/>
  <c r="X13" i="179" s="1"/>
  <c r="AB13" i="179" s="1"/>
  <c r="I14" i="176"/>
  <c r="W13" i="179" s="1"/>
  <c r="AA13" i="179" s="1"/>
  <c r="H14" i="176"/>
  <c r="V13" i="179" s="1"/>
  <c r="Z13" i="179" s="1"/>
  <c r="G14" i="176"/>
  <c r="F14" i="176"/>
  <c r="E14" i="176"/>
  <c r="M13" i="179" s="1"/>
  <c r="D14" i="176"/>
  <c r="C14" i="176"/>
  <c r="K13" i="179" s="1"/>
  <c r="B14" i="176"/>
  <c r="J13" i="179" s="1"/>
  <c r="A14" i="176"/>
  <c r="M13" i="176"/>
  <c r="L13" i="176"/>
  <c r="K13" i="176"/>
  <c r="Y12" i="179" s="1"/>
  <c r="J13" i="176"/>
  <c r="I13" i="176"/>
  <c r="W12" i="179" s="1"/>
  <c r="AA12" i="179" s="1"/>
  <c r="H13" i="176"/>
  <c r="V12" i="179" s="1"/>
  <c r="Z12" i="179" s="1"/>
  <c r="G13" i="176"/>
  <c r="F13" i="176"/>
  <c r="E13" i="176"/>
  <c r="M12" i="179" s="1"/>
  <c r="D13" i="176"/>
  <c r="L12" i="179" s="1"/>
  <c r="C13" i="176"/>
  <c r="K12" i="179" s="1"/>
  <c r="B13" i="176"/>
  <c r="J12" i="179" s="1"/>
  <c r="A13" i="176"/>
  <c r="M12" i="176"/>
  <c r="L12" i="176"/>
  <c r="K12" i="176"/>
  <c r="Y11" i="179" s="1"/>
  <c r="J12" i="176"/>
  <c r="X11" i="179" s="1"/>
  <c r="AB11" i="179" s="1"/>
  <c r="I12" i="176"/>
  <c r="W11" i="179" s="1"/>
  <c r="AA11" i="179" s="1"/>
  <c r="H12" i="176"/>
  <c r="V11" i="179" s="1"/>
  <c r="Z11" i="179" s="1"/>
  <c r="G12" i="176"/>
  <c r="F12" i="176"/>
  <c r="E12" i="176"/>
  <c r="M11" i="179" s="1"/>
  <c r="D12" i="176"/>
  <c r="L11" i="179" s="1"/>
  <c r="C12" i="176"/>
  <c r="K11" i="179" s="1"/>
  <c r="B12" i="176"/>
  <c r="J11" i="179" s="1"/>
  <c r="A12" i="176"/>
  <c r="M11" i="176"/>
  <c r="L11" i="176"/>
  <c r="K11" i="176"/>
  <c r="Y10" i="179" s="1"/>
  <c r="J11" i="176"/>
  <c r="I11" i="176"/>
  <c r="W10" i="179" s="1"/>
  <c r="AA10" i="179" s="1"/>
  <c r="H11" i="176"/>
  <c r="V10" i="179" s="1"/>
  <c r="Z10" i="179" s="1"/>
  <c r="G11" i="176"/>
  <c r="F11" i="176"/>
  <c r="E11" i="176"/>
  <c r="M10" i="179" s="1"/>
  <c r="D11" i="176"/>
  <c r="L10" i="179" s="1"/>
  <c r="C11" i="176"/>
  <c r="K10" i="179" s="1"/>
  <c r="B11" i="176"/>
  <c r="J10" i="179" s="1"/>
  <c r="A11" i="176"/>
  <c r="M10" i="176"/>
  <c r="L10" i="176"/>
  <c r="K10" i="176"/>
  <c r="Y9" i="179" s="1"/>
  <c r="J10" i="176"/>
  <c r="X9" i="179" s="1"/>
  <c r="AB9" i="179" s="1"/>
  <c r="I10" i="176"/>
  <c r="W9" i="179" s="1"/>
  <c r="AA9" i="179" s="1"/>
  <c r="H10" i="176"/>
  <c r="V9" i="179" s="1"/>
  <c r="Z9" i="179" s="1"/>
  <c r="G10" i="176"/>
  <c r="F10" i="176"/>
  <c r="E10" i="176"/>
  <c r="M9" i="179" s="1"/>
  <c r="D10" i="176"/>
  <c r="C10" i="176"/>
  <c r="K9" i="179" s="1"/>
  <c r="B10" i="176"/>
  <c r="J9" i="179" s="1"/>
  <c r="A10" i="176"/>
  <c r="M9" i="176"/>
  <c r="L9" i="176"/>
  <c r="K9" i="176"/>
  <c r="Y8" i="179" s="1"/>
  <c r="J9" i="176"/>
  <c r="I9" i="176"/>
  <c r="W8" i="179" s="1"/>
  <c r="AA8" i="179" s="1"/>
  <c r="H9" i="176"/>
  <c r="V8" i="179" s="1"/>
  <c r="Z8" i="179" s="1"/>
  <c r="G9" i="176"/>
  <c r="F9" i="176"/>
  <c r="E9" i="176"/>
  <c r="M8" i="179" s="1"/>
  <c r="D9" i="176"/>
  <c r="L8" i="179" s="1"/>
  <c r="C9" i="176"/>
  <c r="K8" i="179" s="1"/>
  <c r="B9" i="176"/>
  <c r="A9" i="176"/>
  <c r="M8" i="176"/>
  <c r="L8" i="176"/>
  <c r="K8" i="176"/>
  <c r="Y7" i="179" s="1"/>
  <c r="J8" i="176"/>
  <c r="X7" i="179" s="1"/>
  <c r="AB7" i="179" s="1"/>
  <c r="I8" i="176"/>
  <c r="W7" i="179" s="1"/>
  <c r="AA7" i="179" s="1"/>
  <c r="H8" i="176"/>
  <c r="G8" i="176"/>
  <c r="F8" i="176"/>
  <c r="E8" i="176"/>
  <c r="M7" i="179" s="1"/>
  <c r="D8" i="176"/>
  <c r="L7" i="179" s="1"/>
  <c r="C8" i="176"/>
  <c r="K7" i="179" s="1"/>
  <c r="B8" i="176"/>
  <c r="A8" i="176"/>
  <c r="M7" i="176"/>
  <c r="L7" i="176"/>
  <c r="K7" i="176"/>
  <c r="Y6" i="179" s="1"/>
  <c r="J7" i="176"/>
  <c r="X6" i="179" s="1"/>
  <c r="AB6" i="179" s="1"/>
  <c r="I7" i="176"/>
  <c r="W6" i="179" s="1"/>
  <c r="AA6" i="179" s="1"/>
  <c r="H7" i="176"/>
  <c r="G7" i="176"/>
  <c r="F7" i="176"/>
  <c r="E7" i="176"/>
  <c r="M6" i="179" s="1"/>
  <c r="D7" i="176"/>
  <c r="L6" i="179" s="1"/>
  <c r="C7" i="176"/>
  <c r="K6" i="179" s="1"/>
  <c r="B7" i="176"/>
  <c r="A7" i="176"/>
  <c r="M6" i="176"/>
  <c r="L6" i="176"/>
  <c r="K6" i="176"/>
  <c r="Y5" i="179" s="1"/>
  <c r="J6" i="176"/>
  <c r="X5" i="179" s="1"/>
  <c r="AB5" i="179" s="1"/>
  <c r="I6" i="176"/>
  <c r="W5" i="179" s="1"/>
  <c r="AA5" i="179" s="1"/>
  <c r="H6" i="176"/>
  <c r="G6" i="176"/>
  <c r="F6" i="176"/>
  <c r="E6" i="176"/>
  <c r="M5" i="179" s="1"/>
  <c r="D6" i="176"/>
  <c r="L5" i="179" s="1"/>
  <c r="C6" i="176"/>
  <c r="B6" i="176"/>
  <c r="A6" i="176"/>
  <c r="A33" i="163"/>
  <c r="A32" i="163"/>
  <c r="A31" i="163"/>
  <c r="A30" i="163"/>
  <c r="A29" i="163"/>
  <c r="A28" i="163"/>
  <c r="B27" i="163"/>
  <c r="A27" i="163"/>
  <c r="A26" i="163"/>
  <c r="A25" i="163"/>
  <c r="A24" i="163"/>
  <c r="A23" i="163"/>
  <c r="A22" i="163"/>
  <c r="A21" i="163"/>
  <c r="A20" i="163"/>
  <c r="B19" i="163"/>
  <c r="A19" i="163"/>
  <c r="A18" i="163"/>
  <c r="A17" i="163"/>
  <c r="A16" i="163"/>
  <c r="A15" i="163"/>
  <c r="A14" i="163"/>
  <c r="A13" i="163"/>
  <c r="A12" i="163"/>
  <c r="B11" i="163"/>
  <c r="A11" i="163"/>
  <c r="A10" i="163"/>
  <c r="A9" i="163"/>
  <c r="A8" i="163"/>
  <c r="A7" i="163"/>
  <c r="A6" i="163"/>
  <c r="A5" i="163"/>
  <c r="A4" i="163"/>
  <c r="B3" i="163"/>
  <c r="A3" i="163"/>
  <c r="A2" i="163"/>
  <c r="E1" i="163"/>
  <c r="F1" i="163" s="1"/>
  <c r="G1" i="163" s="1"/>
  <c r="H1" i="163" s="1"/>
  <c r="I1" i="163" s="1"/>
  <c r="J1" i="163" s="1"/>
  <c r="K1" i="163" s="1"/>
  <c r="L1" i="163" s="1"/>
  <c r="M1" i="163" s="1"/>
  <c r="N1" i="163" s="1"/>
  <c r="O1" i="163" s="1"/>
  <c r="P1" i="163" s="1"/>
  <c r="Q1" i="163" s="1"/>
  <c r="R1" i="163" s="1"/>
  <c r="S1" i="163" s="1"/>
  <c r="T1" i="163" s="1"/>
  <c r="U1" i="163" s="1"/>
  <c r="V1" i="163" s="1"/>
  <c r="W1" i="163" s="1"/>
  <c r="D1" i="163"/>
  <c r="B1" i="163"/>
  <c r="A1" i="163"/>
  <c r="C127" i="115"/>
  <c r="C126" i="115"/>
  <c r="C125" i="115"/>
  <c r="C124" i="115"/>
  <c r="C123" i="115"/>
  <c r="C122" i="115"/>
  <c r="C121" i="115"/>
  <c r="C120" i="115"/>
  <c r="C119" i="115"/>
  <c r="C118" i="115"/>
  <c r="C117" i="115"/>
  <c r="C116" i="115"/>
  <c r="C115" i="115"/>
  <c r="C114" i="115"/>
  <c r="C113" i="115"/>
  <c r="C112" i="115"/>
  <c r="C111" i="115"/>
  <c r="C110" i="115"/>
  <c r="C109" i="115"/>
  <c r="C108" i="115"/>
  <c r="C107" i="115"/>
  <c r="C106" i="115"/>
  <c r="C105" i="115"/>
  <c r="C104" i="115"/>
  <c r="C103" i="115"/>
  <c r="C102" i="115"/>
  <c r="C101" i="115"/>
  <c r="C100" i="115"/>
  <c r="C99" i="115"/>
  <c r="C98" i="115"/>
  <c r="C97" i="115"/>
  <c r="C96" i="115"/>
  <c r="C95" i="115"/>
  <c r="C94" i="115"/>
  <c r="C93" i="115"/>
  <c r="C92" i="115"/>
  <c r="C91" i="115"/>
  <c r="C90" i="115"/>
  <c r="C89" i="115"/>
  <c r="C88" i="115"/>
  <c r="C87" i="115"/>
  <c r="C86" i="115"/>
  <c r="C85" i="115"/>
  <c r="C84" i="115"/>
  <c r="C83" i="115"/>
  <c r="C82" i="115"/>
  <c r="C81" i="115"/>
  <c r="C80" i="115"/>
  <c r="C79" i="115"/>
  <c r="C78" i="115"/>
  <c r="C77" i="115"/>
  <c r="C76" i="115"/>
  <c r="C75" i="115"/>
  <c r="C74" i="115"/>
  <c r="C73" i="115"/>
  <c r="C72" i="115"/>
  <c r="C71" i="115"/>
  <c r="C70" i="115"/>
  <c r="C69" i="115"/>
  <c r="C68" i="115"/>
  <c r="C67" i="115"/>
  <c r="C66" i="115"/>
  <c r="C65" i="115"/>
  <c r="C64" i="115"/>
  <c r="C63" i="115"/>
  <c r="C62" i="115"/>
  <c r="C61" i="115"/>
  <c r="C60" i="115"/>
  <c r="C59" i="115"/>
  <c r="C58" i="115"/>
  <c r="C57" i="115"/>
  <c r="C56" i="115"/>
  <c r="C55" i="115"/>
  <c r="C54" i="115"/>
  <c r="C53" i="115"/>
  <c r="C52" i="115"/>
  <c r="C51" i="115"/>
  <c r="C50" i="115"/>
  <c r="C49" i="115"/>
  <c r="C48" i="115"/>
  <c r="C47" i="115"/>
  <c r="C46" i="115"/>
  <c r="C45" i="115"/>
  <c r="C44" i="115"/>
  <c r="C43" i="115"/>
  <c r="C42" i="115"/>
  <c r="C41" i="115"/>
  <c r="C40" i="115"/>
  <c r="C39" i="115"/>
  <c r="C38" i="115"/>
  <c r="C37" i="115"/>
  <c r="C36" i="115"/>
  <c r="C35" i="115"/>
  <c r="C34" i="115"/>
  <c r="C33" i="115"/>
  <c r="C32" i="115"/>
  <c r="C31" i="115"/>
  <c r="C30" i="115"/>
  <c r="C29" i="115"/>
  <c r="C28" i="115"/>
  <c r="C27" i="115"/>
  <c r="C26" i="115"/>
  <c r="C25" i="115"/>
  <c r="C24" i="115"/>
  <c r="C23" i="115"/>
  <c r="C22" i="115"/>
  <c r="C21" i="115"/>
  <c r="C20" i="115"/>
  <c r="C19" i="115"/>
  <c r="C18" i="115"/>
  <c r="C16" i="115"/>
  <c r="C15" i="115"/>
  <c r="C14" i="115"/>
  <c r="C13" i="115"/>
  <c r="C12" i="115"/>
  <c r="C11" i="115"/>
  <c r="C10" i="115"/>
  <c r="C9" i="115"/>
  <c r="C8" i="115"/>
  <c r="C7" i="115"/>
  <c r="C6" i="115"/>
  <c r="C5" i="115"/>
  <c r="C4" i="115"/>
  <c r="C3" i="115"/>
  <c r="C2" i="115"/>
  <c r="C128" i="112"/>
  <c r="C127" i="112"/>
  <c r="C126" i="112"/>
  <c r="C125" i="112"/>
  <c r="C124" i="112"/>
  <c r="C123" i="112"/>
  <c r="C122" i="112"/>
  <c r="C121" i="112"/>
  <c r="C120" i="112"/>
  <c r="C119" i="112"/>
  <c r="C118" i="112"/>
  <c r="C117" i="112"/>
  <c r="C116" i="112"/>
  <c r="C115" i="112"/>
  <c r="C114" i="112"/>
  <c r="C113" i="112"/>
  <c r="C112" i="112"/>
  <c r="C111" i="112"/>
  <c r="C110" i="112"/>
  <c r="C109" i="112"/>
  <c r="C108" i="112"/>
  <c r="C107" i="112"/>
  <c r="C106" i="112"/>
  <c r="C105" i="112"/>
  <c r="C104" i="112"/>
  <c r="C103" i="112"/>
  <c r="C102" i="112"/>
  <c r="C101" i="112"/>
  <c r="C100" i="112"/>
  <c r="C99" i="112"/>
  <c r="C98" i="112"/>
  <c r="C97" i="112"/>
  <c r="C96" i="112"/>
  <c r="C95" i="112"/>
  <c r="C94" i="112"/>
  <c r="C93" i="112"/>
  <c r="C92" i="112"/>
  <c r="C91" i="112"/>
  <c r="C90" i="112"/>
  <c r="C89" i="112"/>
  <c r="C88" i="112"/>
  <c r="C87" i="112"/>
  <c r="C86" i="112"/>
  <c r="C85" i="112"/>
  <c r="C84" i="112"/>
  <c r="C83" i="112"/>
  <c r="C82" i="112"/>
  <c r="C81" i="112"/>
  <c r="C80" i="112"/>
  <c r="C79" i="112"/>
  <c r="C78" i="112"/>
  <c r="C77" i="112"/>
  <c r="C76" i="112"/>
  <c r="C75" i="112"/>
  <c r="C74" i="112"/>
  <c r="C73" i="112"/>
  <c r="C72" i="112"/>
  <c r="C71" i="112"/>
  <c r="C70" i="112"/>
  <c r="C69" i="112"/>
  <c r="C68" i="112"/>
  <c r="C67" i="112"/>
  <c r="C66" i="112"/>
  <c r="C65" i="112"/>
  <c r="C64" i="112"/>
  <c r="C63" i="112"/>
  <c r="C62" i="112"/>
  <c r="C61" i="112"/>
  <c r="C60" i="112"/>
  <c r="C59" i="112"/>
  <c r="C58" i="112"/>
  <c r="C57" i="112"/>
  <c r="C56" i="112"/>
  <c r="C55" i="112"/>
  <c r="C54" i="112"/>
  <c r="C53" i="112"/>
  <c r="C52" i="112"/>
  <c r="C51" i="112"/>
  <c r="C50" i="112"/>
  <c r="C49" i="112"/>
  <c r="C48" i="112"/>
  <c r="C47" i="112"/>
  <c r="C46" i="112"/>
  <c r="C45" i="112"/>
  <c r="C44" i="112"/>
  <c r="C43" i="112"/>
  <c r="C42" i="112"/>
  <c r="C41" i="112"/>
  <c r="C40" i="112"/>
  <c r="C39" i="112"/>
  <c r="C38" i="112"/>
  <c r="C37" i="112"/>
  <c r="C36" i="112"/>
  <c r="C35" i="112"/>
  <c r="C34" i="112"/>
  <c r="C33" i="112"/>
  <c r="C32" i="112"/>
  <c r="C31" i="112"/>
  <c r="C30" i="112"/>
  <c r="C29" i="112"/>
  <c r="C28" i="112"/>
  <c r="C27" i="112"/>
  <c r="C26" i="112"/>
  <c r="C25" i="112"/>
  <c r="C24" i="112"/>
  <c r="C23" i="112"/>
  <c r="C22" i="112"/>
  <c r="C21" i="112"/>
  <c r="C20" i="112"/>
  <c r="C19" i="112"/>
  <c r="C18" i="112"/>
  <c r="C17" i="112"/>
  <c r="C16" i="112"/>
  <c r="C15" i="112"/>
  <c r="C14" i="112"/>
  <c r="C13" i="112"/>
  <c r="C12" i="112"/>
  <c r="C11" i="112"/>
  <c r="C10" i="112"/>
  <c r="C9" i="112"/>
  <c r="C8" i="112"/>
  <c r="C7" i="112"/>
  <c r="C6" i="112"/>
  <c r="C5" i="112"/>
  <c r="C4" i="112"/>
  <c r="C3" i="112"/>
  <c r="C2" i="112" s="1"/>
  <c r="C25" i="101"/>
  <c r="E25" i="101" s="1"/>
  <c r="C22" i="101"/>
  <c r="E22" i="101" s="1"/>
  <c r="C18" i="101"/>
  <c r="E18" i="101" s="1"/>
  <c r="E15" i="101"/>
  <c r="D15" i="101"/>
  <c r="C15" i="101"/>
  <c r="C13" i="101"/>
  <c r="E13" i="101" s="1"/>
  <c r="E12" i="101"/>
  <c r="C12" i="101"/>
  <c r="C11" i="101"/>
  <c r="E11" i="101" s="1"/>
  <c r="C10" i="101"/>
  <c r="E10" i="101" s="1"/>
  <c r="C9" i="101"/>
  <c r="E9" i="101" s="1"/>
  <c r="E8" i="101"/>
  <c r="C8" i="101"/>
  <c r="C7" i="101"/>
  <c r="E7" i="101" s="1"/>
  <c r="C6" i="101"/>
  <c r="E6" i="101" s="1"/>
  <c r="C5" i="101"/>
  <c r="E5" i="101" s="1"/>
  <c r="E4" i="101"/>
  <c r="C4" i="101"/>
  <c r="C3" i="101"/>
  <c r="E3" i="101" s="1"/>
  <c r="C2" i="101"/>
  <c r="E2" i="101" s="1"/>
  <c r="C35" i="96"/>
  <c r="C33" i="96"/>
  <c r="E33" i="96"/>
  <c r="C32" i="96"/>
  <c r="C31" i="96"/>
  <c r="E31" i="96"/>
  <c r="E30" i="96"/>
  <c r="C29" i="96"/>
  <c r="E29" i="96"/>
  <c r="F25" i="146"/>
  <c r="E25" i="146"/>
  <c r="D25" i="146"/>
  <c r="C25" i="146"/>
  <c r="B25" i="146"/>
  <c r="F24" i="146"/>
  <c r="E24" i="146"/>
  <c r="D24" i="146"/>
  <c r="C24" i="146"/>
  <c r="B24" i="146"/>
  <c r="F23" i="146"/>
  <c r="E23" i="146"/>
  <c r="D23" i="146"/>
  <c r="C23" i="146"/>
  <c r="B23" i="146"/>
  <c r="F22" i="146"/>
  <c r="E22" i="146"/>
  <c r="D22" i="146"/>
  <c r="C22" i="146"/>
  <c r="B22" i="146"/>
  <c r="F21" i="146"/>
  <c r="E21" i="146"/>
  <c r="D21" i="146"/>
  <c r="C21" i="146"/>
  <c r="B21" i="146"/>
  <c r="F20" i="146"/>
  <c r="E20" i="146"/>
  <c r="D20" i="146"/>
  <c r="C20" i="146"/>
  <c r="B20" i="146"/>
  <c r="F19" i="146"/>
  <c r="E19" i="146"/>
  <c r="D19" i="146"/>
  <c r="C19" i="146"/>
  <c r="B19" i="146"/>
  <c r="F18" i="146"/>
  <c r="E18" i="146"/>
  <c r="D18" i="146"/>
  <c r="C18" i="146"/>
  <c r="B18" i="146"/>
  <c r="F17" i="146"/>
  <c r="E17" i="146"/>
  <c r="D17" i="146"/>
  <c r="C17" i="146"/>
  <c r="B17" i="146"/>
  <c r="F16" i="146"/>
  <c r="E16" i="146"/>
  <c r="D16" i="146"/>
  <c r="C16" i="146"/>
  <c r="B16" i="146"/>
  <c r="F15" i="146"/>
  <c r="E15" i="146"/>
  <c r="D15" i="146"/>
  <c r="C15" i="146"/>
  <c r="B15" i="146"/>
  <c r="F14" i="146"/>
  <c r="E14" i="146"/>
  <c r="D14" i="146"/>
  <c r="C14" i="146"/>
  <c r="B14" i="146"/>
  <c r="F13" i="146"/>
  <c r="E13" i="146"/>
  <c r="D13" i="146"/>
  <c r="C13" i="146"/>
  <c r="B13" i="146"/>
  <c r="F12" i="146"/>
  <c r="E12" i="146"/>
  <c r="D12" i="146"/>
  <c r="C12" i="146"/>
  <c r="B12" i="146"/>
  <c r="F11" i="146"/>
  <c r="E11" i="146"/>
  <c r="D11" i="146"/>
  <c r="C11" i="146"/>
  <c r="B11" i="146"/>
  <c r="F10" i="146"/>
  <c r="E10" i="146"/>
  <c r="D10" i="146"/>
  <c r="C10" i="146"/>
  <c r="B10" i="146"/>
  <c r="F9" i="146"/>
  <c r="E9" i="146"/>
  <c r="D9" i="146"/>
  <c r="C9" i="146"/>
  <c r="B9" i="146"/>
  <c r="F8" i="146"/>
  <c r="E8" i="146"/>
  <c r="D8" i="146"/>
  <c r="C8" i="146"/>
  <c r="B8" i="146"/>
  <c r="F7" i="146"/>
  <c r="E7" i="146"/>
  <c r="D7" i="146"/>
  <c r="C7" i="146"/>
  <c r="B7" i="146"/>
  <c r="F6" i="146"/>
  <c r="E6" i="146"/>
  <c r="D6" i="146"/>
  <c r="C6" i="146"/>
  <c r="B6" i="146"/>
  <c r="F5" i="146"/>
  <c r="E5" i="146"/>
  <c r="D5" i="146"/>
  <c r="C5" i="146"/>
  <c r="B5" i="146"/>
  <c r="F4" i="146"/>
  <c r="E4" i="146"/>
  <c r="D4" i="146"/>
  <c r="C4" i="146"/>
  <c r="B4" i="146"/>
  <c r="F3" i="146"/>
  <c r="E3" i="146"/>
  <c r="D3" i="146"/>
  <c r="C3" i="146"/>
  <c r="B3" i="146"/>
  <c r="F2" i="146"/>
  <c r="E2" i="146"/>
  <c r="D2" i="146"/>
  <c r="C2" i="146"/>
  <c r="B2" i="146"/>
  <c r="C2673" i="135"/>
  <c r="B2673" i="135"/>
  <c r="A2673" i="135"/>
  <c r="C2672" i="135"/>
  <c r="B2672" i="135"/>
  <c r="A2672" i="135"/>
  <c r="C2671" i="135"/>
  <c r="B2671" i="135"/>
  <c r="A2671" i="135"/>
  <c r="C2670" i="135"/>
  <c r="B2670" i="135"/>
  <c r="A2670" i="135"/>
  <c r="C2669" i="135"/>
  <c r="B2669" i="135"/>
  <c r="A2669" i="135"/>
  <c r="C2668" i="135"/>
  <c r="B2668" i="135"/>
  <c r="A2668" i="135"/>
  <c r="C2667" i="135"/>
  <c r="B2667" i="135"/>
  <c r="A2667" i="135"/>
  <c r="C2666" i="135"/>
  <c r="B2666" i="135"/>
  <c r="A2666" i="135"/>
  <c r="C2665" i="135"/>
  <c r="B2665" i="135"/>
  <c r="A2665" i="135"/>
  <c r="C2664" i="135"/>
  <c r="B2664" i="135"/>
  <c r="A2664" i="135"/>
  <c r="C2663" i="135"/>
  <c r="B2663" i="135"/>
  <c r="A2663" i="135"/>
  <c r="C2662" i="135"/>
  <c r="B2662" i="135"/>
  <c r="A2662" i="135"/>
  <c r="C2661" i="135"/>
  <c r="B2661" i="135"/>
  <c r="A2661" i="135"/>
  <c r="C2660" i="135"/>
  <c r="B2660" i="135"/>
  <c r="A2660" i="135"/>
  <c r="C2659" i="135"/>
  <c r="B2659" i="135"/>
  <c r="A2659" i="135"/>
  <c r="C2658" i="135"/>
  <c r="B2658" i="135"/>
  <c r="A2658" i="135"/>
  <c r="C2657" i="135"/>
  <c r="B2657" i="135"/>
  <c r="A2657" i="135"/>
  <c r="C2656" i="135"/>
  <c r="B2656" i="135"/>
  <c r="A2656" i="135"/>
  <c r="C2655" i="135"/>
  <c r="B2655" i="135"/>
  <c r="A2655" i="135"/>
  <c r="C2654" i="135"/>
  <c r="B2654" i="135"/>
  <c r="A2654" i="135"/>
  <c r="C2653" i="135"/>
  <c r="B2653" i="135"/>
  <c r="A2653" i="135"/>
  <c r="C2652" i="135"/>
  <c r="B2652" i="135"/>
  <c r="A2652" i="135"/>
  <c r="C2651" i="135"/>
  <c r="B2651" i="135"/>
  <c r="A2651" i="135"/>
  <c r="C2650" i="135"/>
  <c r="B2650" i="135"/>
  <c r="A2650" i="135"/>
  <c r="C2649" i="135"/>
  <c r="B2649" i="135"/>
  <c r="A2649" i="135"/>
  <c r="C2648" i="135"/>
  <c r="B2648" i="135"/>
  <c r="A2648" i="135"/>
  <c r="C2647" i="135"/>
  <c r="B2647" i="135"/>
  <c r="A2647" i="135"/>
  <c r="C2646" i="135"/>
  <c r="B2646" i="135"/>
  <c r="A2646" i="135"/>
  <c r="C2645" i="135"/>
  <c r="B2645" i="135"/>
  <c r="A2645" i="135"/>
  <c r="C2644" i="135"/>
  <c r="B2644" i="135"/>
  <c r="A2644" i="135"/>
  <c r="C2643" i="135"/>
  <c r="B2643" i="135"/>
  <c r="A2643" i="135"/>
  <c r="C2642" i="135"/>
  <c r="B2642" i="135"/>
  <c r="A2642" i="135"/>
  <c r="C2641" i="135"/>
  <c r="B2641" i="135"/>
  <c r="A2641" i="135"/>
  <c r="C2640" i="135"/>
  <c r="B2640" i="135"/>
  <c r="A2640" i="135"/>
  <c r="C2639" i="135"/>
  <c r="B2639" i="135"/>
  <c r="A2639" i="135"/>
  <c r="C2638" i="135"/>
  <c r="B2638" i="135"/>
  <c r="A2638" i="135"/>
  <c r="C2637" i="135"/>
  <c r="B2637" i="135"/>
  <c r="A2637" i="135"/>
  <c r="C2636" i="135"/>
  <c r="B2636" i="135"/>
  <c r="A2636" i="135"/>
  <c r="C2635" i="135"/>
  <c r="B2635" i="135"/>
  <c r="A2635" i="135"/>
  <c r="C2634" i="135"/>
  <c r="B2634" i="135"/>
  <c r="A2634" i="135"/>
  <c r="C2633" i="135"/>
  <c r="B2633" i="135"/>
  <c r="A2633" i="135"/>
  <c r="C2632" i="135"/>
  <c r="B2632" i="135"/>
  <c r="A2632" i="135"/>
  <c r="C2631" i="135"/>
  <c r="B2631" i="135"/>
  <c r="A2631" i="135"/>
  <c r="C2630" i="135"/>
  <c r="B2630" i="135"/>
  <c r="A2630" i="135"/>
  <c r="C2629" i="135"/>
  <c r="B2629" i="135"/>
  <c r="A2629" i="135"/>
  <c r="C2628" i="135"/>
  <c r="B2628" i="135"/>
  <c r="A2628" i="135"/>
  <c r="C2627" i="135"/>
  <c r="B2627" i="135"/>
  <c r="A2627" i="135"/>
  <c r="C2626" i="135"/>
  <c r="B2626" i="135"/>
  <c r="A2626" i="135"/>
  <c r="C2625" i="135"/>
  <c r="B2625" i="135"/>
  <c r="A2625" i="135"/>
  <c r="C2624" i="135"/>
  <c r="B2624" i="135"/>
  <c r="A2624" i="135"/>
  <c r="C2623" i="135"/>
  <c r="B2623" i="135"/>
  <c r="A2623" i="135"/>
  <c r="C2622" i="135"/>
  <c r="B2622" i="135"/>
  <c r="A2622" i="135"/>
  <c r="C2621" i="135"/>
  <c r="B2621" i="135"/>
  <c r="A2621" i="135"/>
  <c r="C2620" i="135"/>
  <c r="B2620" i="135"/>
  <c r="A2620" i="135"/>
  <c r="C2619" i="135"/>
  <c r="B2619" i="135"/>
  <c r="A2619" i="135"/>
  <c r="C2618" i="135"/>
  <c r="B2618" i="135"/>
  <c r="A2618" i="135"/>
  <c r="C2617" i="135"/>
  <c r="B2617" i="135"/>
  <c r="A2617" i="135"/>
  <c r="C2616" i="135"/>
  <c r="B2616" i="135"/>
  <c r="A2616" i="135"/>
  <c r="C2615" i="135"/>
  <c r="B2615" i="135"/>
  <c r="A2615" i="135"/>
  <c r="C2614" i="135"/>
  <c r="B2614" i="135"/>
  <c r="A2614" i="135"/>
  <c r="C2613" i="135"/>
  <c r="B2613" i="135"/>
  <c r="A2613" i="135"/>
  <c r="C2612" i="135"/>
  <c r="B2612" i="135"/>
  <c r="A2612" i="135"/>
  <c r="C2611" i="135"/>
  <c r="B2611" i="135"/>
  <c r="A2611" i="135"/>
  <c r="C2610" i="135"/>
  <c r="B2610" i="135"/>
  <c r="A2610" i="135"/>
  <c r="C2609" i="135"/>
  <c r="B2609" i="135"/>
  <c r="A2609" i="135"/>
  <c r="C2608" i="135"/>
  <c r="B2608" i="135"/>
  <c r="A2608" i="135"/>
  <c r="C2607" i="135"/>
  <c r="B2607" i="135"/>
  <c r="A2607" i="135"/>
  <c r="C2606" i="135"/>
  <c r="B2606" i="135"/>
  <c r="A2606" i="135"/>
  <c r="C2605" i="135"/>
  <c r="B2605" i="135"/>
  <c r="A2605" i="135"/>
  <c r="C2604" i="135"/>
  <c r="B2604" i="135"/>
  <c r="A2604" i="135"/>
  <c r="C2603" i="135"/>
  <c r="B2603" i="135"/>
  <c r="A2603" i="135"/>
  <c r="C2602" i="135"/>
  <c r="B2602" i="135"/>
  <c r="A2602" i="135"/>
  <c r="C2601" i="135"/>
  <c r="B2601" i="135"/>
  <c r="A2601" i="135"/>
  <c r="C2600" i="135"/>
  <c r="B2600" i="135"/>
  <c r="A2600" i="135"/>
  <c r="C2599" i="135"/>
  <c r="B2599" i="135"/>
  <c r="A2599" i="135"/>
  <c r="C2598" i="135"/>
  <c r="B2598" i="135"/>
  <c r="A2598" i="135"/>
  <c r="C2597" i="135"/>
  <c r="B2597" i="135"/>
  <c r="A2597" i="135"/>
  <c r="C2596" i="135"/>
  <c r="B2596" i="135"/>
  <c r="A2596" i="135"/>
  <c r="C2595" i="135"/>
  <c r="B2595" i="135"/>
  <c r="A2595" i="135"/>
  <c r="C2594" i="135"/>
  <c r="B2594" i="135"/>
  <c r="A2594" i="135"/>
  <c r="C2593" i="135"/>
  <c r="B2593" i="135"/>
  <c r="A2593" i="135"/>
  <c r="C2592" i="135"/>
  <c r="B2592" i="135"/>
  <c r="A2592" i="135"/>
  <c r="C2591" i="135"/>
  <c r="B2591" i="135"/>
  <c r="A2591" i="135"/>
  <c r="C2590" i="135"/>
  <c r="B2590" i="135"/>
  <c r="A2590" i="135"/>
  <c r="C2589" i="135"/>
  <c r="B2589" i="135"/>
  <c r="A2589" i="135"/>
  <c r="C2588" i="135"/>
  <c r="B2588" i="135"/>
  <c r="A2588" i="135"/>
  <c r="C2587" i="135"/>
  <c r="B2587" i="135"/>
  <c r="A2587" i="135"/>
  <c r="C2586" i="135"/>
  <c r="B2586" i="135"/>
  <c r="A2586" i="135"/>
  <c r="C2585" i="135"/>
  <c r="B2585" i="135"/>
  <c r="A2585" i="135"/>
  <c r="C2584" i="135"/>
  <c r="B2584" i="135"/>
  <c r="A2584" i="135"/>
  <c r="C2583" i="135"/>
  <c r="B2583" i="135"/>
  <c r="A2583" i="135"/>
  <c r="C2582" i="135"/>
  <c r="B2582" i="135"/>
  <c r="A2582" i="135"/>
  <c r="C2581" i="135"/>
  <c r="B2581" i="135"/>
  <c r="A2581" i="135"/>
  <c r="C2580" i="135"/>
  <c r="B2580" i="135"/>
  <c r="A2580" i="135"/>
  <c r="C2579" i="135"/>
  <c r="B2579" i="135"/>
  <c r="A2579" i="135"/>
  <c r="C2578" i="135"/>
  <c r="B2578" i="135"/>
  <c r="A2578" i="135"/>
  <c r="C2577" i="135"/>
  <c r="B2577" i="135"/>
  <c r="A2577" i="135"/>
  <c r="C2576" i="135"/>
  <c r="B2576" i="135"/>
  <c r="A2576" i="135"/>
  <c r="C2575" i="135"/>
  <c r="B2575" i="135"/>
  <c r="A2575" i="135"/>
  <c r="C2574" i="135"/>
  <c r="B2574" i="135"/>
  <c r="A2574" i="135"/>
  <c r="C2573" i="135"/>
  <c r="B2573" i="135"/>
  <c r="A2573" i="135"/>
  <c r="C2572" i="135"/>
  <c r="B2572" i="135"/>
  <c r="A2572" i="135"/>
  <c r="C2571" i="135"/>
  <c r="B2571" i="135"/>
  <c r="A2571" i="135"/>
  <c r="C2570" i="135"/>
  <c r="B2570" i="135"/>
  <c r="A2570" i="135"/>
  <c r="C2569" i="135"/>
  <c r="B2569" i="135"/>
  <c r="A2569" i="135"/>
  <c r="C2568" i="135"/>
  <c r="B2568" i="135"/>
  <c r="A2568" i="135"/>
  <c r="C2567" i="135"/>
  <c r="B2567" i="135"/>
  <c r="A2567" i="135"/>
  <c r="C2566" i="135"/>
  <c r="B2566" i="135"/>
  <c r="A2566" i="135"/>
  <c r="C2565" i="135"/>
  <c r="B2565" i="135"/>
  <c r="A2565" i="135"/>
  <c r="C2564" i="135"/>
  <c r="B2564" i="135"/>
  <c r="A2564" i="135"/>
  <c r="C2563" i="135"/>
  <c r="B2563" i="135"/>
  <c r="A2563" i="135"/>
  <c r="C2562" i="135"/>
  <c r="B2562" i="135"/>
  <c r="A2562" i="135"/>
  <c r="C2561" i="135"/>
  <c r="B2561" i="135"/>
  <c r="A2561" i="135"/>
  <c r="C2560" i="135"/>
  <c r="B2560" i="135"/>
  <c r="A2560" i="135"/>
  <c r="C2559" i="135"/>
  <c r="B2559" i="135"/>
  <c r="A2559" i="135"/>
  <c r="C2558" i="135"/>
  <c r="B2558" i="135"/>
  <c r="A2558" i="135"/>
  <c r="C2557" i="135"/>
  <c r="B2557" i="135"/>
  <c r="A2557" i="135"/>
  <c r="C2556" i="135"/>
  <c r="B2556" i="135"/>
  <c r="A2556" i="135"/>
  <c r="C2555" i="135"/>
  <c r="B2555" i="135"/>
  <c r="A2555" i="135"/>
  <c r="C2554" i="135"/>
  <c r="B2554" i="135"/>
  <c r="A2554" i="135"/>
  <c r="C2553" i="135"/>
  <c r="B2553" i="135"/>
  <c r="A2553" i="135"/>
  <c r="C2552" i="135"/>
  <c r="B2552" i="135"/>
  <c r="A2552" i="135"/>
  <c r="C2551" i="135"/>
  <c r="B2551" i="135"/>
  <c r="A2551" i="135"/>
  <c r="C2550" i="135"/>
  <c r="B2550" i="135"/>
  <c r="A2550" i="135"/>
  <c r="C2549" i="135"/>
  <c r="B2549" i="135"/>
  <c r="A2549" i="135"/>
  <c r="C2548" i="135"/>
  <c r="B2548" i="135"/>
  <c r="A2548" i="135"/>
  <c r="C2547" i="135"/>
  <c r="B2547" i="135"/>
  <c r="A2547" i="135"/>
  <c r="C2546" i="135"/>
  <c r="B2546" i="135"/>
  <c r="A2546" i="135"/>
  <c r="C2545" i="135"/>
  <c r="B2545" i="135"/>
  <c r="A2545" i="135"/>
  <c r="C2544" i="135"/>
  <c r="B2544" i="135"/>
  <c r="A2544" i="135"/>
  <c r="C2543" i="135"/>
  <c r="B2543" i="135"/>
  <c r="A2543" i="135"/>
  <c r="C2542" i="135"/>
  <c r="B2542" i="135"/>
  <c r="A2542" i="135"/>
  <c r="C2541" i="135"/>
  <c r="B2541" i="135"/>
  <c r="A2541" i="135"/>
  <c r="C2540" i="135"/>
  <c r="B2540" i="135"/>
  <c r="A2540" i="135"/>
  <c r="C2539" i="135"/>
  <c r="B2539" i="135"/>
  <c r="A2539" i="135"/>
  <c r="C2538" i="135"/>
  <c r="B2538" i="135"/>
  <c r="A2538" i="135"/>
  <c r="C2537" i="135"/>
  <c r="B2537" i="135"/>
  <c r="A2537" i="135"/>
  <c r="C2536" i="135"/>
  <c r="B2536" i="135"/>
  <c r="A2536" i="135"/>
  <c r="C2535" i="135"/>
  <c r="B2535" i="135"/>
  <c r="A2535" i="135"/>
  <c r="C2534" i="135"/>
  <c r="B2534" i="135"/>
  <c r="A2534" i="135"/>
  <c r="C2533" i="135"/>
  <c r="B2533" i="135"/>
  <c r="A2533" i="135"/>
  <c r="C2532" i="135"/>
  <c r="B2532" i="135"/>
  <c r="A2532" i="135"/>
  <c r="C2531" i="135"/>
  <c r="B2531" i="135"/>
  <c r="A2531" i="135"/>
  <c r="C2530" i="135"/>
  <c r="B2530" i="135"/>
  <c r="A2530" i="135"/>
  <c r="C2529" i="135"/>
  <c r="B2529" i="135"/>
  <c r="A2529" i="135"/>
  <c r="C2528" i="135"/>
  <c r="B2528" i="135"/>
  <c r="A2528" i="135"/>
  <c r="C2527" i="135"/>
  <c r="B2527" i="135"/>
  <c r="A2527" i="135"/>
  <c r="C2526" i="135"/>
  <c r="B2526" i="135"/>
  <c r="A2526" i="135"/>
  <c r="C2525" i="135"/>
  <c r="B2525" i="135"/>
  <c r="A2525" i="135"/>
  <c r="C2524" i="135"/>
  <c r="B2524" i="135"/>
  <c r="A2524" i="135"/>
  <c r="C2523" i="135"/>
  <c r="B2523" i="135"/>
  <c r="A2523" i="135"/>
  <c r="C2522" i="135"/>
  <c r="B2522" i="135"/>
  <c r="A2522" i="135"/>
  <c r="C2521" i="135"/>
  <c r="B2521" i="135"/>
  <c r="A2521" i="135"/>
  <c r="C2520" i="135"/>
  <c r="B2520" i="135"/>
  <c r="A2520" i="135"/>
  <c r="C2519" i="135"/>
  <c r="B2519" i="135"/>
  <c r="A2519" i="135"/>
  <c r="C2518" i="135"/>
  <c r="B2518" i="135"/>
  <c r="A2518" i="135"/>
  <c r="C2517" i="135"/>
  <c r="B2517" i="135"/>
  <c r="A2517" i="135"/>
  <c r="C2516" i="135"/>
  <c r="B2516" i="135"/>
  <c r="A2516" i="135"/>
  <c r="C2515" i="135"/>
  <c r="B2515" i="135"/>
  <c r="A2515" i="135"/>
  <c r="C2514" i="135"/>
  <c r="B2514" i="135"/>
  <c r="A2514" i="135"/>
  <c r="C2513" i="135"/>
  <c r="B2513" i="135"/>
  <c r="A2513" i="135"/>
  <c r="C2512" i="135"/>
  <c r="B2512" i="135"/>
  <c r="A2512" i="135"/>
  <c r="C2511" i="135"/>
  <c r="B2511" i="135"/>
  <c r="A2511" i="135"/>
  <c r="C2510" i="135"/>
  <c r="B2510" i="135"/>
  <c r="A2510" i="135"/>
  <c r="C2509" i="135"/>
  <c r="B2509" i="135"/>
  <c r="A2509" i="135"/>
  <c r="C2508" i="135"/>
  <c r="B2508" i="135"/>
  <c r="A2508" i="135"/>
  <c r="C2507" i="135"/>
  <c r="B2507" i="135"/>
  <c r="A2507" i="135"/>
  <c r="C2506" i="135"/>
  <c r="B2506" i="135"/>
  <c r="A2506" i="135"/>
  <c r="C2505" i="135"/>
  <c r="B2505" i="135"/>
  <c r="A2505" i="135"/>
  <c r="C2504" i="135"/>
  <c r="B2504" i="135"/>
  <c r="A2504" i="135"/>
  <c r="C2503" i="135"/>
  <c r="B2503" i="135"/>
  <c r="A2503" i="135"/>
  <c r="C2502" i="135"/>
  <c r="B2502" i="135"/>
  <c r="A2502" i="135"/>
  <c r="C2501" i="135"/>
  <c r="B2501" i="135"/>
  <c r="A2501" i="135"/>
  <c r="C2500" i="135"/>
  <c r="B2500" i="135"/>
  <c r="A2500" i="135"/>
  <c r="C2499" i="135"/>
  <c r="B2499" i="135"/>
  <c r="A2499" i="135"/>
  <c r="C2498" i="135"/>
  <c r="B2498" i="135"/>
  <c r="A2498" i="135"/>
  <c r="C2497" i="135"/>
  <c r="B2497" i="135"/>
  <c r="A2497" i="135"/>
  <c r="C2496" i="135"/>
  <c r="B2496" i="135"/>
  <c r="A2496" i="135"/>
  <c r="C2495" i="135"/>
  <c r="B2495" i="135"/>
  <c r="A2495" i="135"/>
  <c r="C2494" i="135"/>
  <c r="B2494" i="135"/>
  <c r="A2494" i="135"/>
  <c r="C2493" i="135"/>
  <c r="B2493" i="135"/>
  <c r="A2493" i="135"/>
  <c r="C2492" i="135"/>
  <c r="B2492" i="135"/>
  <c r="A2492" i="135"/>
  <c r="C2491" i="135"/>
  <c r="B2491" i="135"/>
  <c r="A2491" i="135"/>
  <c r="C2490" i="135"/>
  <c r="B2490" i="135"/>
  <c r="A2490" i="135"/>
  <c r="C2489" i="135"/>
  <c r="B2489" i="135"/>
  <c r="A2489" i="135"/>
  <c r="C2488" i="135"/>
  <c r="B2488" i="135"/>
  <c r="A2488" i="135"/>
  <c r="C2487" i="135"/>
  <c r="B2487" i="135"/>
  <c r="A2487" i="135"/>
  <c r="C2486" i="135"/>
  <c r="B2486" i="135"/>
  <c r="A2486" i="135"/>
  <c r="C2485" i="135"/>
  <c r="B2485" i="135"/>
  <c r="A2485" i="135"/>
  <c r="C2484" i="135"/>
  <c r="B2484" i="135"/>
  <c r="A2484" i="135"/>
  <c r="C2483" i="135"/>
  <c r="B2483" i="135"/>
  <c r="A2483" i="135"/>
  <c r="C2482" i="135"/>
  <c r="B2482" i="135"/>
  <c r="A2482" i="135"/>
  <c r="C2481" i="135"/>
  <c r="B2481" i="135"/>
  <c r="A2481" i="135"/>
  <c r="C2480" i="135"/>
  <c r="B2480" i="135"/>
  <c r="A2480" i="135"/>
  <c r="C2479" i="135"/>
  <c r="B2479" i="135"/>
  <c r="A2479" i="135"/>
  <c r="C2478" i="135"/>
  <c r="B2478" i="135"/>
  <c r="A2478" i="135"/>
  <c r="C2477" i="135"/>
  <c r="B2477" i="135"/>
  <c r="A2477" i="135"/>
  <c r="C2476" i="135"/>
  <c r="B2476" i="135"/>
  <c r="A2476" i="135"/>
  <c r="C2475" i="135"/>
  <c r="B2475" i="135"/>
  <c r="A2475" i="135"/>
  <c r="C2474" i="135"/>
  <c r="B2474" i="135"/>
  <c r="A2474" i="135"/>
  <c r="C2473" i="135"/>
  <c r="B2473" i="135"/>
  <c r="A2473" i="135"/>
  <c r="C2472" i="135"/>
  <c r="B2472" i="135"/>
  <c r="A2472" i="135"/>
  <c r="C2471" i="135"/>
  <c r="B2471" i="135"/>
  <c r="A2471" i="135"/>
  <c r="C2470" i="135"/>
  <c r="B2470" i="135"/>
  <c r="A2470" i="135"/>
  <c r="C2469" i="135"/>
  <c r="B2469" i="135"/>
  <c r="A2469" i="135"/>
  <c r="C2468" i="135"/>
  <c r="B2468" i="135"/>
  <c r="A2468" i="135"/>
  <c r="C2467" i="135"/>
  <c r="B2467" i="135"/>
  <c r="A2467" i="135"/>
  <c r="C2466" i="135"/>
  <c r="B2466" i="135"/>
  <c r="A2466" i="135"/>
  <c r="C2465" i="135"/>
  <c r="B2465" i="135"/>
  <c r="A2465" i="135"/>
  <c r="C2464" i="135"/>
  <c r="B2464" i="135"/>
  <c r="A2464" i="135"/>
  <c r="C2463" i="135"/>
  <c r="B2463" i="135"/>
  <c r="A2463" i="135"/>
  <c r="C2462" i="135"/>
  <c r="B2462" i="135"/>
  <c r="A2462" i="135"/>
  <c r="C2461" i="135"/>
  <c r="B2461" i="135"/>
  <c r="A2461" i="135"/>
  <c r="C2460" i="135"/>
  <c r="B2460" i="135"/>
  <c r="A2460" i="135"/>
  <c r="C2459" i="135"/>
  <c r="B2459" i="135"/>
  <c r="A2459" i="135"/>
  <c r="C2458" i="135"/>
  <c r="B2458" i="135"/>
  <c r="A2458" i="135"/>
  <c r="C2457" i="135"/>
  <c r="B2457" i="135"/>
  <c r="A2457" i="135"/>
  <c r="C2456" i="135"/>
  <c r="B2456" i="135"/>
  <c r="A2456" i="135"/>
  <c r="C2455" i="135"/>
  <c r="B2455" i="135"/>
  <c r="A2455" i="135"/>
  <c r="C2454" i="135"/>
  <c r="B2454" i="135"/>
  <c r="A2454" i="135"/>
  <c r="C2453" i="135"/>
  <c r="B2453" i="135"/>
  <c r="A2453" i="135"/>
  <c r="C2452" i="135"/>
  <c r="B2452" i="135"/>
  <c r="A2452" i="135"/>
  <c r="C2451" i="135"/>
  <c r="B2451" i="135"/>
  <c r="A2451" i="135"/>
  <c r="C2450" i="135"/>
  <c r="B2450" i="135"/>
  <c r="A2450" i="135"/>
  <c r="C2449" i="135"/>
  <c r="B2449" i="135"/>
  <c r="A2449" i="135"/>
  <c r="C2448" i="135"/>
  <c r="B2448" i="135"/>
  <c r="A2448" i="135"/>
  <c r="C2447" i="135"/>
  <c r="B2447" i="135"/>
  <c r="A2447" i="135"/>
  <c r="C2446" i="135"/>
  <c r="B2446" i="135"/>
  <c r="A2446" i="135"/>
  <c r="C2445" i="135"/>
  <c r="B2445" i="135"/>
  <c r="A2445" i="135"/>
  <c r="C2444" i="135"/>
  <c r="B2444" i="135"/>
  <c r="A2444" i="135"/>
  <c r="C2443" i="135"/>
  <c r="B2443" i="135"/>
  <c r="A2443" i="135"/>
  <c r="C2442" i="135"/>
  <c r="B2442" i="135"/>
  <c r="A2442" i="135"/>
  <c r="C2441" i="135"/>
  <c r="B2441" i="135"/>
  <c r="A2441" i="135"/>
  <c r="C2440" i="135"/>
  <c r="B2440" i="135"/>
  <c r="A2440" i="135"/>
  <c r="C2439" i="135"/>
  <c r="B2439" i="135"/>
  <c r="A2439" i="135"/>
  <c r="C2438" i="135"/>
  <c r="B2438" i="135"/>
  <c r="A2438" i="135"/>
  <c r="C2437" i="135"/>
  <c r="B2437" i="135"/>
  <c r="A2437" i="135"/>
  <c r="C2436" i="135"/>
  <c r="B2436" i="135"/>
  <c r="A2436" i="135"/>
  <c r="C2435" i="135"/>
  <c r="B2435" i="135"/>
  <c r="A2435" i="135"/>
  <c r="C2434" i="135"/>
  <c r="B2434" i="135"/>
  <c r="A2434" i="135"/>
  <c r="C2433" i="135"/>
  <c r="B2433" i="135"/>
  <c r="A2433" i="135"/>
  <c r="C2432" i="135"/>
  <c r="B2432" i="135"/>
  <c r="A2432" i="135"/>
  <c r="C2431" i="135"/>
  <c r="B2431" i="135"/>
  <c r="A2431" i="135"/>
  <c r="C2430" i="135"/>
  <c r="B2430" i="135"/>
  <c r="A2430" i="135"/>
  <c r="C2429" i="135"/>
  <c r="B2429" i="135"/>
  <c r="A2429" i="135"/>
  <c r="C2428" i="135"/>
  <c r="B2428" i="135"/>
  <c r="A2428" i="135"/>
  <c r="C2427" i="135"/>
  <c r="B2427" i="135"/>
  <c r="A2427" i="135"/>
  <c r="C2426" i="135"/>
  <c r="B2426" i="135"/>
  <c r="A2426" i="135"/>
  <c r="C2425" i="135"/>
  <c r="B2425" i="135"/>
  <c r="A2425" i="135"/>
  <c r="C2424" i="135"/>
  <c r="B2424" i="135"/>
  <c r="A2424" i="135"/>
  <c r="C2423" i="135"/>
  <c r="B2423" i="135"/>
  <c r="A2423" i="135"/>
  <c r="C2422" i="135"/>
  <c r="B2422" i="135"/>
  <c r="A2422" i="135"/>
  <c r="C2421" i="135"/>
  <c r="B2421" i="135"/>
  <c r="A2421" i="135"/>
  <c r="C2420" i="135"/>
  <c r="B2420" i="135"/>
  <c r="A2420" i="135"/>
  <c r="C2419" i="135"/>
  <c r="B2419" i="135"/>
  <c r="A2419" i="135"/>
  <c r="C2418" i="135"/>
  <c r="B2418" i="135"/>
  <c r="A2418" i="135"/>
  <c r="C2417" i="135"/>
  <c r="B2417" i="135"/>
  <c r="A2417" i="135"/>
  <c r="C2416" i="135"/>
  <c r="B2416" i="135"/>
  <c r="A2416" i="135"/>
  <c r="C2415" i="135"/>
  <c r="B2415" i="135"/>
  <c r="A2415" i="135"/>
  <c r="C2414" i="135"/>
  <c r="B2414" i="135"/>
  <c r="A2414" i="135"/>
  <c r="C2413" i="135"/>
  <c r="B2413" i="135"/>
  <c r="A2413" i="135"/>
  <c r="C2412" i="135"/>
  <c r="B2412" i="135"/>
  <c r="A2412" i="135"/>
  <c r="C2411" i="135"/>
  <c r="B2411" i="135"/>
  <c r="A2411" i="135"/>
  <c r="C2410" i="135"/>
  <c r="B2410" i="135"/>
  <c r="A2410" i="135"/>
  <c r="C2409" i="135"/>
  <c r="B2409" i="135"/>
  <c r="A2409" i="135"/>
  <c r="C2408" i="135"/>
  <c r="B2408" i="135"/>
  <c r="A2408" i="135"/>
  <c r="C2407" i="135"/>
  <c r="B2407" i="135"/>
  <c r="A2407" i="135"/>
  <c r="C2406" i="135"/>
  <c r="B2406" i="135"/>
  <c r="A2406" i="135"/>
  <c r="C2405" i="135"/>
  <c r="B2405" i="135"/>
  <c r="A2405" i="135"/>
  <c r="C2404" i="135"/>
  <c r="B2404" i="135"/>
  <c r="A2404" i="135"/>
  <c r="C2403" i="135"/>
  <c r="B2403" i="135"/>
  <c r="A2403" i="135"/>
  <c r="C2402" i="135"/>
  <c r="B2402" i="135"/>
  <c r="A2402" i="135"/>
  <c r="C2401" i="135"/>
  <c r="B2401" i="135"/>
  <c r="A2401" i="135"/>
  <c r="C2400" i="135"/>
  <c r="B2400" i="135"/>
  <c r="A2400" i="135"/>
  <c r="C2399" i="135"/>
  <c r="B2399" i="135"/>
  <c r="A2399" i="135"/>
  <c r="C2398" i="135"/>
  <c r="B2398" i="135"/>
  <c r="A2398" i="135"/>
  <c r="C2397" i="135"/>
  <c r="B2397" i="135"/>
  <c r="A2397" i="135"/>
  <c r="C2396" i="135"/>
  <c r="B2396" i="135"/>
  <c r="A2396" i="135"/>
  <c r="C2395" i="135"/>
  <c r="B2395" i="135"/>
  <c r="A2395" i="135"/>
  <c r="C2394" i="135"/>
  <c r="B2394" i="135"/>
  <c r="A2394" i="135"/>
  <c r="C2393" i="135"/>
  <c r="B2393" i="135"/>
  <c r="A2393" i="135"/>
  <c r="C2392" i="135"/>
  <c r="B2392" i="135"/>
  <c r="A2392" i="135"/>
  <c r="C2391" i="135"/>
  <c r="B2391" i="135"/>
  <c r="A2391" i="135"/>
  <c r="C2390" i="135"/>
  <c r="B2390" i="135"/>
  <c r="A2390" i="135"/>
  <c r="C2389" i="135"/>
  <c r="B2389" i="135"/>
  <c r="A2389" i="135"/>
  <c r="C2388" i="135"/>
  <c r="B2388" i="135"/>
  <c r="A2388" i="135"/>
  <c r="C2387" i="135"/>
  <c r="B2387" i="135"/>
  <c r="A2387" i="135"/>
  <c r="C2386" i="135"/>
  <c r="B2386" i="135"/>
  <c r="A2386" i="135"/>
  <c r="C2385" i="135"/>
  <c r="B2385" i="135"/>
  <c r="A2385" i="135"/>
  <c r="C2384" i="135"/>
  <c r="B2384" i="135"/>
  <c r="A2384" i="135"/>
  <c r="C2383" i="135"/>
  <c r="B2383" i="135"/>
  <c r="A2383" i="135"/>
  <c r="C2382" i="135"/>
  <c r="B2382" i="135"/>
  <c r="A2382" i="135"/>
  <c r="C2381" i="135"/>
  <c r="B2381" i="135"/>
  <c r="A2381" i="135"/>
  <c r="C2380" i="135"/>
  <c r="B2380" i="135"/>
  <c r="A2380" i="135"/>
  <c r="C2379" i="135"/>
  <c r="B2379" i="135"/>
  <c r="A2379" i="135"/>
  <c r="C2378" i="135"/>
  <c r="B2378" i="135"/>
  <c r="A2378" i="135"/>
  <c r="C2377" i="135"/>
  <c r="B2377" i="135"/>
  <c r="A2377" i="135"/>
  <c r="C2376" i="135"/>
  <c r="B2376" i="135"/>
  <c r="A2376" i="135"/>
  <c r="C2375" i="135"/>
  <c r="B2375" i="135"/>
  <c r="A2375" i="135"/>
  <c r="C2374" i="135"/>
  <c r="B2374" i="135"/>
  <c r="A2374" i="135"/>
  <c r="C2373" i="135"/>
  <c r="B2373" i="135"/>
  <c r="A2373" i="135"/>
  <c r="C2372" i="135"/>
  <c r="B2372" i="135"/>
  <c r="A2372" i="135"/>
  <c r="C2371" i="135"/>
  <c r="B2371" i="135"/>
  <c r="A2371" i="135"/>
  <c r="C2370" i="135"/>
  <c r="B2370" i="135"/>
  <c r="A2370" i="135"/>
  <c r="C2369" i="135"/>
  <c r="B2369" i="135"/>
  <c r="A2369" i="135"/>
  <c r="C2368" i="135"/>
  <c r="B2368" i="135"/>
  <c r="A2368" i="135"/>
  <c r="C2367" i="135"/>
  <c r="B2367" i="135"/>
  <c r="A2367" i="135"/>
  <c r="C2366" i="135"/>
  <c r="B2366" i="135"/>
  <c r="A2366" i="135"/>
  <c r="C2365" i="135"/>
  <c r="B2365" i="135"/>
  <c r="A2365" i="135"/>
  <c r="C2364" i="135"/>
  <c r="B2364" i="135"/>
  <c r="A2364" i="135"/>
  <c r="C2363" i="135"/>
  <c r="B2363" i="135"/>
  <c r="A2363" i="135"/>
  <c r="C2362" i="135"/>
  <c r="B2362" i="135"/>
  <c r="A2362" i="135"/>
  <c r="C2361" i="135"/>
  <c r="B2361" i="135"/>
  <c r="A2361" i="135"/>
  <c r="C2360" i="135"/>
  <c r="B2360" i="135"/>
  <c r="A2360" i="135"/>
  <c r="C2359" i="135"/>
  <c r="B2359" i="135"/>
  <c r="A2359" i="135"/>
  <c r="C2358" i="135"/>
  <c r="B2358" i="135"/>
  <c r="A2358" i="135"/>
  <c r="C2357" i="135"/>
  <c r="B2357" i="135"/>
  <c r="A2357" i="135"/>
  <c r="C2356" i="135"/>
  <c r="B2356" i="135"/>
  <c r="A2356" i="135"/>
  <c r="C2355" i="135"/>
  <c r="B2355" i="135"/>
  <c r="A2355" i="135"/>
  <c r="C2354" i="135"/>
  <c r="B2354" i="135"/>
  <c r="A2354" i="135"/>
  <c r="C2353" i="135"/>
  <c r="B2353" i="135"/>
  <c r="A2353" i="135"/>
  <c r="C2352" i="135"/>
  <c r="B2352" i="135"/>
  <c r="A2352" i="135"/>
  <c r="C2351" i="135"/>
  <c r="B2351" i="135"/>
  <c r="A2351" i="135"/>
  <c r="C2350" i="135"/>
  <c r="B2350" i="135"/>
  <c r="A2350" i="135"/>
  <c r="C2349" i="135"/>
  <c r="B2349" i="135"/>
  <c r="A2349" i="135"/>
  <c r="C2348" i="135"/>
  <c r="B2348" i="135"/>
  <c r="A2348" i="135"/>
  <c r="C2347" i="135"/>
  <c r="B2347" i="135"/>
  <c r="A2347" i="135"/>
  <c r="C2346" i="135"/>
  <c r="B2346" i="135"/>
  <c r="A2346" i="135"/>
  <c r="C2345" i="135"/>
  <c r="B2345" i="135"/>
  <c r="A2345" i="135"/>
  <c r="C2344" i="135"/>
  <c r="B2344" i="135"/>
  <c r="A2344" i="135"/>
  <c r="C2343" i="135"/>
  <c r="B2343" i="135"/>
  <c r="A2343" i="135"/>
  <c r="C2342" i="135"/>
  <c r="B2342" i="135"/>
  <c r="A2342" i="135"/>
  <c r="C2341" i="135"/>
  <c r="B2341" i="135"/>
  <c r="A2341" i="135"/>
  <c r="C2340" i="135"/>
  <c r="B2340" i="135"/>
  <c r="A2340" i="135"/>
  <c r="C2339" i="135"/>
  <c r="B2339" i="135"/>
  <c r="A2339" i="135"/>
  <c r="C2338" i="135"/>
  <c r="B2338" i="135"/>
  <c r="A2338" i="135"/>
  <c r="C2337" i="135"/>
  <c r="B2337" i="135"/>
  <c r="A2337" i="135"/>
  <c r="C2336" i="135"/>
  <c r="B2336" i="135"/>
  <c r="A2336" i="135"/>
  <c r="C2335" i="135"/>
  <c r="B2335" i="135"/>
  <c r="A2335" i="135"/>
  <c r="C2334" i="135"/>
  <c r="B2334" i="135"/>
  <c r="A2334" i="135"/>
  <c r="C2333" i="135"/>
  <c r="B2333" i="135"/>
  <c r="A2333" i="135"/>
  <c r="C2332" i="135"/>
  <c r="B2332" i="135"/>
  <c r="A2332" i="135"/>
  <c r="C2331" i="135"/>
  <c r="B2331" i="135"/>
  <c r="A2331" i="135"/>
  <c r="C2330" i="135"/>
  <c r="B2330" i="135"/>
  <c r="A2330" i="135"/>
  <c r="C2329" i="135"/>
  <c r="B2329" i="135"/>
  <c r="A2329" i="135"/>
  <c r="C2328" i="135"/>
  <c r="B2328" i="135"/>
  <c r="A2328" i="135"/>
  <c r="C2327" i="135"/>
  <c r="B2327" i="135"/>
  <c r="A2327" i="135"/>
  <c r="C2326" i="135"/>
  <c r="B2326" i="135"/>
  <c r="A2326" i="135"/>
  <c r="C2325" i="135"/>
  <c r="B2325" i="135"/>
  <c r="A2325" i="135"/>
  <c r="C2324" i="135"/>
  <c r="B2324" i="135"/>
  <c r="A2324" i="135"/>
  <c r="C2323" i="135"/>
  <c r="B2323" i="135"/>
  <c r="A2323" i="135"/>
  <c r="C2322" i="135"/>
  <c r="B2322" i="135"/>
  <c r="A2322" i="135"/>
  <c r="C2321" i="135"/>
  <c r="B2321" i="135"/>
  <c r="A2321" i="135"/>
  <c r="C2320" i="135"/>
  <c r="B2320" i="135"/>
  <c r="A2320" i="135"/>
  <c r="C2319" i="135"/>
  <c r="B2319" i="135"/>
  <c r="A2319" i="135"/>
  <c r="C2318" i="135"/>
  <c r="B2318" i="135"/>
  <c r="A2318" i="135"/>
  <c r="C2317" i="135"/>
  <c r="B2317" i="135"/>
  <c r="A2317" i="135"/>
  <c r="C2316" i="135"/>
  <c r="B2316" i="135"/>
  <c r="A2316" i="135"/>
  <c r="C2315" i="135"/>
  <c r="B2315" i="135"/>
  <c r="A2315" i="135"/>
  <c r="C2314" i="135"/>
  <c r="B2314" i="135"/>
  <c r="A2314" i="135"/>
  <c r="C2313" i="135"/>
  <c r="B2313" i="135"/>
  <c r="A2313" i="135"/>
  <c r="C2312" i="135"/>
  <c r="B2312" i="135"/>
  <c r="A2312" i="135"/>
  <c r="C2311" i="135"/>
  <c r="B2311" i="135"/>
  <c r="A2311" i="135"/>
  <c r="C2310" i="135"/>
  <c r="B2310" i="135"/>
  <c r="A2310" i="135"/>
  <c r="C2309" i="135"/>
  <c r="B2309" i="135"/>
  <c r="A2309" i="135"/>
  <c r="C2308" i="135"/>
  <c r="B2308" i="135"/>
  <c r="A2308" i="135"/>
  <c r="C2307" i="135"/>
  <c r="B2307" i="135"/>
  <c r="A2307" i="135"/>
  <c r="C2306" i="135"/>
  <c r="B2306" i="135"/>
  <c r="A2306" i="135"/>
  <c r="C2305" i="135"/>
  <c r="B2305" i="135"/>
  <c r="A2305" i="135"/>
  <c r="C2304" i="135"/>
  <c r="B2304" i="135"/>
  <c r="A2304" i="135"/>
  <c r="C2303" i="135"/>
  <c r="B2303" i="135"/>
  <c r="A2303" i="135"/>
  <c r="C2302" i="135"/>
  <c r="B2302" i="135"/>
  <c r="A2302" i="135"/>
  <c r="C2301" i="135"/>
  <c r="B2301" i="135"/>
  <c r="A2301" i="135"/>
  <c r="C2300" i="135"/>
  <c r="B2300" i="135"/>
  <c r="A2300" i="135"/>
  <c r="C2299" i="135"/>
  <c r="B2299" i="135"/>
  <c r="A2299" i="135"/>
  <c r="C2298" i="135"/>
  <c r="B2298" i="135"/>
  <c r="A2298" i="135"/>
  <c r="C2297" i="135"/>
  <c r="B2297" i="135"/>
  <c r="A2297" i="135"/>
  <c r="C2296" i="135"/>
  <c r="B2296" i="135"/>
  <c r="A2296" i="135"/>
  <c r="C2295" i="135"/>
  <c r="B2295" i="135"/>
  <c r="A2295" i="135"/>
  <c r="C2294" i="135"/>
  <c r="B2294" i="135"/>
  <c r="A2294" i="135"/>
  <c r="C2293" i="135"/>
  <c r="B2293" i="135"/>
  <c r="A2293" i="135"/>
  <c r="C2292" i="135"/>
  <c r="B2292" i="135"/>
  <c r="A2292" i="135"/>
  <c r="C2291" i="135"/>
  <c r="B2291" i="135"/>
  <c r="A2291" i="135"/>
  <c r="C2290" i="135"/>
  <c r="B2290" i="135"/>
  <c r="A2290" i="135"/>
  <c r="C2289" i="135"/>
  <c r="B2289" i="135"/>
  <c r="A2289" i="135"/>
  <c r="C2288" i="135"/>
  <c r="B2288" i="135"/>
  <c r="A2288" i="135"/>
  <c r="C2287" i="135"/>
  <c r="B2287" i="135"/>
  <c r="A2287" i="135"/>
  <c r="C2286" i="135"/>
  <c r="B2286" i="135"/>
  <c r="A2286" i="135"/>
  <c r="C2285" i="135"/>
  <c r="B2285" i="135"/>
  <c r="A2285" i="135"/>
  <c r="C2284" i="135"/>
  <c r="B2284" i="135"/>
  <c r="A2284" i="135"/>
  <c r="C2283" i="135"/>
  <c r="B2283" i="135"/>
  <c r="A2283" i="135"/>
  <c r="C2282" i="135"/>
  <c r="B2282" i="135"/>
  <c r="A2282" i="135"/>
  <c r="C2281" i="135"/>
  <c r="B2281" i="135"/>
  <c r="A2281" i="135"/>
  <c r="C2280" i="135"/>
  <c r="B2280" i="135"/>
  <c r="A2280" i="135"/>
  <c r="C2279" i="135"/>
  <c r="B2279" i="135"/>
  <c r="A2279" i="135"/>
  <c r="C2278" i="135"/>
  <c r="B2278" i="135"/>
  <c r="A2278" i="135"/>
  <c r="C2277" i="135"/>
  <c r="B2277" i="135"/>
  <c r="A2277" i="135"/>
  <c r="C2276" i="135"/>
  <c r="B2276" i="135"/>
  <c r="A2276" i="135"/>
  <c r="C2275" i="135"/>
  <c r="B2275" i="135"/>
  <c r="A2275" i="135"/>
  <c r="C2274" i="135"/>
  <c r="B2274" i="135"/>
  <c r="A2274" i="135"/>
  <c r="C2273" i="135"/>
  <c r="B2273" i="135"/>
  <c r="A2273" i="135"/>
  <c r="C2272" i="135"/>
  <c r="B2272" i="135"/>
  <c r="A2272" i="135"/>
  <c r="C2271" i="135"/>
  <c r="B2271" i="135"/>
  <c r="A2271" i="135"/>
  <c r="C2270" i="135"/>
  <c r="B2270" i="135"/>
  <c r="A2270" i="135"/>
  <c r="C2269" i="135"/>
  <c r="B2269" i="135"/>
  <c r="A2269" i="135"/>
  <c r="C2268" i="135"/>
  <c r="B2268" i="135"/>
  <c r="A2268" i="135"/>
  <c r="C2267" i="135"/>
  <c r="B2267" i="135"/>
  <c r="A2267" i="135"/>
  <c r="C2266" i="135"/>
  <c r="B2266" i="135"/>
  <c r="A2266" i="135"/>
  <c r="C2265" i="135"/>
  <c r="B2265" i="135"/>
  <c r="A2265" i="135"/>
  <c r="C2264" i="135"/>
  <c r="B2264" i="135"/>
  <c r="A2264" i="135"/>
  <c r="C2263" i="135"/>
  <c r="B2263" i="135"/>
  <c r="A2263" i="135"/>
  <c r="C2262" i="135"/>
  <c r="B2262" i="135"/>
  <c r="A2262" i="135"/>
  <c r="C2261" i="135"/>
  <c r="B2261" i="135"/>
  <c r="A2261" i="135"/>
  <c r="C2260" i="135"/>
  <c r="B2260" i="135"/>
  <c r="A2260" i="135"/>
  <c r="C2259" i="135"/>
  <c r="B2259" i="135"/>
  <c r="A2259" i="135"/>
  <c r="C2258" i="135"/>
  <c r="B2258" i="135"/>
  <c r="A2258" i="135"/>
  <c r="C2257" i="135"/>
  <c r="B2257" i="135"/>
  <c r="A2257" i="135"/>
  <c r="C2256" i="135"/>
  <c r="B2256" i="135"/>
  <c r="A2256" i="135"/>
  <c r="C2255" i="135"/>
  <c r="B2255" i="135"/>
  <c r="A2255" i="135"/>
  <c r="C2254" i="135"/>
  <c r="B2254" i="135"/>
  <c r="A2254" i="135"/>
  <c r="C2253" i="135"/>
  <c r="B2253" i="135"/>
  <c r="A2253" i="135"/>
  <c r="C2252" i="135"/>
  <c r="B2252" i="135"/>
  <c r="A2252" i="135"/>
  <c r="C2251" i="135"/>
  <c r="B2251" i="135"/>
  <c r="A2251" i="135"/>
  <c r="C2250" i="135"/>
  <c r="B2250" i="135"/>
  <c r="A2250" i="135"/>
  <c r="C2249" i="135"/>
  <c r="B2249" i="135"/>
  <c r="A2249" i="135"/>
  <c r="C2248" i="135"/>
  <c r="B2248" i="135"/>
  <c r="A2248" i="135"/>
  <c r="C2247" i="135"/>
  <c r="B2247" i="135"/>
  <c r="A2247" i="135"/>
  <c r="C2246" i="135"/>
  <c r="B2246" i="135"/>
  <c r="A2246" i="135"/>
  <c r="C2245" i="135"/>
  <c r="B2245" i="135"/>
  <c r="A2245" i="135"/>
  <c r="C2244" i="135"/>
  <c r="B2244" i="135"/>
  <c r="A2244" i="135"/>
  <c r="C2243" i="135"/>
  <c r="B2243" i="135"/>
  <c r="A2243" i="135"/>
  <c r="C2242" i="135"/>
  <c r="B2242" i="135"/>
  <c r="A2242" i="135"/>
  <c r="C2241" i="135"/>
  <c r="B2241" i="135"/>
  <c r="A2241" i="135"/>
  <c r="C2240" i="135"/>
  <c r="B2240" i="135"/>
  <c r="A2240" i="135"/>
  <c r="C2239" i="135"/>
  <c r="B2239" i="135"/>
  <c r="A2239" i="135"/>
  <c r="C2238" i="135"/>
  <c r="B2238" i="135"/>
  <c r="A2238" i="135"/>
  <c r="C2237" i="135"/>
  <c r="B2237" i="135"/>
  <c r="A2237" i="135"/>
  <c r="C2236" i="135"/>
  <c r="B2236" i="135"/>
  <c r="A2236" i="135"/>
  <c r="C2235" i="135"/>
  <c r="B2235" i="135"/>
  <c r="A2235" i="135"/>
  <c r="C2234" i="135"/>
  <c r="B2234" i="135"/>
  <c r="A2234" i="135"/>
  <c r="C2233" i="135"/>
  <c r="B2233" i="135"/>
  <c r="A2233" i="135"/>
  <c r="C2232" i="135"/>
  <c r="B2232" i="135"/>
  <c r="A2232" i="135"/>
  <c r="C2231" i="135"/>
  <c r="B2231" i="135"/>
  <c r="A2231" i="135"/>
  <c r="C2230" i="135"/>
  <c r="B2230" i="135"/>
  <c r="A2230" i="135"/>
  <c r="C2229" i="135"/>
  <c r="B2229" i="135"/>
  <c r="A2229" i="135"/>
  <c r="C2228" i="135"/>
  <c r="B2228" i="135"/>
  <c r="A2228" i="135"/>
  <c r="C2227" i="135"/>
  <c r="B2227" i="135"/>
  <c r="A2227" i="135"/>
  <c r="C2226" i="135"/>
  <c r="B2226" i="135"/>
  <c r="A2226" i="135"/>
  <c r="C2225" i="135"/>
  <c r="B2225" i="135"/>
  <c r="A2225" i="135"/>
  <c r="C2224" i="135"/>
  <c r="B2224" i="135"/>
  <c r="A2224" i="135"/>
  <c r="C2223" i="135"/>
  <c r="B2223" i="135"/>
  <c r="A2223" i="135"/>
  <c r="C2222" i="135"/>
  <c r="B2222" i="135"/>
  <c r="A2222" i="135"/>
  <c r="C2221" i="135"/>
  <c r="B2221" i="135"/>
  <c r="A2221" i="135"/>
  <c r="C2220" i="135"/>
  <c r="B2220" i="135"/>
  <c r="A2220" i="135"/>
  <c r="C2219" i="135"/>
  <c r="B2219" i="135"/>
  <c r="A2219" i="135"/>
  <c r="C2218" i="135"/>
  <c r="B2218" i="135"/>
  <c r="A2218" i="135"/>
  <c r="C2217" i="135"/>
  <c r="B2217" i="135"/>
  <c r="A2217" i="135"/>
  <c r="C2216" i="135"/>
  <c r="B2216" i="135"/>
  <c r="A2216" i="135"/>
  <c r="C2215" i="135"/>
  <c r="B2215" i="135"/>
  <c r="A2215" i="135"/>
  <c r="C2214" i="135"/>
  <c r="B2214" i="135"/>
  <c r="A2214" i="135"/>
  <c r="C2213" i="135"/>
  <c r="B2213" i="135"/>
  <c r="A2213" i="135"/>
  <c r="C2212" i="135"/>
  <c r="B2212" i="135"/>
  <c r="A2212" i="135"/>
  <c r="C2211" i="135"/>
  <c r="B2211" i="135"/>
  <c r="A2211" i="135"/>
  <c r="C2210" i="135"/>
  <c r="B2210" i="135"/>
  <c r="A2210" i="135"/>
  <c r="C2209" i="135"/>
  <c r="B2209" i="135"/>
  <c r="A2209" i="135"/>
  <c r="C2208" i="135"/>
  <c r="B2208" i="135"/>
  <c r="A2208" i="135"/>
  <c r="C2207" i="135"/>
  <c r="B2207" i="135"/>
  <c r="A2207" i="135"/>
  <c r="C2206" i="135"/>
  <c r="B2206" i="135"/>
  <c r="A2206" i="135"/>
  <c r="C2205" i="135"/>
  <c r="B2205" i="135"/>
  <c r="A2205" i="135"/>
  <c r="C2204" i="135"/>
  <c r="B2204" i="135"/>
  <c r="A2204" i="135"/>
  <c r="C2203" i="135"/>
  <c r="B2203" i="135"/>
  <c r="A2203" i="135"/>
  <c r="C2202" i="135"/>
  <c r="B2202" i="135"/>
  <c r="A2202" i="135"/>
  <c r="C2201" i="135"/>
  <c r="B2201" i="135"/>
  <c r="A2201" i="135"/>
  <c r="C2200" i="135"/>
  <c r="B2200" i="135"/>
  <c r="A2200" i="135"/>
  <c r="C2199" i="135"/>
  <c r="B2199" i="135"/>
  <c r="A2199" i="135"/>
  <c r="C2198" i="135"/>
  <c r="B2198" i="135"/>
  <c r="A2198" i="135"/>
  <c r="C2197" i="135"/>
  <c r="B2197" i="135"/>
  <c r="A2197" i="135"/>
  <c r="C2196" i="135"/>
  <c r="B2196" i="135"/>
  <c r="A2196" i="135"/>
  <c r="C2195" i="135"/>
  <c r="B2195" i="135"/>
  <c r="A2195" i="135"/>
  <c r="C2194" i="135"/>
  <c r="B2194" i="135"/>
  <c r="A2194" i="135"/>
  <c r="C2193" i="135"/>
  <c r="B2193" i="135"/>
  <c r="A2193" i="135"/>
  <c r="C2192" i="135"/>
  <c r="B2192" i="135"/>
  <c r="A2192" i="135"/>
  <c r="C2191" i="135"/>
  <c r="B2191" i="135"/>
  <c r="A2191" i="135"/>
  <c r="C2190" i="135"/>
  <c r="B2190" i="135"/>
  <c r="A2190" i="135"/>
  <c r="C2189" i="135"/>
  <c r="B2189" i="135"/>
  <c r="A2189" i="135"/>
  <c r="C2188" i="135"/>
  <c r="B2188" i="135"/>
  <c r="A2188" i="135"/>
  <c r="C2187" i="135"/>
  <c r="B2187" i="135"/>
  <c r="A2187" i="135"/>
  <c r="C2186" i="135"/>
  <c r="B2186" i="135"/>
  <c r="A2186" i="135"/>
  <c r="C2185" i="135"/>
  <c r="B2185" i="135"/>
  <c r="A2185" i="135"/>
  <c r="C2184" i="135"/>
  <c r="B2184" i="135"/>
  <c r="A2184" i="135"/>
  <c r="C2183" i="135"/>
  <c r="B2183" i="135"/>
  <c r="A2183" i="135"/>
  <c r="C2182" i="135"/>
  <c r="B2182" i="135"/>
  <c r="A2182" i="135"/>
  <c r="C2181" i="135"/>
  <c r="B2181" i="135"/>
  <c r="A2181" i="135"/>
  <c r="C2180" i="135"/>
  <c r="B2180" i="135"/>
  <c r="A2180" i="135"/>
  <c r="C2179" i="135"/>
  <c r="B2179" i="135"/>
  <c r="A2179" i="135"/>
  <c r="C2178" i="135"/>
  <c r="B2178" i="135"/>
  <c r="A2178" i="135"/>
  <c r="C2177" i="135"/>
  <c r="B2177" i="135"/>
  <c r="A2177" i="135"/>
  <c r="C2176" i="135"/>
  <c r="B2176" i="135"/>
  <c r="A2176" i="135"/>
  <c r="C2175" i="135"/>
  <c r="B2175" i="135"/>
  <c r="A2175" i="135"/>
  <c r="C2174" i="135"/>
  <c r="B2174" i="135"/>
  <c r="A2174" i="135"/>
  <c r="C2173" i="135"/>
  <c r="B2173" i="135"/>
  <c r="A2173" i="135"/>
  <c r="C2172" i="135"/>
  <c r="B2172" i="135"/>
  <c r="A2172" i="135"/>
  <c r="C2171" i="135"/>
  <c r="B2171" i="135"/>
  <c r="A2171" i="135"/>
  <c r="C2170" i="135"/>
  <c r="B2170" i="135"/>
  <c r="A2170" i="135"/>
  <c r="C2169" i="135"/>
  <c r="B2169" i="135"/>
  <c r="A2169" i="135"/>
  <c r="C2168" i="135"/>
  <c r="B2168" i="135"/>
  <c r="A2168" i="135"/>
  <c r="C2167" i="135"/>
  <c r="B2167" i="135"/>
  <c r="A2167" i="135"/>
  <c r="C2166" i="135"/>
  <c r="B2166" i="135"/>
  <c r="A2166" i="135"/>
  <c r="C2165" i="135"/>
  <c r="B2165" i="135"/>
  <c r="A2165" i="135"/>
  <c r="C2164" i="135"/>
  <c r="B2164" i="135"/>
  <c r="A2164" i="135"/>
  <c r="C2163" i="135"/>
  <c r="B2163" i="135"/>
  <c r="A2163" i="135"/>
  <c r="C2162" i="135"/>
  <c r="B2162" i="135"/>
  <c r="A2162" i="135"/>
  <c r="C2161" i="135"/>
  <c r="B2161" i="135"/>
  <c r="A2161" i="135"/>
  <c r="C2160" i="135"/>
  <c r="B2160" i="135"/>
  <c r="A2160" i="135"/>
  <c r="C2159" i="135"/>
  <c r="B2159" i="135"/>
  <c r="A2159" i="135"/>
  <c r="C2158" i="135"/>
  <c r="B2158" i="135"/>
  <c r="A2158" i="135"/>
  <c r="C2157" i="135"/>
  <c r="B2157" i="135"/>
  <c r="A2157" i="135"/>
  <c r="C2156" i="135"/>
  <c r="B2156" i="135"/>
  <c r="A2156" i="135"/>
  <c r="C2155" i="135"/>
  <c r="B2155" i="135"/>
  <c r="A2155" i="135"/>
  <c r="C2154" i="135"/>
  <c r="B2154" i="135"/>
  <c r="A2154" i="135"/>
  <c r="C2153" i="135"/>
  <c r="B2153" i="135"/>
  <c r="A2153" i="135"/>
  <c r="C2152" i="135"/>
  <c r="B2152" i="135"/>
  <c r="A2152" i="135"/>
  <c r="C2151" i="135"/>
  <c r="B2151" i="135"/>
  <c r="A2151" i="135"/>
  <c r="C2150" i="135"/>
  <c r="B2150" i="135"/>
  <c r="A2150" i="135"/>
  <c r="C2149" i="135"/>
  <c r="B2149" i="135"/>
  <c r="A2149" i="135"/>
  <c r="C2148" i="135"/>
  <c r="B2148" i="135"/>
  <c r="A2148" i="135"/>
  <c r="C2147" i="135"/>
  <c r="B2147" i="135"/>
  <c r="A2147" i="135"/>
  <c r="C2146" i="135"/>
  <c r="B2146" i="135"/>
  <c r="A2146" i="135"/>
  <c r="C2145" i="135"/>
  <c r="B2145" i="135"/>
  <c r="A2145" i="135"/>
  <c r="C2144" i="135"/>
  <c r="B2144" i="135"/>
  <c r="A2144" i="135"/>
  <c r="C2143" i="135"/>
  <c r="B2143" i="135"/>
  <c r="A2143" i="135"/>
  <c r="C2142" i="135"/>
  <c r="B2142" i="135"/>
  <c r="A2142" i="135"/>
  <c r="C2141" i="135"/>
  <c r="B2141" i="135"/>
  <c r="A2141" i="135"/>
  <c r="C2140" i="135"/>
  <c r="B2140" i="135"/>
  <c r="A2140" i="135"/>
  <c r="C2139" i="135"/>
  <c r="B2139" i="135"/>
  <c r="A2139" i="135"/>
  <c r="C2138" i="135"/>
  <c r="B2138" i="135"/>
  <c r="A2138" i="135"/>
  <c r="C2137" i="135"/>
  <c r="B2137" i="135"/>
  <c r="A2137" i="135"/>
  <c r="C2136" i="135"/>
  <c r="B2136" i="135"/>
  <c r="A2136" i="135"/>
  <c r="C2135" i="135"/>
  <c r="B2135" i="135"/>
  <c r="A2135" i="135"/>
  <c r="C2134" i="135"/>
  <c r="B2134" i="135"/>
  <c r="A2134" i="135"/>
  <c r="C2133" i="135"/>
  <c r="B2133" i="135"/>
  <c r="A2133" i="135"/>
  <c r="C2132" i="135"/>
  <c r="B2132" i="135"/>
  <c r="A2132" i="135"/>
  <c r="C2131" i="135"/>
  <c r="B2131" i="135"/>
  <c r="A2131" i="135"/>
  <c r="C2130" i="135"/>
  <c r="B2130" i="135"/>
  <c r="A2130" i="135"/>
  <c r="C2129" i="135"/>
  <c r="B2129" i="135"/>
  <c r="A2129" i="135"/>
  <c r="C2128" i="135"/>
  <c r="B2128" i="135"/>
  <c r="A2128" i="135"/>
  <c r="C2127" i="135"/>
  <c r="B2127" i="135"/>
  <c r="A2127" i="135"/>
  <c r="C2126" i="135"/>
  <c r="B2126" i="135"/>
  <c r="A2126" i="135"/>
  <c r="C2125" i="135"/>
  <c r="B2125" i="135"/>
  <c r="A2125" i="135"/>
  <c r="C2124" i="135"/>
  <c r="B2124" i="135"/>
  <c r="A2124" i="135"/>
  <c r="C2123" i="135"/>
  <c r="B2123" i="135"/>
  <c r="A2123" i="135"/>
  <c r="C2122" i="135"/>
  <c r="B2122" i="135"/>
  <c r="A2122" i="135"/>
  <c r="C2121" i="135"/>
  <c r="B2121" i="135"/>
  <c r="A2121" i="135"/>
  <c r="C2120" i="135"/>
  <c r="B2120" i="135"/>
  <c r="A2120" i="135"/>
  <c r="C2119" i="135"/>
  <c r="B2119" i="135"/>
  <c r="A2119" i="135"/>
  <c r="C2118" i="135"/>
  <c r="B2118" i="135"/>
  <c r="A2118" i="135"/>
  <c r="C2117" i="135"/>
  <c r="B2117" i="135"/>
  <c r="A2117" i="135"/>
  <c r="C2116" i="135"/>
  <c r="B2116" i="135"/>
  <c r="A2116" i="135"/>
  <c r="C2115" i="135"/>
  <c r="B2115" i="135"/>
  <c r="A2115" i="135"/>
  <c r="C2114" i="135"/>
  <c r="B2114" i="135"/>
  <c r="A2114" i="135"/>
  <c r="C2113" i="135"/>
  <c r="B2113" i="135"/>
  <c r="A2113" i="135"/>
  <c r="C2112" i="135"/>
  <c r="B2112" i="135"/>
  <c r="A2112" i="135"/>
  <c r="C2111" i="135"/>
  <c r="B2111" i="135"/>
  <c r="A2111" i="135"/>
  <c r="C2110" i="135"/>
  <c r="B2110" i="135"/>
  <c r="A2110" i="135"/>
  <c r="C2109" i="135"/>
  <c r="B2109" i="135"/>
  <c r="A2109" i="135"/>
  <c r="C2108" i="135"/>
  <c r="B2108" i="135"/>
  <c r="A2108" i="135"/>
  <c r="C2107" i="135"/>
  <c r="B2107" i="135"/>
  <c r="A2107" i="135"/>
  <c r="C2106" i="135"/>
  <c r="B2106" i="135"/>
  <c r="A2106" i="135"/>
  <c r="C2105" i="135"/>
  <c r="B2105" i="135"/>
  <c r="A2105" i="135"/>
  <c r="C2104" i="135"/>
  <c r="B2104" i="135"/>
  <c r="A2104" i="135"/>
  <c r="C2103" i="135"/>
  <c r="B2103" i="135"/>
  <c r="A2103" i="135"/>
  <c r="C2102" i="135"/>
  <c r="B2102" i="135"/>
  <c r="A2102" i="135"/>
  <c r="C2101" i="135"/>
  <c r="B2101" i="135"/>
  <c r="A2101" i="135"/>
  <c r="C2100" i="135"/>
  <c r="B2100" i="135"/>
  <c r="A2100" i="135"/>
  <c r="C2099" i="135"/>
  <c r="B2099" i="135"/>
  <c r="A2099" i="135"/>
  <c r="C2098" i="135"/>
  <c r="B2098" i="135"/>
  <c r="A2098" i="135"/>
  <c r="C2097" i="135"/>
  <c r="B2097" i="135"/>
  <c r="A2097" i="135"/>
  <c r="C2096" i="135"/>
  <c r="B2096" i="135"/>
  <c r="A2096" i="135"/>
  <c r="C2095" i="135"/>
  <c r="B2095" i="135"/>
  <c r="A2095" i="135"/>
  <c r="C2094" i="135"/>
  <c r="B2094" i="135"/>
  <c r="A2094" i="135"/>
  <c r="C2093" i="135"/>
  <c r="B2093" i="135"/>
  <c r="A2093" i="135"/>
  <c r="C2092" i="135"/>
  <c r="B2092" i="135"/>
  <c r="A2092" i="135"/>
  <c r="C2091" i="135"/>
  <c r="B2091" i="135"/>
  <c r="A2091" i="135"/>
  <c r="C2090" i="135"/>
  <c r="B2090" i="135"/>
  <c r="A2090" i="135"/>
  <c r="C2089" i="135"/>
  <c r="B2089" i="135"/>
  <c r="A2089" i="135"/>
  <c r="C2088" i="135"/>
  <c r="B2088" i="135"/>
  <c r="A2088" i="135"/>
  <c r="C2087" i="135"/>
  <c r="B2087" i="135"/>
  <c r="A2087" i="135"/>
  <c r="C2086" i="135"/>
  <c r="B2086" i="135"/>
  <c r="A2086" i="135"/>
  <c r="C2085" i="135"/>
  <c r="B2085" i="135"/>
  <c r="A2085" i="135"/>
  <c r="C2084" i="135"/>
  <c r="B2084" i="135"/>
  <c r="A2084" i="135"/>
  <c r="C2083" i="135"/>
  <c r="B2083" i="135"/>
  <c r="A2083" i="135"/>
  <c r="C2082" i="135"/>
  <c r="B2082" i="135"/>
  <c r="A2082" i="135"/>
  <c r="C2081" i="135"/>
  <c r="B2081" i="135"/>
  <c r="A2081" i="135"/>
  <c r="C2080" i="135"/>
  <c r="B2080" i="135"/>
  <c r="A2080" i="135"/>
  <c r="C2079" i="135"/>
  <c r="B2079" i="135"/>
  <c r="A2079" i="135"/>
  <c r="C2078" i="135"/>
  <c r="B2078" i="135"/>
  <c r="A2078" i="135"/>
  <c r="C2077" i="135"/>
  <c r="B2077" i="135"/>
  <c r="A2077" i="135"/>
  <c r="C2076" i="135"/>
  <c r="B2076" i="135"/>
  <c r="A2076" i="135"/>
  <c r="C2075" i="135"/>
  <c r="B2075" i="135"/>
  <c r="A2075" i="135"/>
  <c r="C2074" i="135"/>
  <c r="B2074" i="135"/>
  <c r="A2074" i="135"/>
  <c r="C2073" i="135"/>
  <c r="B2073" i="135"/>
  <c r="A2073" i="135"/>
  <c r="C2072" i="135"/>
  <c r="B2072" i="135"/>
  <c r="A2072" i="135"/>
  <c r="C2071" i="135"/>
  <c r="B2071" i="135"/>
  <c r="A2071" i="135"/>
  <c r="C2070" i="135"/>
  <c r="B2070" i="135"/>
  <c r="A2070" i="135"/>
  <c r="C2069" i="135"/>
  <c r="B2069" i="135"/>
  <c r="A2069" i="135"/>
  <c r="C2068" i="135"/>
  <c r="B2068" i="135"/>
  <c r="A2068" i="135"/>
  <c r="C2067" i="135"/>
  <c r="B2067" i="135"/>
  <c r="A2067" i="135"/>
  <c r="C2066" i="135"/>
  <c r="B2066" i="135"/>
  <c r="A2066" i="135"/>
  <c r="C2065" i="135"/>
  <c r="B2065" i="135"/>
  <c r="A2065" i="135"/>
  <c r="C2064" i="135"/>
  <c r="B2064" i="135"/>
  <c r="A2064" i="135"/>
  <c r="C2063" i="135"/>
  <c r="B2063" i="135"/>
  <c r="A2063" i="135"/>
  <c r="C2062" i="135"/>
  <c r="B2062" i="135"/>
  <c r="A2062" i="135"/>
  <c r="C2061" i="135"/>
  <c r="B2061" i="135"/>
  <c r="A2061" i="135"/>
  <c r="C2060" i="135"/>
  <c r="B2060" i="135"/>
  <c r="A2060" i="135"/>
  <c r="C2059" i="135"/>
  <c r="B2059" i="135"/>
  <c r="A2059" i="135"/>
  <c r="C2058" i="135"/>
  <c r="B2058" i="135"/>
  <c r="A2058" i="135"/>
  <c r="C2057" i="135"/>
  <c r="B2057" i="135"/>
  <c r="A2057" i="135"/>
  <c r="C2056" i="135"/>
  <c r="B2056" i="135"/>
  <c r="A2056" i="135"/>
  <c r="C2055" i="135"/>
  <c r="B2055" i="135"/>
  <c r="A2055" i="135"/>
  <c r="C2054" i="135"/>
  <c r="B2054" i="135"/>
  <c r="A2054" i="135"/>
  <c r="C2053" i="135"/>
  <c r="B2053" i="135"/>
  <c r="A2053" i="135"/>
  <c r="C2052" i="135"/>
  <c r="B2052" i="135"/>
  <c r="A2052" i="135"/>
  <c r="C2051" i="135"/>
  <c r="B2051" i="135"/>
  <c r="A2051" i="135"/>
  <c r="C2050" i="135"/>
  <c r="B2050" i="135"/>
  <c r="A2050" i="135"/>
  <c r="C2049" i="135"/>
  <c r="B2049" i="135"/>
  <c r="A2049" i="135"/>
  <c r="C2048" i="135"/>
  <c r="B2048" i="135"/>
  <c r="A2048" i="135"/>
  <c r="C2047" i="135"/>
  <c r="B2047" i="135"/>
  <c r="A2047" i="135"/>
  <c r="C2046" i="135"/>
  <c r="B2046" i="135"/>
  <c r="A2046" i="135"/>
  <c r="C2045" i="135"/>
  <c r="B2045" i="135"/>
  <c r="A2045" i="135"/>
  <c r="C2044" i="135"/>
  <c r="B2044" i="135"/>
  <c r="A2044" i="135"/>
  <c r="C2043" i="135"/>
  <c r="B2043" i="135"/>
  <c r="A2043" i="135"/>
  <c r="C2042" i="135"/>
  <c r="B2042" i="135"/>
  <c r="A2042" i="135"/>
  <c r="C2041" i="135"/>
  <c r="B2041" i="135"/>
  <c r="A2041" i="135"/>
  <c r="C2040" i="135"/>
  <c r="B2040" i="135"/>
  <c r="A2040" i="135"/>
  <c r="C2039" i="135"/>
  <c r="B2039" i="135"/>
  <c r="A2039" i="135"/>
  <c r="C2038" i="135"/>
  <c r="B2038" i="135"/>
  <c r="A2038" i="135"/>
  <c r="C2037" i="135"/>
  <c r="B2037" i="135"/>
  <c r="A2037" i="135"/>
  <c r="C2036" i="135"/>
  <c r="B2036" i="135"/>
  <c r="A2036" i="135"/>
  <c r="C2035" i="135"/>
  <c r="B2035" i="135"/>
  <c r="A2035" i="135"/>
  <c r="C2034" i="135"/>
  <c r="B2034" i="135"/>
  <c r="A2034" i="135"/>
  <c r="C2033" i="135"/>
  <c r="B2033" i="135"/>
  <c r="A2033" i="135"/>
  <c r="C2032" i="135"/>
  <c r="B2032" i="135"/>
  <c r="A2032" i="135"/>
  <c r="C2031" i="135"/>
  <c r="B2031" i="135"/>
  <c r="A2031" i="135"/>
  <c r="C2030" i="135"/>
  <c r="B2030" i="135"/>
  <c r="A2030" i="135"/>
  <c r="C2029" i="135"/>
  <c r="B2029" i="135"/>
  <c r="A2029" i="135"/>
  <c r="C2028" i="135"/>
  <c r="B2028" i="135"/>
  <c r="A2028" i="135"/>
  <c r="C2027" i="135"/>
  <c r="B2027" i="135"/>
  <c r="A2027" i="135"/>
  <c r="C2026" i="135"/>
  <c r="B2026" i="135"/>
  <c r="A2026" i="135"/>
  <c r="C2025" i="135"/>
  <c r="B2025" i="135"/>
  <c r="A2025" i="135"/>
  <c r="C2024" i="135"/>
  <c r="B2024" i="135"/>
  <c r="A2024" i="135"/>
  <c r="C2023" i="135"/>
  <c r="B2023" i="135"/>
  <c r="A2023" i="135"/>
  <c r="C2022" i="135"/>
  <c r="B2022" i="135"/>
  <c r="A2022" i="135"/>
  <c r="C2021" i="135"/>
  <c r="B2021" i="135"/>
  <c r="A2021" i="135"/>
  <c r="C2020" i="135"/>
  <c r="B2020" i="135"/>
  <c r="A2020" i="135"/>
  <c r="C2019" i="135"/>
  <c r="B2019" i="135"/>
  <c r="A2019" i="135"/>
  <c r="C2018" i="135"/>
  <c r="B2018" i="135"/>
  <c r="A2018" i="135"/>
  <c r="C2017" i="135"/>
  <c r="B2017" i="135"/>
  <c r="A2017" i="135"/>
  <c r="C2016" i="135"/>
  <c r="B2016" i="135"/>
  <c r="A2016" i="135"/>
  <c r="C2015" i="135"/>
  <c r="B2015" i="135"/>
  <c r="A2015" i="135"/>
  <c r="C2014" i="135"/>
  <c r="B2014" i="135"/>
  <c r="A2014" i="135"/>
  <c r="C2013" i="135"/>
  <c r="B2013" i="135"/>
  <c r="A2013" i="135"/>
  <c r="C2012" i="135"/>
  <c r="B2012" i="135"/>
  <c r="A2012" i="135"/>
  <c r="C2011" i="135"/>
  <c r="B2011" i="135"/>
  <c r="A2011" i="135"/>
  <c r="C2010" i="135"/>
  <c r="B2010" i="135"/>
  <c r="A2010" i="135"/>
  <c r="C2009" i="135"/>
  <c r="B2009" i="135"/>
  <c r="A2009" i="135"/>
  <c r="C2008" i="135"/>
  <c r="B2008" i="135"/>
  <c r="A2008" i="135"/>
  <c r="C2007" i="135"/>
  <c r="B2007" i="135"/>
  <c r="A2007" i="135"/>
  <c r="C2006" i="135"/>
  <c r="B2006" i="135"/>
  <c r="A2006" i="135"/>
  <c r="C2005" i="135"/>
  <c r="B2005" i="135"/>
  <c r="A2005" i="135"/>
  <c r="C2004" i="135"/>
  <c r="B2004" i="135"/>
  <c r="A2004" i="135"/>
  <c r="C2003" i="135"/>
  <c r="B2003" i="135"/>
  <c r="A2003" i="135"/>
  <c r="C2002" i="135"/>
  <c r="B2002" i="135"/>
  <c r="A2002" i="135"/>
  <c r="C2001" i="135"/>
  <c r="B2001" i="135"/>
  <c r="A2001" i="135"/>
  <c r="C2000" i="135"/>
  <c r="B2000" i="135"/>
  <c r="A2000" i="135"/>
  <c r="C1999" i="135"/>
  <c r="B1999" i="135"/>
  <c r="A1999" i="135"/>
  <c r="C1998" i="135"/>
  <c r="B1998" i="135"/>
  <c r="A1998" i="135"/>
  <c r="C1997" i="135"/>
  <c r="B1997" i="135"/>
  <c r="A1997" i="135"/>
  <c r="C1996" i="135"/>
  <c r="B1996" i="135"/>
  <c r="A1996" i="135"/>
  <c r="C1995" i="135"/>
  <c r="B1995" i="135"/>
  <c r="A1995" i="135"/>
  <c r="C1994" i="135"/>
  <c r="B1994" i="135"/>
  <c r="A1994" i="135"/>
  <c r="C1993" i="135"/>
  <c r="B1993" i="135"/>
  <c r="A1993" i="135"/>
  <c r="C1992" i="135"/>
  <c r="B1992" i="135"/>
  <c r="A1992" i="135"/>
  <c r="C1991" i="135"/>
  <c r="B1991" i="135"/>
  <c r="A1991" i="135"/>
  <c r="C1990" i="135"/>
  <c r="B1990" i="135"/>
  <c r="A1990" i="135"/>
  <c r="C1989" i="135"/>
  <c r="B1989" i="135"/>
  <c r="A1989" i="135"/>
  <c r="C1988" i="135"/>
  <c r="B1988" i="135"/>
  <c r="A1988" i="135"/>
  <c r="C1987" i="135"/>
  <c r="B1987" i="135"/>
  <c r="A1987" i="135"/>
  <c r="C1986" i="135"/>
  <c r="B1986" i="135"/>
  <c r="A1986" i="135"/>
  <c r="C1985" i="135"/>
  <c r="B1985" i="135"/>
  <c r="A1985" i="135"/>
  <c r="C1984" i="135"/>
  <c r="B1984" i="135"/>
  <c r="A1984" i="135"/>
  <c r="C1983" i="135"/>
  <c r="B1983" i="135"/>
  <c r="A1983" i="135"/>
  <c r="C1982" i="135"/>
  <c r="B1982" i="135"/>
  <c r="A1982" i="135"/>
  <c r="C1981" i="135"/>
  <c r="B1981" i="135"/>
  <c r="A1981" i="135"/>
  <c r="C1980" i="135"/>
  <c r="B1980" i="135"/>
  <c r="A1980" i="135"/>
  <c r="C1979" i="135"/>
  <c r="B1979" i="135"/>
  <c r="A1979" i="135"/>
  <c r="C1978" i="135"/>
  <c r="B1978" i="135"/>
  <c r="A1978" i="135"/>
  <c r="C1977" i="135"/>
  <c r="B1977" i="135"/>
  <c r="A1977" i="135"/>
  <c r="C1976" i="135"/>
  <c r="B1976" i="135"/>
  <c r="A1976" i="135"/>
  <c r="C1975" i="135"/>
  <c r="B1975" i="135"/>
  <c r="A1975" i="135"/>
  <c r="C1974" i="135"/>
  <c r="B1974" i="135"/>
  <c r="A1974" i="135"/>
  <c r="C1973" i="135"/>
  <c r="B1973" i="135"/>
  <c r="A1973" i="135"/>
  <c r="C1972" i="135"/>
  <c r="B1972" i="135"/>
  <c r="A1972" i="135"/>
  <c r="C1971" i="135"/>
  <c r="B1971" i="135"/>
  <c r="A1971" i="135"/>
  <c r="C1970" i="135"/>
  <c r="B1970" i="135"/>
  <c r="A1970" i="135"/>
  <c r="C1969" i="135"/>
  <c r="B1969" i="135"/>
  <c r="A1969" i="135"/>
  <c r="C1968" i="135"/>
  <c r="B1968" i="135"/>
  <c r="A1968" i="135"/>
  <c r="C1967" i="135"/>
  <c r="B1967" i="135"/>
  <c r="A1967" i="135"/>
  <c r="C1966" i="135"/>
  <c r="B1966" i="135"/>
  <c r="A1966" i="135"/>
  <c r="C1965" i="135"/>
  <c r="B1965" i="135"/>
  <c r="A1965" i="135"/>
  <c r="C1964" i="135"/>
  <c r="B1964" i="135"/>
  <c r="A1964" i="135"/>
  <c r="C1963" i="135"/>
  <c r="B1963" i="135"/>
  <c r="A1963" i="135"/>
  <c r="C1962" i="135"/>
  <c r="B1962" i="135"/>
  <c r="A1962" i="135"/>
  <c r="C1961" i="135"/>
  <c r="B1961" i="135"/>
  <c r="A1961" i="135"/>
  <c r="C1960" i="135"/>
  <c r="B1960" i="135"/>
  <c r="A1960" i="135"/>
  <c r="C1959" i="135"/>
  <c r="B1959" i="135"/>
  <c r="A1959" i="135"/>
  <c r="C1958" i="135"/>
  <c r="B1958" i="135"/>
  <c r="A1958" i="135"/>
  <c r="C1957" i="135"/>
  <c r="B1957" i="135"/>
  <c r="A1957" i="135"/>
  <c r="C1956" i="135"/>
  <c r="B1956" i="135"/>
  <c r="A1956" i="135"/>
  <c r="C1955" i="135"/>
  <c r="B1955" i="135"/>
  <c r="A1955" i="135"/>
  <c r="C1954" i="135"/>
  <c r="B1954" i="135"/>
  <c r="A1954" i="135"/>
  <c r="C1953" i="135"/>
  <c r="B1953" i="135"/>
  <c r="A1953" i="135"/>
  <c r="C1952" i="135"/>
  <c r="B1952" i="135"/>
  <c r="A1952" i="135"/>
  <c r="C1951" i="135"/>
  <c r="B1951" i="135"/>
  <c r="A1951" i="135"/>
  <c r="C1950" i="135"/>
  <c r="B1950" i="135"/>
  <c r="A1950" i="135"/>
  <c r="C1949" i="135"/>
  <c r="B1949" i="135"/>
  <c r="A1949" i="135"/>
  <c r="C1948" i="135"/>
  <c r="B1948" i="135"/>
  <c r="A1948" i="135"/>
  <c r="C1947" i="135"/>
  <c r="B1947" i="135"/>
  <c r="A1947" i="135"/>
  <c r="C1946" i="135"/>
  <c r="B1946" i="135"/>
  <c r="A1946" i="135"/>
  <c r="C1945" i="135"/>
  <c r="B1945" i="135"/>
  <c r="A1945" i="135"/>
  <c r="C1944" i="135"/>
  <c r="B1944" i="135"/>
  <c r="A1944" i="135"/>
  <c r="C1943" i="135"/>
  <c r="B1943" i="135"/>
  <c r="A1943" i="135"/>
  <c r="C1942" i="135"/>
  <c r="B1942" i="135"/>
  <c r="A1942" i="135"/>
  <c r="C1941" i="135"/>
  <c r="B1941" i="135"/>
  <c r="A1941" i="135"/>
  <c r="C1940" i="135"/>
  <c r="B1940" i="135"/>
  <c r="A1940" i="135"/>
  <c r="C1939" i="135"/>
  <c r="B1939" i="135"/>
  <c r="A1939" i="135"/>
  <c r="C1938" i="135"/>
  <c r="B1938" i="135"/>
  <c r="A1938" i="135"/>
  <c r="C1937" i="135"/>
  <c r="B1937" i="135"/>
  <c r="A1937" i="135"/>
  <c r="C1936" i="135"/>
  <c r="B1936" i="135"/>
  <c r="A1936" i="135"/>
  <c r="C1935" i="135"/>
  <c r="B1935" i="135"/>
  <c r="A1935" i="135"/>
  <c r="C1934" i="135"/>
  <c r="B1934" i="135"/>
  <c r="A1934" i="135"/>
  <c r="C1933" i="135"/>
  <c r="B1933" i="135"/>
  <c r="A1933" i="135"/>
  <c r="C1932" i="135"/>
  <c r="B1932" i="135"/>
  <c r="A1932" i="135"/>
  <c r="C1931" i="135"/>
  <c r="B1931" i="135"/>
  <c r="A1931" i="135"/>
  <c r="C1930" i="135"/>
  <c r="B1930" i="135"/>
  <c r="A1930" i="135"/>
  <c r="C1929" i="135"/>
  <c r="B1929" i="135"/>
  <c r="A1929" i="135"/>
  <c r="C1928" i="135"/>
  <c r="B1928" i="135"/>
  <c r="A1928" i="135"/>
  <c r="C1927" i="135"/>
  <c r="B1927" i="135"/>
  <c r="A1927" i="135"/>
  <c r="C1926" i="135"/>
  <c r="B1926" i="135"/>
  <c r="A1926" i="135"/>
  <c r="C1925" i="135"/>
  <c r="B1925" i="135"/>
  <c r="A1925" i="135"/>
  <c r="C1924" i="135"/>
  <c r="B1924" i="135"/>
  <c r="A1924" i="135"/>
  <c r="C1923" i="135"/>
  <c r="B1923" i="135"/>
  <c r="A1923" i="135"/>
  <c r="C1922" i="135"/>
  <c r="B1922" i="135"/>
  <c r="A1922" i="135"/>
  <c r="C1921" i="135"/>
  <c r="B1921" i="135"/>
  <c r="A1921" i="135"/>
  <c r="C1920" i="135"/>
  <c r="B1920" i="135"/>
  <c r="A1920" i="135"/>
  <c r="C1919" i="135"/>
  <c r="B1919" i="135"/>
  <c r="A1919" i="135"/>
  <c r="C1918" i="135"/>
  <c r="B1918" i="135"/>
  <c r="A1918" i="135"/>
  <c r="C1917" i="135"/>
  <c r="B1917" i="135"/>
  <c r="A1917" i="135"/>
  <c r="C1916" i="135"/>
  <c r="B1916" i="135"/>
  <c r="A1916" i="135"/>
  <c r="C1915" i="135"/>
  <c r="B1915" i="135"/>
  <c r="A1915" i="135"/>
  <c r="C1914" i="135"/>
  <c r="B1914" i="135"/>
  <c r="A1914" i="135"/>
  <c r="C1913" i="135"/>
  <c r="B1913" i="135"/>
  <c r="A1913" i="135"/>
  <c r="C1912" i="135"/>
  <c r="B1912" i="135"/>
  <c r="A1912" i="135"/>
  <c r="C1911" i="135"/>
  <c r="B1911" i="135"/>
  <c r="A1911" i="135"/>
  <c r="C1910" i="135"/>
  <c r="B1910" i="135"/>
  <c r="A1910" i="135"/>
  <c r="C1909" i="135"/>
  <c r="B1909" i="135"/>
  <c r="A1909" i="135"/>
  <c r="C1908" i="135"/>
  <c r="B1908" i="135"/>
  <c r="A1908" i="135"/>
  <c r="C1907" i="135"/>
  <c r="B1907" i="135"/>
  <c r="A1907" i="135"/>
  <c r="C1906" i="135"/>
  <c r="B1906" i="135"/>
  <c r="A1906" i="135"/>
  <c r="C1905" i="135"/>
  <c r="B1905" i="135"/>
  <c r="A1905" i="135"/>
  <c r="C1904" i="135"/>
  <c r="B1904" i="135"/>
  <c r="A1904" i="135"/>
  <c r="C1903" i="135"/>
  <c r="B1903" i="135"/>
  <c r="A1903" i="135"/>
  <c r="C1902" i="135"/>
  <c r="B1902" i="135"/>
  <c r="A1902" i="135"/>
  <c r="C1901" i="135"/>
  <c r="B1901" i="135"/>
  <c r="A1901" i="135"/>
  <c r="C1900" i="135"/>
  <c r="B1900" i="135"/>
  <c r="A1900" i="135"/>
  <c r="C1899" i="135"/>
  <c r="B1899" i="135"/>
  <c r="A1899" i="135"/>
  <c r="C1898" i="135"/>
  <c r="B1898" i="135"/>
  <c r="A1898" i="135"/>
  <c r="C1897" i="135"/>
  <c r="B1897" i="135"/>
  <c r="A1897" i="135"/>
  <c r="C1896" i="135"/>
  <c r="B1896" i="135"/>
  <c r="A1896" i="135"/>
  <c r="C1895" i="135"/>
  <c r="B1895" i="135"/>
  <c r="A1895" i="135"/>
  <c r="C1894" i="135"/>
  <c r="B1894" i="135"/>
  <c r="A1894" i="135"/>
  <c r="C1893" i="135"/>
  <c r="B1893" i="135"/>
  <c r="A1893" i="135"/>
  <c r="C1892" i="135"/>
  <c r="B1892" i="135"/>
  <c r="A1892" i="135"/>
  <c r="C1891" i="135"/>
  <c r="B1891" i="135"/>
  <c r="A1891" i="135"/>
  <c r="C1890" i="135"/>
  <c r="B1890" i="135"/>
  <c r="A1890" i="135"/>
  <c r="C1889" i="135"/>
  <c r="B1889" i="135"/>
  <c r="A1889" i="135"/>
  <c r="C1888" i="135"/>
  <c r="B1888" i="135"/>
  <c r="A1888" i="135"/>
  <c r="C1887" i="135"/>
  <c r="B1887" i="135"/>
  <c r="A1887" i="135"/>
  <c r="C1886" i="135"/>
  <c r="B1886" i="135"/>
  <c r="A1886" i="135"/>
  <c r="C1885" i="135"/>
  <c r="B1885" i="135"/>
  <c r="A1885" i="135"/>
  <c r="C1884" i="135"/>
  <c r="B1884" i="135"/>
  <c r="A1884" i="135"/>
  <c r="C1883" i="135"/>
  <c r="B1883" i="135"/>
  <c r="A1883" i="135"/>
  <c r="C1882" i="135"/>
  <c r="B1882" i="135"/>
  <c r="A1882" i="135"/>
  <c r="C1881" i="135"/>
  <c r="B1881" i="135"/>
  <c r="A1881" i="135"/>
  <c r="C1880" i="135"/>
  <c r="B1880" i="135"/>
  <c r="A1880" i="135"/>
  <c r="C1879" i="135"/>
  <c r="B1879" i="135"/>
  <c r="A1879" i="135"/>
  <c r="C1878" i="135"/>
  <c r="B1878" i="135"/>
  <c r="A1878" i="135"/>
  <c r="C1877" i="135"/>
  <c r="B1877" i="135"/>
  <c r="A1877" i="135"/>
  <c r="C1876" i="135"/>
  <c r="B1876" i="135"/>
  <c r="A1876" i="135"/>
  <c r="C1875" i="135"/>
  <c r="B1875" i="135"/>
  <c r="A1875" i="135"/>
  <c r="C1874" i="135"/>
  <c r="B1874" i="135"/>
  <c r="A1874" i="135"/>
  <c r="C1873" i="135"/>
  <c r="B1873" i="135"/>
  <c r="A1873" i="135"/>
  <c r="C1872" i="135"/>
  <c r="B1872" i="135"/>
  <c r="A1872" i="135"/>
  <c r="C1871" i="135"/>
  <c r="B1871" i="135"/>
  <c r="A1871" i="135"/>
  <c r="C1870" i="135"/>
  <c r="B1870" i="135"/>
  <c r="A1870" i="135"/>
  <c r="C1869" i="135"/>
  <c r="B1869" i="135"/>
  <c r="A1869" i="135"/>
  <c r="C1868" i="135"/>
  <c r="B1868" i="135"/>
  <c r="A1868" i="135"/>
  <c r="C1867" i="135"/>
  <c r="B1867" i="135"/>
  <c r="A1867" i="135"/>
  <c r="C1866" i="135"/>
  <c r="B1866" i="135"/>
  <c r="A1866" i="135"/>
  <c r="C1865" i="135"/>
  <c r="B1865" i="135"/>
  <c r="A1865" i="135"/>
  <c r="C1864" i="135"/>
  <c r="B1864" i="135"/>
  <c r="A1864" i="135"/>
  <c r="C1863" i="135"/>
  <c r="B1863" i="135"/>
  <c r="A1863" i="135"/>
  <c r="C1862" i="135"/>
  <c r="B1862" i="135"/>
  <c r="A1862" i="135"/>
  <c r="C1861" i="135"/>
  <c r="B1861" i="135"/>
  <c r="A1861" i="135"/>
  <c r="C1860" i="135"/>
  <c r="B1860" i="135"/>
  <c r="A1860" i="135"/>
  <c r="C1859" i="135"/>
  <c r="B1859" i="135"/>
  <c r="A1859" i="135"/>
  <c r="C1858" i="135"/>
  <c r="B1858" i="135"/>
  <c r="A1858" i="135"/>
  <c r="C1857" i="135"/>
  <c r="B1857" i="135"/>
  <c r="A1857" i="135"/>
  <c r="C1856" i="135"/>
  <c r="B1856" i="135"/>
  <c r="A1856" i="135"/>
  <c r="C1855" i="135"/>
  <c r="B1855" i="135"/>
  <c r="A1855" i="135"/>
  <c r="C1854" i="135"/>
  <c r="B1854" i="135"/>
  <c r="A1854" i="135"/>
  <c r="C1853" i="135"/>
  <c r="B1853" i="135"/>
  <c r="A1853" i="135"/>
  <c r="C1852" i="135"/>
  <c r="B1852" i="135"/>
  <c r="A1852" i="135"/>
  <c r="C1851" i="135"/>
  <c r="B1851" i="135"/>
  <c r="A1851" i="135"/>
  <c r="C1850" i="135"/>
  <c r="B1850" i="135"/>
  <c r="A1850" i="135"/>
  <c r="C1849" i="135"/>
  <c r="B1849" i="135"/>
  <c r="A1849" i="135"/>
  <c r="C1848" i="135"/>
  <c r="B1848" i="135"/>
  <c r="A1848" i="135"/>
  <c r="C1847" i="135"/>
  <c r="B1847" i="135"/>
  <c r="A1847" i="135"/>
  <c r="C1846" i="135"/>
  <c r="B1846" i="135"/>
  <c r="A1846" i="135"/>
  <c r="C1845" i="135"/>
  <c r="B1845" i="135"/>
  <c r="A1845" i="135"/>
  <c r="C1844" i="135"/>
  <c r="B1844" i="135"/>
  <c r="A1844" i="135"/>
  <c r="C1843" i="135"/>
  <c r="B1843" i="135"/>
  <c r="A1843" i="135"/>
  <c r="C1842" i="135"/>
  <c r="B1842" i="135"/>
  <c r="A1842" i="135"/>
  <c r="C1841" i="135"/>
  <c r="B1841" i="135"/>
  <c r="A1841" i="135"/>
  <c r="C1840" i="135"/>
  <c r="B1840" i="135"/>
  <c r="A1840" i="135"/>
  <c r="C1839" i="135"/>
  <c r="B1839" i="135"/>
  <c r="A1839" i="135"/>
  <c r="C1838" i="135"/>
  <c r="B1838" i="135"/>
  <c r="A1838" i="135"/>
  <c r="C1837" i="135"/>
  <c r="B1837" i="135"/>
  <c r="A1837" i="135"/>
  <c r="C1836" i="135"/>
  <c r="B1836" i="135"/>
  <c r="A1836" i="135"/>
  <c r="C1835" i="135"/>
  <c r="B1835" i="135"/>
  <c r="A1835" i="135"/>
  <c r="C1834" i="135"/>
  <c r="B1834" i="135"/>
  <c r="A1834" i="135"/>
  <c r="C1833" i="135"/>
  <c r="B1833" i="135"/>
  <c r="A1833" i="135"/>
  <c r="C1832" i="135"/>
  <c r="B1832" i="135"/>
  <c r="A1832" i="135"/>
  <c r="C1831" i="135"/>
  <c r="B1831" i="135"/>
  <c r="A1831" i="135"/>
  <c r="C1830" i="135"/>
  <c r="B1830" i="135"/>
  <c r="A1830" i="135"/>
  <c r="C1829" i="135"/>
  <c r="B1829" i="135"/>
  <c r="A1829" i="135"/>
  <c r="C1828" i="135"/>
  <c r="B1828" i="135"/>
  <c r="A1828" i="135"/>
  <c r="C1827" i="135"/>
  <c r="B1827" i="135"/>
  <c r="A1827" i="135"/>
  <c r="C1826" i="135"/>
  <c r="B1826" i="135"/>
  <c r="A1826" i="135"/>
  <c r="C1825" i="135"/>
  <c r="B1825" i="135"/>
  <c r="A1825" i="135"/>
  <c r="C1824" i="135"/>
  <c r="B1824" i="135"/>
  <c r="A1824" i="135"/>
  <c r="C1823" i="135"/>
  <c r="B1823" i="135"/>
  <c r="A1823" i="135"/>
  <c r="C1822" i="135"/>
  <c r="B1822" i="135"/>
  <c r="A1822" i="135"/>
  <c r="C1821" i="135"/>
  <c r="B1821" i="135"/>
  <c r="A1821" i="135"/>
  <c r="C1820" i="135"/>
  <c r="B1820" i="135"/>
  <c r="A1820" i="135"/>
  <c r="C1819" i="135"/>
  <c r="B1819" i="135"/>
  <c r="A1819" i="135"/>
  <c r="C1818" i="135"/>
  <c r="B1818" i="135"/>
  <c r="A1818" i="135"/>
  <c r="C1817" i="135"/>
  <c r="B1817" i="135"/>
  <c r="A1817" i="135"/>
  <c r="C1816" i="135"/>
  <c r="B1816" i="135"/>
  <c r="A1816" i="135"/>
  <c r="C1815" i="135"/>
  <c r="B1815" i="135"/>
  <c r="A1815" i="135"/>
  <c r="C1814" i="135"/>
  <c r="B1814" i="135"/>
  <c r="A1814" i="135"/>
  <c r="C1813" i="135"/>
  <c r="B1813" i="135"/>
  <c r="A1813" i="135"/>
  <c r="C1812" i="135"/>
  <c r="B1812" i="135"/>
  <c r="A1812" i="135"/>
  <c r="C1811" i="135"/>
  <c r="B1811" i="135"/>
  <c r="A1811" i="135"/>
  <c r="C1810" i="135"/>
  <c r="B1810" i="135"/>
  <c r="A1810" i="135"/>
  <c r="C1809" i="135"/>
  <c r="B1809" i="135"/>
  <c r="A1809" i="135"/>
  <c r="C1808" i="135"/>
  <c r="B1808" i="135"/>
  <c r="A1808" i="135"/>
  <c r="C1807" i="135"/>
  <c r="B1807" i="135"/>
  <c r="A1807" i="135"/>
  <c r="C1806" i="135"/>
  <c r="B1806" i="135"/>
  <c r="A1806" i="135"/>
  <c r="C1805" i="135"/>
  <c r="B1805" i="135"/>
  <c r="A1805" i="135"/>
  <c r="C1804" i="135"/>
  <c r="B1804" i="135"/>
  <c r="A1804" i="135"/>
  <c r="C1803" i="135"/>
  <c r="B1803" i="135"/>
  <c r="A1803" i="135"/>
  <c r="C1802" i="135"/>
  <c r="B1802" i="135"/>
  <c r="A1802" i="135"/>
  <c r="C1801" i="135"/>
  <c r="B1801" i="135"/>
  <c r="A1801" i="135"/>
  <c r="C1800" i="135"/>
  <c r="B1800" i="135"/>
  <c r="A1800" i="135"/>
  <c r="C1799" i="135"/>
  <c r="B1799" i="135"/>
  <c r="A1799" i="135"/>
  <c r="C1798" i="135"/>
  <c r="B1798" i="135"/>
  <c r="A1798" i="135"/>
  <c r="C1797" i="135"/>
  <c r="B1797" i="135"/>
  <c r="A1797" i="135"/>
  <c r="C1796" i="135"/>
  <c r="B1796" i="135"/>
  <c r="A1796" i="135"/>
  <c r="C1795" i="135"/>
  <c r="B1795" i="135"/>
  <c r="A1795" i="135"/>
  <c r="C1794" i="135"/>
  <c r="B1794" i="135"/>
  <c r="A1794" i="135"/>
  <c r="C1793" i="135"/>
  <c r="B1793" i="135"/>
  <c r="A1793" i="135"/>
  <c r="C1792" i="135"/>
  <c r="B1792" i="135"/>
  <c r="A1792" i="135"/>
  <c r="C1791" i="135"/>
  <c r="B1791" i="135"/>
  <c r="A1791" i="135"/>
  <c r="C1790" i="135"/>
  <c r="B1790" i="135"/>
  <c r="A1790" i="135"/>
  <c r="C1789" i="135"/>
  <c r="B1789" i="135"/>
  <c r="A1789" i="135"/>
  <c r="C1788" i="135"/>
  <c r="B1788" i="135"/>
  <c r="A1788" i="135"/>
  <c r="C1787" i="135"/>
  <c r="B1787" i="135"/>
  <c r="A1787" i="135"/>
  <c r="C1786" i="135"/>
  <c r="B1786" i="135"/>
  <c r="A1786" i="135"/>
  <c r="C1785" i="135"/>
  <c r="B1785" i="135"/>
  <c r="A1785" i="135"/>
  <c r="C1784" i="135"/>
  <c r="B1784" i="135"/>
  <c r="A1784" i="135"/>
  <c r="C1783" i="135"/>
  <c r="B1783" i="135"/>
  <c r="A1783" i="135"/>
  <c r="C1782" i="135"/>
  <c r="B1782" i="135"/>
  <c r="A1782" i="135"/>
  <c r="C1781" i="135"/>
  <c r="B1781" i="135"/>
  <c r="A1781" i="135"/>
  <c r="C1780" i="135"/>
  <c r="B1780" i="135"/>
  <c r="A1780" i="135"/>
  <c r="C1779" i="135"/>
  <c r="B1779" i="135"/>
  <c r="A1779" i="135"/>
  <c r="C1778" i="135"/>
  <c r="B1778" i="135"/>
  <c r="A1778" i="135"/>
  <c r="C1777" i="135"/>
  <c r="B1777" i="135"/>
  <c r="A1777" i="135"/>
  <c r="C1776" i="135"/>
  <c r="B1776" i="135"/>
  <c r="A1776" i="135"/>
  <c r="C1775" i="135"/>
  <c r="B1775" i="135"/>
  <c r="A1775" i="135"/>
  <c r="C1774" i="135"/>
  <c r="B1774" i="135"/>
  <c r="A1774" i="135"/>
  <c r="C1773" i="135"/>
  <c r="B1773" i="135"/>
  <c r="A1773" i="135"/>
  <c r="C1772" i="135"/>
  <c r="B1772" i="135"/>
  <c r="A1772" i="135"/>
  <c r="C1771" i="135"/>
  <c r="B1771" i="135"/>
  <c r="A1771" i="135"/>
  <c r="C1770" i="135"/>
  <c r="B1770" i="135"/>
  <c r="A1770" i="135"/>
  <c r="C1769" i="135"/>
  <c r="B1769" i="135"/>
  <c r="A1769" i="135"/>
  <c r="C1768" i="135"/>
  <c r="B1768" i="135"/>
  <c r="A1768" i="135"/>
  <c r="C1767" i="135"/>
  <c r="B1767" i="135"/>
  <c r="A1767" i="135"/>
  <c r="C1766" i="135"/>
  <c r="B1766" i="135"/>
  <c r="A1766" i="135"/>
  <c r="C1765" i="135"/>
  <c r="B1765" i="135"/>
  <c r="A1765" i="135"/>
  <c r="C1764" i="135"/>
  <c r="B1764" i="135"/>
  <c r="A1764" i="135"/>
  <c r="C1763" i="135"/>
  <c r="B1763" i="135"/>
  <c r="A1763" i="135"/>
  <c r="C1762" i="135"/>
  <c r="B1762" i="135"/>
  <c r="A1762" i="135"/>
  <c r="C1761" i="135"/>
  <c r="B1761" i="135"/>
  <c r="A1761" i="135"/>
  <c r="C1760" i="135"/>
  <c r="B1760" i="135"/>
  <c r="A1760" i="135"/>
  <c r="C1759" i="135"/>
  <c r="B1759" i="135"/>
  <c r="A1759" i="135"/>
  <c r="C1758" i="135"/>
  <c r="B1758" i="135"/>
  <c r="A1758" i="135"/>
  <c r="C1757" i="135"/>
  <c r="B1757" i="135"/>
  <c r="A1757" i="135"/>
  <c r="C1756" i="135"/>
  <c r="B1756" i="135"/>
  <c r="A1756" i="135"/>
  <c r="C1755" i="135"/>
  <c r="B1755" i="135"/>
  <c r="A1755" i="135"/>
  <c r="C1754" i="135"/>
  <c r="B1754" i="135"/>
  <c r="A1754" i="135"/>
  <c r="C1753" i="135"/>
  <c r="B1753" i="135"/>
  <c r="A1753" i="135"/>
  <c r="C1752" i="135"/>
  <c r="B1752" i="135"/>
  <c r="A1752" i="135"/>
  <c r="C1751" i="135"/>
  <c r="B1751" i="135"/>
  <c r="A1751" i="135"/>
  <c r="C1750" i="135"/>
  <c r="B1750" i="135"/>
  <c r="A1750" i="135"/>
  <c r="C1749" i="135"/>
  <c r="B1749" i="135"/>
  <c r="A1749" i="135"/>
  <c r="C1748" i="135"/>
  <c r="B1748" i="135"/>
  <c r="A1748" i="135"/>
  <c r="C1747" i="135"/>
  <c r="B1747" i="135"/>
  <c r="A1747" i="135"/>
  <c r="C1746" i="135"/>
  <c r="B1746" i="135"/>
  <c r="A1746" i="135"/>
  <c r="C1745" i="135"/>
  <c r="B1745" i="135"/>
  <c r="A1745" i="135"/>
  <c r="C1744" i="135"/>
  <c r="B1744" i="135"/>
  <c r="A1744" i="135"/>
  <c r="C1743" i="135"/>
  <c r="B1743" i="135"/>
  <c r="A1743" i="135"/>
  <c r="C1742" i="135"/>
  <c r="B1742" i="135"/>
  <c r="A1742" i="135"/>
  <c r="C1741" i="135"/>
  <c r="B1741" i="135"/>
  <c r="A1741" i="135"/>
  <c r="C1740" i="135"/>
  <c r="B1740" i="135"/>
  <c r="A1740" i="135"/>
  <c r="C1739" i="135"/>
  <c r="B1739" i="135"/>
  <c r="A1739" i="135"/>
  <c r="C1738" i="135"/>
  <c r="B1738" i="135"/>
  <c r="A1738" i="135"/>
  <c r="C1737" i="135"/>
  <c r="B1737" i="135"/>
  <c r="A1737" i="135"/>
  <c r="C1736" i="135"/>
  <c r="B1736" i="135"/>
  <c r="A1736" i="135"/>
  <c r="C1735" i="135"/>
  <c r="B1735" i="135"/>
  <c r="A1735" i="135"/>
  <c r="C1734" i="135"/>
  <c r="B1734" i="135"/>
  <c r="A1734" i="135"/>
  <c r="C1733" i="135"/>
  <c r="B1733" i="135"/>
  <c r="A1733" i="135"/>
  <c r="C1732" i="135"/>
  <c r="B1732" i="135"/>
  <c r="A1732" i="135"/>
  <c r="C1731" i="135"/>
  <c r="B1731" i="135"/>
  <c r="A1731" i="135"/>
  <c r="C1730" i="135"/>
  <c r="B1730" i="135"/>
  <c r="A1730" i="135"/>
  <c r="C1729" i="135"/>
  <c r="B1729" i="135"/>
  <c r="A1729" i="135"/>
  <c r="C1728" i="135"/>
  <c r="B1728" i="135"/>
  <c r="A1728" i="135"/>
  <c r="C1727" i="135"/>
  <c r="B1727" i="135"/>
  <c r="A1727" i="135"/>
  <c r="C1726" i="135"/>
  <c r="B1726" i="135"/>
  <c r="A1726" i="135"/>
  <c r="C1725" i="135"/>
  <c r="B1725" i="135"/>
  <c r="A1725" i="135"/>
  <c r="C1724" i="135"/>
  <c r="B1724" i="135"/>
  <c r="A1724" i="135"/>
  <c r="C1723" i="135"/>
  <c r="B1723" i="135"/>
  <c r="A1723" i="135"/>
  <c r="C1722" i="135"/>
  <c r="B1722" i="135"/>
  <c r="A1722" i="135"/>
  <c r="C1721" i="135"/>
  <c r="B1721" i="135"/>
  <c r="A1721" i="135"/>
  <c r="C1720" i="135"/>
  <c r="B1720" i="135"/>
  <c r="A1720" i="135"/>
  <c r="C1719" i="135"/>
  <c r="B1719" i="135"/>
  <c r="A1719" i="135"/>
  <c r="C1718" i="135"/>
  <c r="B1718" i="135"/>
  <c r="A1718" i="135"/>
  <c r="C1717" i="135"/>
  <c r="B1717" i="135"/>
  <c r="A1717" i="135"/>
  <c r="C1716" i="135"/>
  <c r="B1716" i="135"/>
  <c r="A1716" i="135"/>
  <c r="C1715" i="135"/>
  <c r="B1715" i="135"/>
  <c r="A1715" i="135"/>
  <c r="C1714" i="135"/>
  <c r="B1714" i="135"/>
  <c r="A1714" i="135"/>
  <c r="C1713" i="135"/>
  <c r="B1713" i="135"/>
  <c r="A1713" i="135"/>
  <c r="C1712" i="135"/>
  <c r="B1712" i="135"/>
  <c r="A1712" i="135"/>
  <c r="C1711" i="135"/>
  <c r="B1711" i="135"/>
  <c r="A1711" i="135"/>
  <c r="C1710" i="135"/>
  <c r="B1710" i="135"/>
  <c r="A1710" i="135"/>
  <c r="C1709" i="135"/>
  <c r="B1709" i="135"/>
  <c r="A1709" i="135"/>
  <c r="C1708" i="135"/>
  <c r="B1708" i="135"/>
  <c r="A1708" i="135"/>
  <c r="C1707" i="135"/>
  <c r="B1707" i="135"/>
  <c r="A1707" i="135"/>
  <c r="C1706" i="135"/>
  <c r="B1706" i="135"/>
  <c r="A1706" i="135"/>
  <c r="C1705" i="135"/>
  <c r="B1705" i="135"/>
  <c r="A1705" i="135"/>
  <c r="C1704" i="135"/>
  <c r="B1704" i="135"/>
  <c r="A1704" i="135"/>
  <c r="C1703" i="135"/>
  <c r="B1703" i="135"/>
  <c r="A1703" i="135"/>
  <c r="C1702" i="135"/>
  <c r="B1702" i="135"/>
  <c r="A1702" i="135"/>
  <c r="C1701" i="135"/>
  <c r="B1701" i="135"/>
  <c r="A1701" i="135"/>
  <c r="C1700" i="135"/>
  <c r="B1700" i="135"/>
  <c r="A1700" i="135"/>
  <c r="C1699" i="135"/>
  <c r="B1699" i="135"/>
  <c r="A1699" i="135"/>
  <c r="C1698" i="135"/>
  <c r="B1698" i="135"/>
  <c r="A1698" i="135"/>
  <c r="C1697" i="135"/>
  <c r="B1697" i="135"/>
  <c r="A1697" i="135"/>
  <c r="C1696" i="135"/>
  <c r="B1696" i="135"/>
  <c r="A1696" i="135"/>
  <c r="C1695" i="135"/>
  <c r="B1695" i="135"/>
  <c r="A1695" i="135"/>
  <c r="C1694" i="135"/>
  <c r="B1694" i="135"/>
  <c r="A1694" i="135"/>
  <c r="C1693" i="135"/>
  <c r="B1693" i="135"/>
  <c r="A1693" i="135"/>
  <c r="C1692" i="135"/>
  <c r="B1692" i="135"/>
  <c r="A1692" i="135"/>
  <c r="C1691" i="135"/>
  <c r="B1691" i="135"/>
  <c r="A1691" i="135"/>
  <c r="C1690" i="135"/>
  <c r="B1690" i="135"/>
  <c r="A1690" i="135"/>
  <c r="C1689" i="135"/>
  <c r="B1689" i="135"/>
  <c r="A1689" i="135"/>
  <c r="C1688" i="135"/>
  <c r="B1688" i="135"/>
  <c r="A1688" i="135"/>
  <c r="C1687" i="135"/>
  <c r="B1687" i="135"/>
  <c r="A1687" i="135"/>
  <c r="C1686" i="135"/>
  <c r="B1686" i="135"/>
  <c r="A1686" i="135"/>
  <c r="C1685" i="135"/>
  <c r="B1685" i="135"/>
  <c r="A1685" i="135"/>
  <c r="C1684" i="135"/>
  <c r="B1684" i="135"/>
  <c r="A1684" i="135"/>
  <c r="C1683" i="135"/>
  <c r="B1683" i="135"/>
  <c r="A1683" i="135"/>
  <c r="C1682" i="135"/>
  <c r="B1682" i="135"/>
  <c r="A1682" i="135"/>
  <c r="C1681" i="135"/>
  <c r="B1681" i="135"/>
  <c r="A1681" i="135"/>
  <c r="C1680" i="135"/>
  <c r="B1680" i="135"/>
  <c r="A1680" i="135"/>
  <c r="C1679" i="135"/>
  <c r="B1679" i="135"/>
  <c r="A1679" i="135"/>
  <c r="C1678" i="135"/>
  <c r="B1678" i="135"/>
  <c r="A1678" i="135"/>
  <c r="C1677" i="135"/>
  <c r="B1677" i="135"/>
  <c r="A1677" i="135"/>
  <c r="C1676" i="135"/>
  <c r="B1676" i="135"/>
  <c r="A1676" i="135"/>
  <c r="C1675" i="135"/>
  <c r="B1675" i="135"/>
  <c r="A1675" i="135"/>
  <c r="C1674" i="135"/>
  <c r="B1674" i="135"/>
  <c r="A1674" i="135"/>
  <c r="C1673" i="135"/>
  <c r="B1673" i="135"/>
  <c r="A1673" i="135"/>
  <c r="C1672" i="135"/>
  <c r="B1672" i="135"/>
  <c r="A1672" i="135"/>
  <c r="C1671" i="135"/>
  <c r="B1671" i="135"/>
  <c r="A1671" i="135"/>
  <c r="C1670" i="135"/>
  <c r="B1670" i="135"/>
  <c r="A1670" i="135"/>
  <c r="C1669" i="135"/>
  <c r="B1669" i="135"/>
  <c r="A1669" i="135"/>
  <c r="C1668" i="135"/>
  <c r="B1668" i="135"/>
  <c r="A1668" i="135"/>
  <c r="C1667" i="135"/>
  <c r="B1667" i="135"/>
  <c r="A1667" i="135"/>
  <c r="C1666" i="135"/>
  <c r="B1666" i="135"/>
  <c r="A1666" i="135"/>
  <c r="C1665" i="135"/>
  <c r="B1665" i="135"/>
  <c r="A1665" i="135"/>
  <c r="C1664" i="135"/>
  <c r="B1664" i="135"/>
  <c r="A1664" i="135"/>
  <c r="C1663" i="135"/>
  <c r="B1663" i="135"/>
  <c r="A1663" i="135"/>
  <c r="C1662" i="135"/>
  <c r="B1662" i="135"/>
  <c r="A1662" i="135"/>
  <c r="C1661" i="135"/>
  <c r="B1661" i="135"/>
  <c r="A1661" i="135"/>
  <c r="C1660" i="135"/>
  <c r="B1660" i="135"/>
  <c r="A1660" i="135"/>
  <c r="C1659" i="135"/>
  <c r="B1659" i="135"/>
  <c r="A1659" i="135"/>
  <c r="C1658" i="135"/>
  <c r="B1658" i="135"/>
  <c r="A1658" i="135"/>
  <c r="C1657" i="135"/>
  <c r="B1657" i="135"/>
  <c r="A1657" i="135"/>
  <c r="C1656" i="135"/>
  <c r="B1656" i="135"/>
  <c r="A1656" i="135"/>
  <c r="C1655" i="135"/>
  <c r="B1655" i="135"/>
  <c r="A1655" i="135"/>
  <c r="C1654" i="135"/>
  <c r="B1654" i="135"/>
  <c r="A1654" i="135"/>
  <c r="C1653" i="135"/>
  <c r="B1653" i="135"/>
  <c r="A1653" i="135"/>
  <c r="C1652" i="135"/>
  <c r="B1652" i="135"/>
  <c r="A1652" i="135"/>
  <c r="C1651" i="135"/>
  <c r="B1651" i="135"/>
  <c r="A1651" i="135"/>
  <c r="C1650" i="135"/>
  <c r="B1650" i="135"/>
  <c r="A1650" i="135"/>
  <c r="C1649" i="135"/>
  <c r="B1649" i="135"/>
  <c r="A1649" i="135"/>
  <c r="C1648" i="135"/>
  <c r="B1648" i="135"/>
  <c r="A1648" i="135"/>
  <c r="C1647" i="135"/>
  <c r="B1647" i="135"/>
  <c r="A1647" i="135"/>
  <c r="C1646" i="135"/>
  <c r="B1646" i="135"/>
  <c r="A1646" i="135"/>
  <c r="C1645" i="135"/>
  <c r="B1645" i="135"/>
  <c r="A1645" i="135"/>
  <c r="C1644" i="135"/>
  <c r="B1644" i="135"/>
  <c r="A1644" i="135"/>
  <c r="C1643" i="135"/>
  <c r="B1643" i="135"/>
  <c r="A1643" i="135"/>
  <c r="C1642" i="135"/>
  <c r="B1642" i="135"/>
  <c r="A1642" i="135"/>
  <c r="C1641" i="135"/>
  <c r="B1641" i="135"/>
  <c r="A1641" i="135"/>
  <c r="C1640" i="135"/>
  <c r="B1640" i="135"/>
  <c r="A1640" i="135"/>
  <c r="C1639" i="135"/>
  <c r="B1639" i="135"/>
  <c r="A1639" i="135"/>
  <c r="C1638" i="135"/>
  <c r="B1638" i="135"/>
  <c r="A1638" i="135"/>
  <c r="C1637" i="135"/>
  <c r="B1637" i="135"/>
  <c r="A1637" i="135"/>
  <c r="C1636" i="135"/>
  <c r="B1636" i="135"/>
  <c r="A1636" i="135"/>
  <c r="C1635" i="135"/>
  <c r="B1635" i="135"/>
  <c r="A1635" i="135"/>
  <c r="C1634" i="135"/>
  <c r="B1634" i="135"/>
  <c r="A1634" i="135"/>
  <c r="C1633" i="135"/>
  <c r="B1633" i="135"/>
  <c r="A1633" i="135"/>
  <c r="C1632" i="135"/>
  <c r="B1632" i="135"/>
  <c r="A1632" i="135"/>
  <c r="C1631" i="135"/>
  <c r="B1631" i="135"/>
  <c r="A1631" i="135"/>
  <c r="C1630" i="135"/>
  <c r="B1630" i="135"/>
  <c r="A1630" i="135"/>
  <c r="C1629" i="135"/>
  <c r="B1629" i="135"/>
  <c r="A1629" i="135"/>
  <c r="C1628" i="135"/>
  <c r="B1628" i="135"/>
  <c r="A1628" i="135"/>
  <c r="C1627" i="135"/>
  <c r="B1627" i="135"/>
  <c r="A1627" i="135"/>
  <c r="C1626" i="135"/>
  <c r="B1626" i="135"/>
  <c r="A1626" i="135"/>
  <c r="C1625" i="135"/>
  <c r="B1625" i="135"/>
  <c r="A1625" i="135"/>
  <c r="C1624" i="135"/>
  <c r="B1624" i="135"/>
  <c r="A1624" i="135"/>
  <c r="C1623" i="135"/>
  <c r="B1623" i="135"/>
  <c r="A1623" i="135"/>
  <c r="C1622" i="135"/>
  <c r="B1622" i="135"/>
  <c r="A1622" i="135"/>
  <c r="C1621" i="135"/>
  <c r="B1621" i="135"/>
  <c r="A1621" i="135"/>
  <c r="C1620" i="135"/>
  <c r="B1620" i="135"/>
  <c r="A1620" i="135"/>
  <c r="C1619" i="135"/>
  <c r="B1619" i="135"/>
  <c r="A1619" i="135"/>
  <c r="C1618" i="135"/>
  <c r="B1618" i="135"/>
  <c r="A1618" i="135"/>
  <c r="C1617" i="135"/>
  <c r="B1617" i="135"/>
  <c r="A1617" i="135"/>
  <c r="C1616" i="135"/>
  <c r="B1616" i="135"/>
  <c r="A1616" i="135"/>
  <c r="C1615" i="135"/>
  <c r="B1615" i="135"/>
  <c r="A1615" i="135"/>
  <c r="C1614" i="135"/>
  <c r="B1614" i="135"/>
  <c r="A1614" i="135"/>
  <c r="C1613" i="135"/>
  <c r="B1613" i="135"/>
  <c r="A1613" i="135"/>
  <c r="C1612" i="135"/>
  <c r="B1612" i="135"/>
  <c r="A1612" i="135"/>
  <c r="C1611" i="135"/>
  <c r="B1611" i="135"/>
  <c r="A1611" i="135"/>
  <c r="C1610" i="135"/>
  <c r="B1610" i="135"/>
  <c r="A1610" i="135"/>
  <c r="C1609" i="135"/>
  <c r="B1609" i="135"/>
  <c r="A1609" i="135"/>
  <c r="C1608" i="135"/>
  <c r="B1608" i="135"/>
  <c r="A1608" i="135"/>
  <c r="C1607" i="135"/>
  <c r="B1607" i="135"/>
  <c r="A1607" i="135"/>
  <c r="C1606" i="135"/>
  <c r="B1606" i="135"/>
  <c r="A1606" i="135"/>
  <c r="C1605" i="135"/>
  <c r="B1605" i="135"/>
  <c r="A1605" i="135"/>
  <c r="C1604" i="135"/>
  <c r="B1604" i="135"/>
  <c r="A1604" i="135"/>
  <c r="C1603" i="135"/>
  <c r="B1603" i="135"/>
  <c r="A1603" i="135"/>
  <c r="C1602" i="135"/>
  <c r="B1602" i="135"/>
  <c r="A1602" i="135"/>
  <c r="C1601" i="135"/>
  <c r="B1601" i="135"/>
  <c r="A1601" i="135"/>
  <c r="C1600" i="135"/>
  <c r="B1600" i="135"/>
  <c r="A1600" i="135"/>
  <c r="C1599" i="135"/>
  <c r="B1599" i="135"/>
  <c r="A1599" i="135"/>
  <c r="C1598" i="135"/>
  <c r="B1598" i="135"/>
  <c r="A1598" i="135"/>
  <c r="C1597" i="135"/>
  <c r="B1597" i="135"/>
  <c r="A1597" i="135"/>
  <c r="C1596" i="135"/>
  <c r="B1596" i="135"/>
  <c r="A1596" i="135"/>
  <c r="C1595" i="135"/>
  <c r="B1595" i="135"/>
  <c r="A1595" i="135"/>
  <c r="C1594" i="135"/>
  <c r="B1594" i="135"/>
  <c r="A1594" i="135"/>
  <c r="C1593" i="135"/>
  <c r="B1593" i="135"/>
  <c r="A1593" i="135"/>
  <c r="C1592" i="135"/>
  <c r="B1592" i="135"/>
  <c r="A1592" i="135"/>
  <c r="C1591" i="135"/>
  <c r="B1591" i="135"/>
  <c r="A1591" i="135"/>
  <c r="C1590" i="135"/>
  <c r="B1590" i="135"/>
  <c r="A1590" i="135"/>
  <c r="C1589" i="135"/>
  <c r="B1589" i="135"/>
  <c r="A1589" i="135"/>
  <c r="C1588" i="135"/>
  <c r="B1588" i="135"/>
  <c r="A1588" i="135"/>
  <c r="C1587" i="135"/>
  <c r="B1587" i="135"/>
  <c r="A1587" i="135"/>
  <c r="C1586" i="135"/>
  <c r="B1586" i="135"/>
  <c r="A1586" i="135"/>
  <c r="C1585" i="135"/>
  <c r="B1585" i="135"/>
  <c r="A1585" i="135"/>
  <c r="C1584" i="135"/>
  <c r="B1584" i="135"/>
  <c r="A1584" i="135"/>
  <c r="C1583" i="135"/>
  <c r="B1583" i="135"/>
  <c r="A1583" i="135"/>
  <c r="C1582" i="135"/>
  <c r="B1582" i="135"/>
  <c r="A1582" i="135"/>
  <c r="C1581" i="135"/>
  <c r="B1581" i="135"/>
  <c r="A1581" i="135"/>
  <c r="C1580" i="135"/>
  <c r="B1580" i="135"/>
  <c r="A1580" i="135"/>
  <c r="C1579" i="135"/>
  <c r="B1579" i="135"/>
  <c r="A1579" i="135"/>
  <c r="C1578" i="135"/>
  <c r="B1578" i="135"/>
  <c r="A1578" i="135"/>
  <c r="C1577" i="135"/>
  <c r="B1577" i="135"/>
  <c r="A1577" i="135"/>
  <c r="C1576" i="135"/>
  <c r="B1576" i="135"/>
  <c r="A1576" i="135"/>
  <c r="C1575" i="135"/>
  <c r="B1575" i="135"/>
  <c r="A1575" i="135"/>
  <c r="C1574" i="135"/>
  <c r="B1574" i="135"/>
  <c r="A1574" i="135"/>
  <c r="C1573" i="135"/>
  <c r="B1573" i="135"/>
  <c r="A1573" i="135"/>
  <c r="C1572" i="135"/>
  <c r="B1572" i="135"/>
  <c r="A1572" i="135"/>
  <c r="C1571" i="135"/>
  <c r="B1571" i="135"/>
  <c r="A1571" i="135"/>
  <c r="C1570" i="135"/>
  <c r="B1570" i="135"/>
  <c r="A1570" i="135"/>
  <c r="C1569" i="135"/>
  <c r="B1569" i="135"/>
  <c r="A1569" i="135"/>
  <c r="C1568" i="135"/>
  <c r="B1568" i="135"/>
  <c r="A1568" i="135"/>
  <c r="C1567" i="135"/>
  <c r="B1567" i="135"/>
  <c r="A1567" i="135"/>
  <c r="C1566" i="135"/>
  <c r="B1566" i="135"/>
  <c r="A1566" i="135"/>
  <c r="C1565" i="135"/>
  <c r="B1565" i="135"/>
  <c r="A1565" i="135"/>
  <c r="C1564" i="135"/>
  <c r="B1564" i="135"/>
  <c r="A1564" i="135"/>
  <c r="C1563" i="135"/>
  <c r="B1563" i="135"/>
  <c r="A1563" i="135"/>
  <c r="C1562" i="135"/>
  <c r="B1562" i="135"/>
  <c r="A1562" i="135"/>
  <c r="C1561" i="135"/>
  <c r="B1561" i="135"/>
  <c r="A1561" i="135"/>
  <c r="C1560" i="135"/>
  <c r="B1560" i="135"/>
  <c r="A1560" i="135"/>
  <c r="C1559" i="135"/>
  <c r="B1559" i="135"/>
  <c r="A1559" i="135"/>
  <c r="C1558" i="135"/>
  <c r="B1558" i="135"/>
  <c r="A1558" i="135"/>
  <c r="C1557" i="135"/>
  <c r="B1557" i="135"/>
  <c r="A1557" i="135"/>
  <c r="C1556" i="135"/>
  <c r="B1556" i="135"/>
  <c r="A1556" i="135"/>
  <c r="C1555" i="135"/>
  <c r="B1555" i="135"/>
  <c r="A1555" i="135"/>
  <c r="C1554" i="135"/>
  <c r="B1554" i="135"/>
  <c r="A1554" i="135"/>
  <c r="C1553" i="135"/>
  <c r="B1553" i="135"/>
  <c r="A1553" i="135"/>
  <c r="C1552" i="135"/>
  <c r="B1552" i="135"/>
  <c r="A1552" i="135"/>
  <c r="C1551" i="135"/>
  <c r="B1551" i="135"/>
  <c r="A1551" i="135"/>
  <c r="C1550" i="135"/>
  <c r="B1550" i="135"/>
  <c r="A1550" i="135"/>
  <c r="C1549" i="135"/>
  <c r="B1549" i="135"/>
  <c r="A1549" i="135"/>
  <c r="C1548" i="135"/>
  <c r="B1548" i="135"/>
  <c r="A1548" i="135"/>
  <c r="C1547" i="135"/>
  <c r="B1547" i="135"/>
  <c r="A1547" i="135"/>
  <c r="C1546" i="135"/>
  <c r="B1546" i="135"/>
  <c r="A1546" i="135"/>
  <c r="C1545" i="135"/>
  <c r="B1545" i="135"/>
  <c r="A1545" i="135"/>
  <c r="C1544" i="135"/>
  <c r="B1544" i="135"/>
  <c r="A1544" i="135"/>
  <c r="C1543" i="135"/>
  <c r="B1543" i="135"/>
  <c r="A1543" i="135"/>
  <c r="C1542" i="135"/>
  <c r="B1542" i="135"/>
  <c r="A1542" i="135"/>
  <c r="C1541" i="135"/>
  <c r="B1541" i="135"/>
  <c r="A1541" i="135"/>
  <c r="C1540" i="135"/>
  <c r="B1540" i="135"/>
  <c r="A1540" i="135"/>
  <c r="C1539" i="135"/>
  <c r="B1539" i="135"/>
  <c r="A1539" i="135"/>
  <c r="C1538" i="135"/>
  <c r="B1538" i="135"/>
  <c r="A1538" i="135"/>
  <c r="C1537" i="135"/>
  <c r="B1537" i="135"/>
  <c r="A1537" i="135"/>
  <c r="C1536" i="135"/>
  <c r="B1536" i="135"/>
  <c r="A1536" i="135"/>
  <c r="C1535" i="135"/>
  <c r="B1535" i="135"/>
  <c r="A1535" i="135"/>
  <c r="C1534" i="135"/>
  <c r="B1534" i="135"/>
  <c r="A1534" i="135"/>
  <c r="C1533" i="135"/>
  <c r="B1533" i="135"/>
  <c r="A1533" i="135"/>
  <c r="C1532" i="135"/>
  <c r="B1532" i="135"/>
  <c r="A1532" i="135"/>
  <c r="C1531" i="135"/>
  <c r="B1531" i="135"/>
  <c r="A1531" i="135"/>
  <c r="C1530" i="135"/>
  <c r="B1530" i="135"/>
  <c r="A1530" i="135"/>
  <c r="C1529" i="135"/>
  <c r="B1529" i="135"/>
  <c r="A1529" i="135"/>
  <c r="C1528" i="135"/>
  <c r="B1528" i="135"/>
  <c r="A1528" i="135"/>
  <c r="C1527" i="135"/>
  <c r="B1527" i="135"/>
  <c r="A1527" i="135"/>
  <c r="C1526" i="135"/>
  <c r="B1526" i="135"/>
  <c r="A1526" i="135"/>
  <c r="C1525" i="135"/>
  <c r="B1525" i="135"/>
  <c r="A1525" i="135"/>
  <c r="C1524" i="135"/>
  <c r="B1524" i="135"/>
  <c r="A1524" i="135"/>
  <c r="C1523" i="135"/>
  <c r="B1523" i="135"/>
  <c r="A1523" i="135"/>
  <c r="C1522" i="135"/>
  <c r="B1522" i="135"/>
  <c r="A1522" i="135"/>
  <c r="C1521" i="135"/>
  <c r="B1521" i="135"/>
  <c r="A1521" i="135"/>
  <c r="C1520" i="135"/>
  <c r="B1520" i="135"/>
  <c r="A1520" i="135"/>
  <c r="C1519" i="135"/>
  <c r="B1519" i="135"/>
  <c r="A1519" i="135"/>
  <c r="C1518" i="135"/>
  <c r="B1518" i="135"/>
  <c r="A1518" i="135"/>
  <c r="C1517" i="135"/>
  <c r="B1517" i="135"/>
  <c r="A1517" i="135"/>
  <c r="C1516" i="135"/>
  <c r="B1516" i="135"/>
  <c r="A1516" i="135"/>
  <c r="C1515" i="135"/>
  <c r="B1515" i="135"/>
  <c r="A1515" i="135"/>
  <c r="C1514" i="135"/>
  <c r="B1514" i="135"/>
  <c r="A1514" i="135"/>
  <c r="C1513" i="135"/>
  <c r="B1513" i="135"/>
  <c r="A1513" i="135"/>
  <c r="C1512" i="135"/>
  <c r="B1512" i="135"/>
  <c r="A1512" i="135"/>
  <c r="C1511" i="135"/>
  <c r="B1511" i="135"/>
  <c r="A1511" i="135"/>
  <c r="C1510" i="135"/>
  <c r="B1510" i="135"/>
  <c r="A1510" i="135"/>
  <c r="C1509" i="135"/>
  <c r="B1509" i="135"/>
  <c r="A1509" i="135"/>
  <c r="C1508" i="135"/>
  <c r="B1508" i="135"/>
  <c r="A1508" i="135"/>
  <c r="C1507" i="135"/>
  <c r="B1507" i="135"/>
  <c r="A1507" i="135"/>
  <c r="C1506" i="135"/>
  <c r="B1506" i="135"/>
  <c r="A1506" i="135"/>
  <c r="C1505" i="135"/>
  <c r="B1505" i="135"/>
  <c r="A1505" i="135"/>
  <c r="C1504" i="135"/>
  <c r="B1504" i="135"/>
  <c r="A1504" i="135"/>
  <c r="C1503" i="135"/>
  <c r="B1503" i="135"/>
  <c r="A1503" i="135"/>
  <c r="C1502" i="135"/>
  <c r="B1502" i="135"/>
  <c r="A1502" i="135"/>
  <c r="C1501" i="135"/>
  <c r="B1501" i="135"/>
  <c r="A1501" i="135"/>
  <c r="C1500" i="135"/>
  <c r="B1500" i="135"/>
  <c r="A1500" i="135"/>
  <c r="C1499" i="135"/>
  <c r="B1499" i="135"/>
  <c r="A1499" i="135"/>
  <c r="C1498" i="135"/>
  <c r="B1498" i="135"/>
  <c r="A1498" i="135"/>
  <c r="C1497" i="135"/>
  <c r="B1497" i="135"/>
  <c r="A1497" i="135"/>
  <c r="C1496" i="135"/>
  <c r="B1496" i="135"/>
  <c r="A1496" i="135"/>
  <c r="C1495" i="135"/>
  <c r="B1495" i="135"/>
  <c r="A1495" i="135"/>
  <c r="C1494" i="135"/>
  <c r="B1494" i="135"/>
  <c r="A1494" i="135"/>
  <c r="C1493" i="135"/>
  <c r="B1493" i="135"/>
  <c r="A1493" i="135"/>
  <c r="C1492" i="135"/>
  <c r="B1492" i="135"/>
  <c r="A1492" i="135"/>
  <c r="C1491" i="135"/>
  <c r="B1491" i="135"/>
  <c r="A1491" i="135"/>
  <c r="C1490" i="135"/>
  <c r="B1490" i="135"/>
  <c r="A1490" i="135"/>
  <c r="C1489" i="135"/>
  <c r="B1489" i="135"/>
  <c r="A1489" i="135"/>
  <c r="C1488" i="135"/>
  <c r="B1488" i="135"/>
  <c r="A1488" i="135"/>
  <c r="C1487" i="135"/>
  <c r="B1487" i="135"/>
  <c r="A1487" i="135"/>
  <c r="C1486" i="135"/>
  <c r="B1486" i="135"/>
  <c r="A1486" i="135"/>
  <c r="C1485" i="135"/>
  <c r="B1485" i="135"/>
  <c r="A1485" i="135"/>
  <c r="C1484" i="135"/>
  <c r="B1484" i="135"/>
  <c r="A1484" i="135"/>
  <c r="C1483" i="135"/>
  <c r="B1483" i="135"/>
  <c r="A1483" i="135"/>
  <c r="C1482" i="135"/>
  <c r="B1482" i="135"/>
  <c r="A1482" i="135"/>
  <c r="C1481" i="135"/>
  <c r="B1481" i="135"/>
  <c r="A1481" i="135"/>
  <c r="C1480" i="135"/>
  <c r="B1480" i="135"/>
  <c r="A1480" i="135"/>
  <c r="C1479" i="135"/>
  <c r="B1479" i="135"/>
  <c r="A1479" i="135"/>
  <c r="C1478" i="135"/>
  <c r="B1478" i="135"/>
  <c r="A1478" i="135"/>
  <c r="C1477" i="135"/>
  <c r="B1477" i="135"/>
  <c r="A1477" i="135"/>
  <c r="C1476" i="135"/>
  <c r="B1476" i="135"/>
  <c r="A1476" i="135"/>
  <c r="C1475" i="135"/>
  <c r="B1475" i="135"/>
  <c r="A1475" i="135"/>
  <c r="C1474" i="135"/>
  <c r="B1474" i="135"/>
  <c r="A1474" i="135"/>
  <c r="C1473" i="135"/>
  <c r="B1473" i="135"/>
  <c r="A1473" i="135"/>
  <c r="C1472" i="135"/>
  <c r="B1472" i="135"/>
  <c r="A1472" i="135"/>
  <c r="C1471" i="135"/>
  <c r="B1471" i="135"/>
  <c r="A1471" i="135"/>
  <c r="C1470" i="135"/>
  <c r="B1470" i="135"/>
  <c r="A1470" i="135"/>
  <c r="C1469" i="135"/>
  <c r="B1469" i="135"/>
  <c r="A1469" i="135"/>
  <c r="C1468" i="135"/>
  <c r="B1468" i="135"/>
  <c r="A1468" i="135"/>
  <c r="C1467" i="135"/>
  <c r="B1467" i="135"/>
  <c r="A1467" i="135"/>
  <c r="C1466" i="135"/>
  <c r="B1466" i="135"/>
  <c r="A1466" i="135"/>
  <c r="C1465" i="135"/>
  <c r="B1465" i="135"/>
  <c r="A1465" i="135"/>
  <c r="C1464" i="135"/>
  <c r="B1464" i="135"/>
  <c r="A1464" i="135"/>
  <c r="C1463" i="135"/>
  <c r="B1463" i="135"/>
  <c r="A1463" i="135"/>
  <c r="C1462" i="135"/>
  <c r="B1462" i="135"/>
  <c r="A1462" i="135"/>
  <c r="C1461" i="135"/>
  <c r="B1461" i="135"/>
  <c r="A1461" i="135"/>
  <c r="C1460" i="135"/>
  <c r="B1460" i="135"/>
  <c r="A1460" i="135"/>
  <c r="C1459" i="135"/>
  <c r="B1459" i="135"/>
  <c r="A1459" i="135"/>
  <c r="C1458" i="135"/>
  <c r="B1458" i="135"/>
  <c r="A1458" i="135"/>
  <c r="C1457" i="135"/>
  <c r="B1457" i="135"/>
  <c r="A1457" i="135"/>
  <c r="C1456" i="135"/>
  <c r="B1456" i="135"/>
  <c r="A1456" i="135"/>
  <c r="C1455" i="135"/>
  <c r="B1455" i="135"/>
  <c r="A1455" i="135"/>
  <c r="C1454" i="135"/>
  <c r="B1454" i="135"/>
  <c r="A1454" i="135"/>
  <c r="C1453" i="135"/>
  <c r="B1453" i="135"/>
  <c r="A1453" i="135"/>
  <c r="C1452" i="135"/>
  <c r="B1452" i="135"/>
  <c r="A1452" i="135"/>
  <c r="C1451" i="135"/>
  <c r="B1451" i="135"/>
  <c r="A1451" i="135"/>
  <c r="C1450" i="135"/>
  <c r="B1450" i="135"/>
  <c r="A1450" i="135"/>
  <c r="C1449" i="135"/>
  <c r="B1449" i="135"/>
  <c r="A1449" i="135"/>
  <c r="C1448" i="135"/>
  <c r="B1448" i="135"/>
  <c r="A1448" i="135"/>
  <c r="C1447" i="135"/>
  <c r="B1447" i="135"/>
  <c r="A1447" i="135"/>
  <c r="C1446" i="135"/>
  <c r="B1446" i="135"/>
  <c r="A1446" i="135"/>
  <c r="C1445" i="135"/>
  <c r="B1445" i="135"/>
  <c r="A1445" i="135"/>
  <c r="C1444" i="135"/>
  <c r="B1444" i="135"/>
  <c r="A1444" i="135"/>
  <c r="C1443" i="135"/>
  <c r="B1443" i="135"/>
  <c r="A1443" i="135"/>
  <c r="C1442" i="135"/>
  <c r="B1442" i="135"/>
  <c r="A1442" i="135"/>
  <c r="C1441" i="135"/>
  <c r="B1441" i="135"/>
  <c r="A1441" i="135"/>
  <c r="C1440" i="135"/>
  <c r="B1440" i="135"/>
  <c r="A1440" i="135"/>
  <c r="C1439" i="135"/>
  <c r="B1439" i="135"/>
  <c r="A1439" i="135"/>
  <c r="C1438" i="135"/>
  <c r="B1438" i="135"/>
  <c r="A1438" i="135"/>
  <c r="C1437" i="135"/>
  <c r="B1437" i="135"/>
  <c r="A1437" i="135"/>
  <c r="C1436" i="135"/>
  <c r="B1436" i="135"/>
  <c r="A1436" i="135"/>
  <c r="C1435" i="135"/>
  <c r="B1435" i="135"/>
  <c r="A1435" i="135"/>
  <c r="C1434" i="135"/>
  <c r="B1434" i="135"/>
  <c r="A1434" i="135"/>
  <c r="C1433" i="135"/>
  <c r="B1433" i="135"/>
  <c r="A1433" i="135"/>
  <c r="C1432" i="135"/>
  <c r="B1432" i="135"/>
  <c r="A1432" i="135"/>
  <c r="C1431" i="135"/>
  <c r="B1431" i="135"/>
  <c r="A1431" i="135"/>
  <c r="C1430" i="135"/>
  <c r="B1430" i="135"/>
  <c r="A1430" i="135"/>
  <c r="C1429" i="135"/>
  <c r="B1429" i="135"/>
  <c r="A1429" i="135"/>
  <c r="C1428" i="135"/>
  <c r="B1428" i="135"/>
  <c r="A1428" i="135"/>
  <c r="C1427" i="135"/>
  <c r="B1427" i="135"/>
  <c r="A1427" i="135"/>
  <c r="C1426" i="135"/>
  <c r="B1426" i="135"/>
  <c r="A1426" i="135"/>
  <c r="C1425" i="135"/>
  <c r="B1425" i="135"/>
  <c r="A1425" i="135"/>
  <c r="C1424" i="135"/>
  <c r="B1424" i="135"/>
  <c r="A1424" i="135"/>
  <c r="C1423" i="135"/>
  <c r="B1423" i="135"/>
  <c r="A1423" i="135"/>
  <c r="C1422" i="135"/>
  <c r="B1422" i="135"/>
  <c r="A1422" i="135"/>
  <c r="C1421" i="135"/>
  <c r="B1421" i="135"/>
  <c r="A1421" i="135"/>
  <c r="C1420" i="135"/>
  <c r="B1420" i="135"/>
  <c r="A1420" i="135"/>
  <c r="C1419" i="135"/>
  <c r="B1419" i="135"/>
  <c r="A1419" i="135"/>
  <c r="C1418" i="135"/>
  <c r="B1418" i="135"/>
  <c r="A1418" i="135"/>
  <c r="C1417" i="135"/>
  <c r="B1417" i="135"/>
  <c r="A1417" i="135"/>
  <c r="C1416" i="135"/>
  <c r="B1416" i="135"/>
  <c r="A1416" i="135"/>
  <c r="C1415" i="135"/>
  <c r="B1415" i="135"/>
  <c r="A1415" i="135"/>
  <c r="C1414" i="135"/>
  <c r="B1414" i="135"/>
  <c r="A1414" i="135"/>
  <c r="C1413" i="135"/>
  <c r="B1413" i="135"/>
  <c r="A1413" i="135"/>
  <c r="C1412" i="135"/>
  <c r="B1412" i="135"/>
  <c r="A1412" i="135"/>
  <c r="C1411" i="135"/>
  <c r="B1411" i="135"/>
  <c r="A1411" i="135"/>
  <c r="C1410" i="135"/>
  <c r="B1410" i="135"/>
  <c r="A1410" i="135"/>
  <c r="C1409" i="135"/>
  <c r="B1409" i="135"/>
  <c r="A1409" i="135"/>
  <c r="C1408" i="135"/>
  <c r="B1408" i="135"/>
  <c r="A1408" i="135"/>
  <c r="C1407" i="135"/>
  <c r="B1407" i="135"/>
  <c r="A1407" i="135"/>
  <c r="C1406" i="135"/>
  <c r="B1406" i="135"/>
  <c r="A1406" i="135"/>
  <c r="C1405" i="135"/>
  <c r="B1405" i="135"/>
  <c r="A1405" i="135"/>
  <c r="C1404" i="135"/>
  <c r="B1404" i="135"/>
  <c r="A1404" i="135"/>
  <c r="C1403" i="135"/>
  <c r="B1403" i="135"/>
  <c r="A1403" i="135"/>
  <c r="C1402" i="135"/>
  <c r="B1402" i="135"/>
  <c r="A1402" i="135"/>
  <c r="C1401" i="135"/>
  <c r="B1401" i="135"/>
  <c r="A1401" i="135"/>
  <c r="C1400" i="135"/>
  <c r="B1400" i="135"/>
  <c r="A1400" i="135"/>
  <c r="C1399" i="135"/>
  <c r="B1399" i="135"/>
  <c r="A1399" i="135"/>
  <c r="C1398" i="135"/>
  <c r="B1398" i="135"/>
  <c r="A1398" i="135"/>
  <c r="C1397" i="135"/>
  <c r="B1397" i="135"/>
  <c r="A1397" i="135"/>
  <c r="C1396" i="135"/>
  <c r="B1396" i="135"/>
  <c r="A1396" i="135"/>
  <c r="C1395" i="135"/>
  <c r="B1395" i="135"/>
  <c r="A1395" i="135"/>
  <c r="C1394" i="135"/>
  <c r="B1394" i="135"/>
  <c r="A1394" i="135"/>
  <c r="C1393" i="135"/>
  <c r="B1393" i="135"/>
  <c r="A1393" i="135"/>
  <c r="C1392" i="135"/>
  <c r="B1392" i="135"/>
  <c r="A1392" i="135"/>
  <c r="C1391" i="135"/>
  <c r="B1391" i="135"/>
  <c r="A1391" i="135"/>
  <c r="C1390" i="135"/>
  <c r="B1390" i="135"/>
  <c r="A1390" i="135"/>
  <c r="C1389" i="135"/>
  <c r="B1389" i="135"/>
  <c r="A1389" i="135"/>
  <c r="C1388" i="135"/>
  <c r="B1388" i="135"/>
  <c r="A1388" i="135"/>
  <c r="C1387" i="135"/>
  <c r="B1387" i="135"/>
  <c r="A1387" i="135"/>
  <c r="C1386" i="135"/>
  <c r="B1386" i="135"/>
  <c r="A1386" i="135"/>
  <c r="C1385" i="135"/>
  <c r="B1385" i="135"/>
  <c r="A1385" i="135"/>
  <c r="C1384" i="135"/>
  <c r="B1384" i="135"/>
  <c r="A1384" i="135"/>
  <c r="C1383" i="135"/>
  <c r="B1383" i="135"/>
  <c r="A1383" i="135"/>
  <c r="C1382" i="135"/>
  <c r="B1382" i="135"/>
  <c r="A1382" i="135"/>
  <c r="C1381" i="135"/>
  <c r="B1381" i="135"/>
  <c r="A1381" i="135"/>
  <c r="C1380" i="135"/>
  <c r="B1380" i="135"/>
  <c r="A1380" i="135"/>
  <c r="C1379" i="135"/>
  <c r="B1379" i="135"/>
  <c r="A1379" i="135"/>
  <c r="C1378" i="135"/>
  <c r="B1378" i="135"/>
  <c r="A1378" i="135"/>
  <c r="C1377" i="135"/>
  <c r="B1377" i="135"/>
  <c r="A1377" i="135"/>
  <c r="C1376" i="135"/>
  <c r="B1376" i="135"/>
  <c r="A1376" i="135"/>
  <c r="C1375" i="135"/>
  <c r="B1375" i="135"/>
  <c r="A1375" i="135"/>
  <c r="C1374" i="135"/>
  <c r="B1374" i="135"/>
  <c r="A1374" i="135"/>
  <c r="C1373" i="135"/>
  <c r="B1373" i="135"/>
  <c r="A1373" i="135"/>
  <c r="C1372" i="135"/>
  <c r="B1372" i="135"/>
  <c r="A1372" i="135"/>
  <c r="C1371" i="135"/>
  <c r="B1371" i="135"/>
  <c r="A1371" i="135"/>
  <c r="C1370" i="135"/>
  <c r="B1370" i="135"/>
  <c r="A1370" i="135"/>
  <c r="C1369" i="135"/>
  <c r="B1369" i="135"/>
  <c r="A1369" i="135"/>
  <c r="C1368" i="135"/>
  <c r="B1368" i="135"/>
  <c r="A1368" i="135"/>
  <c r="C1367" i="135"/>
  <c r="B1367" i="135"/>
  <c r="A1367" i="135"/>
  <c r="C1366" i="135"/>
  <c r="B1366" i="135"/>
  <c r="A1366" i="135"/>
  <c r="C1365" i="135"/>
  <c r="B1365" i="135"/>
  <c r="A1365" i="135"/>
  <c r="C1364" i="135"/>
  <c r="B1364" i="135"/>
  <c r="A1364" i="135"/>
  <c r="C1363" i="135"/>
  <c r="B1363" i="135"/>
  <c r="A1363" i="135"/>
  <c r="C1362" i="135"/>
  <c r="B1362" i="135"/>
  <c r="A1362" i="135"/>
  <c r="C1361" i="135"/>
  <c r="B1361" i="135"/>
  <c r="A1361" i="135"/>
  <c r="C1360" i="135"/>
  <c r="B1360" i="135"/>
  <c r="A1360" i="135"/>
  <c r="C1359" i="135"/>
  <c r="B1359" i="135"/>
  <c r="A1359" i="135"/>
  <c r="C1358" i="135"/>
  <c r="B1358" i="135"/>
  <c r="A1358" i="135"/>
  <c r="C1357" i="135"/>
  <c r="B1357" i="135"/>
  <c r="A1357" i="135"/>
  <c r="C1356" i="135"/>
  <c r="B1356" i="135"/>
  <c r="A1356" i="135"/>
  <c r="C1355" i="135"/>
  <c r="B1355" i="135"/>
  <c r="A1355" i="135"/>
  <c r="C1354" i="135"/>
  <c r="B1354" i="135"/>
  <c r="A1354" i="135"/>
  <c r="C1353" i="135"/>
  <c r="B1353" i="135"/>
  <c r="A1353" i="135"/>
  <c r="C1352" i="135"/>
  <c r="B1352" i="135"/>
  <c r="A1352" i="135"/>
  <c r="C1351" i="135"/>
  <c r="B1351" i="135"/>
  <c r="A1351" i="135"/>
  <c r="C1350" i="135"/>
  <c r="B1350" i="135"/>
  <c r="A1350" i="135"/>
  <c r="C1349" i="135"/>
  <c r="B1349" i="135"/>
  <c r="A1349" i="135"/>
  <c r="C1348" i="135"/>
  <c r="B1348" i="135"/>
  <c r="A1348" i="135"/>
  <c r="C1347" i="135"/>
  <c r="B1347" i="135"/>
  <c r="A1347" i="135"/>
  <c r="C1346" i="135"/>
  <c r="B1346" i="135"/>
  <c r="A1346" i="135"/>
  <c r="C1345" i="135"/>
  <c r="B1345" i="135"/>
  <c r="A1345" i="135"/>
  <c r="C1344" i="135"/>
  <c r="B1344" i="135"/>
  <c r="A1344" i="135"/>
  <c r="C1343" i="135"/>
  <c r="B1343" i="135"/>
  <c r="A1343" i="135"/>
  <c r="C1342" i="135"/>
  <c r="B1342" i="135"/>
  <c r="A1342" i="135"/>
  <c r="C1341" i="135"/>
  <c r="B1341" i="135"/>
  <c r="A1341" i="135"/>
  <c r="C1340" i="135"/>
  <c r="B1340" i="135"/>
  <c r="A1340" i="135"/>
  <c r="C1339" i="135"/>
  <c r="B1339" i="135"/>
  <c r="A1339" i="135"/>
  <c r="C1338" i="135"/>
  <c r="B1338" i="135"/>
  <c r="A1338" i="135"/>
  <c r="C1337" i="135"/>
  <c r="B1337" i="135"/>
  <c r="A1337" i="135"/>
  <c r="C1336" i="135"/>
  <c r="B1336" i="135"/>
  <c r="A1336" i="135"/>
  <c r="C1335" i="135"/>
  <c r="B1335" i="135"/>
  <c r="A1335" i="135"/>
  <c r="C1334" i="135"/>
  <c r="B1334" i="135"/>
  <c r="A1334" i="135"/>
  <c r="C1333" i="135"/>
  <c r="B1333" i="135"/>
  <c r="A1333" i="135"/>
  <c r="C1332" i="135"/>
  <c r="B1332" i="135"/>
  <c r="A1332" i="135"/>
  <c r="C1331" i="135"/>
  <c r="B1331" i="135"/>
  <c r="A1331" i="135"/>
  <c r="C1330" i="135"/>
  <c r="B1330" i="135"/>
  <c r="A1330" i="135"/>
  <c r="C1329" i="135"/>
  <c r="B1329" i="135"/>
  <c r="A1329" i="135"/>
  <c r="C1328" i="135"/>
  <c r="B1328" i="135"/>
  <c r="A1328" i="135"/>
  <c r="C1327" i="135"/>
  <c r="B1327" i="135"/>
  <c r="A1327" i="135"/>
  <c r="C1326" i="135"/>
  <c r="B1326" i="135"/>
  <c r="A1326" i="135"/>
  <c r="C1325" i="135"/>
  <c r="B1325" i="135"/>
  <c r="A1325" i="135"/>
  <c r="C1324" i="135"/>
  <c r="B1324" i="135"/>
  <c r="A1324" i="135"/>
  <c r="C1323" i="135"/>
  <c r="B1323" i="135"/>
  <c r="A1323" i="135"/>
  <c r="C1322" i="135"/>
  <c r="B1322" i="135"/>
  <c r="A1322" i="135"/>
  <c r="C1321" i="135"/>
  <c r="B1321" i="135"/>
  <c r="A1321" i="135"/>
  <c r="C1320" i="135"/>
  <c r="B1320" i="135"/>
  <c r="A1320" i="135"/>
  <c r="C1319" i="135"/>
  <c r="B1319" i="135"/>
  <c r="A1319" i="135"/>
  <c r="C1318" i="135"/>
  <c r="B1318" i="135"/>
  <c r="A1318" i="135"/>
  <c r="C1317" i="135"/>
  <c r="B1317" i="135"/>
  <c r="A1317" i="135"/>
  <c r="C1316" i="135"/>
  <c r="B1316" i="135"/>
  <c r="A1316" i="135"/>
  <c r="C1315" i="135"/>
  <c r="B1315" i="135"/>
  <c r="A1315" i="135"/>
  <c r="C1314" i="135"/>
  <c r="B1314" i="135"/>
  <c r="A1314" i="135"/>
  <c r="C1313" i="135"/>
  <c r="B1313" i="135"/>
  <c r="A1313" i="135"/>
  <c r="C1312" i="135"/>
  <c r="B1312" i="135"/>
  <c r="A1312" i="135"/>
  <c r="C1311" i="135"/>
  <c r="B1311" i="135"/>
  <c r="A1311" i="135"/>
  <c r="C1310" i="135"/>
  <c r="B1310" i="135"/>
  <c r="A1310" i="135"/>
  <c r="C1309" i="135"/>
  <c r="B1309" i="135"/>
  <c r="A1309" i="135"/>
  <c r="C1308" i="135"/>
  <c r="B1308" i="135"/>
  <c r="A1308" i="135"/>
  <c r="C1307" i="135"/>
  <c r="B1307" i="135"/>
  <c r="A1307" i="135"/>
  <c r="C1306" i="135"/>
  <c r="B1306" i="135"/>
  <c r="A1306" i="135"/>
  <c r="C1305" i="135"/>
  <c r="B1305" i="135"/>
  <c r="A1305" i="135"/>
  <c r="C1304" i="135"/>
  <c r="B1304" i="135"/>
  <c r="A1304" i="135"/>
  <c r="C1303" i="135"/>
  <c r="B1303" i="135"/>
  <c r="A1303" i="135"/>
  <c r="C1302" i="135"/>
  <c r="B1302" i="135"/>
  <c r="A1302" i="135"/>
  <c r="C1301" i="135"/>
  <c r="B1301" i="135"/>
  <c r="A1301" i="135"/>
  <c r="C1300" i="135"/>
  <c r="B1300" i="135"/>
  <c r="A1300" i="135"/>
  <c r="C1299" i="135"/>
  <c r="B1299" i="135"/>
  <c r="A1299" i="135"/>
  <c r="C1298" i="135"/>
  <c r="B1298" i="135"/>
  <c r="A1298" i="135"/>
  <c r="C1297" i="135"/>
  <c r="B1297" i="135"/>
  <c r="A1297" i="135"/>
  <c r="C1296" i="135"/>
  <c r="B1296" i="135"/>
  <c r="A1296" i="135"/>
  <c r="C1295" i="135"/>
  <c r="B1295" i="135"/>
  <c r="A1295" i="135"/>
  <c r="C1294" i="135"/>
  <c r="B1294" i="135"/>
  <c r="A1294" i="135"/>
  <c r="C1293" i="135"/>
  <c r="B1293" i="135"/>
  <c r="A1293" i="135"/>
  <c r="C1292" i="135"/>
  <c r="B1292" i="135"/>
  <c r="A1292" i="135"/>
  <c r="C1291" i="135"/>
  <c r="B1291" i="135"/>
  <c r="A1291" i="135"/>
  <c r="C1290" i="135"/>
  <c r="B1290" i="135"/>
  <c r="A1290" i="135"/>
  <c r="C1289" i="135"/>
  <c r="B1289" i="135"/>
  <c r="A1289" i="135"/>
  <c r="C1288" i="135"/>
  <c r="B1288" i="135"/>
  <c r="A1288" i="135"/>
  <c r="C1287" i="135"/>
  <c r="B1287" i="135"/>
  <c r="A1287" i="135"/>
  <c r="C1286" i="135"/>
  <c r="B1286" i="135"/>
  <c r="A1286" i="135"/>
  <c r="C1285" i="135"/>
  <c r="B1285" i="135"/>
  <c r="A1285" i="135"/>
  <c r="C1284" i="135"/>
  <c r="B1284" i="135"/>
  <c r="A1284" i="135"/>
  <c r="C1283" i="135"/>
  <c r="B1283" i="135"/>
  <c r="A1283" i="135"/>
  <c r="C1282" i="135"/>
  <c r="B1282" i="135"/>
  <c r="A1282" i="135"/>
  <c r="C1281" i="135"/>
  <c r="B1281" i="135"/>
  <c r="A1281" i="135"/>
  <c r="C1280" i="135"/>
  <c r="B1280" i="135"/>
  <c r="A1280" i="135"/>
  <c r="C1279" i="135"/>
  <c r="B1279" i="135"/>
  <c r="A1279" i="135"/>
  <c r="C1278" i="135"/>
  <c r="B1278" i="135"/>
  <c r="A1278" i="135"/>
  <c r="C1277" i="135"/>
  <c r="B1277" i="135"/>
  <c r="A1277" i="135"/>
  <c r="C1276" i="135"/>
  <c r="B1276" i="135"/>
  <c r="A1276" i="135"/>
  <c r="C1275" i="135"/>
  <c r="B1275" i="135"/>
  <c r="A1275" i="135"/>
  <c r="C1274" i="135"/>
  <c r="B1274" i="135"/>
  <c r="A1274" i="135"/>
  <c r="C1273" i="135"/>
  <c r="B1273" i="135"/>
  <c r="A1273" i="135"/>
  <c r="C1272" i="135"/>
  <c r="B1272" i="135"/>
  <c r="A1272" i="135"/>
  <c r="C1271" i="135"/>
  <c r="B1271" i="135"/>
  <c r="A1271" i="135"/>
  <c r="C1270" i="135"/>
  <c r="B1270" i="135"/>
  <c r="A1270" i="135"/>
  <c r="C1269" i="135"/>
  <c r="B1269" i="135"/>
  <c r="A1269" i="135"/>
  <c r="C1268" i="135"/>
  <c r="B1268" i="135"/>
  <c r="A1268" i="135"/>
  <c r="C1267" i="135"/>
  <c r="B1267" i="135"/>
  <c r="A1267" i="135"/>
  <c r="C1266" i="135"/>
  <c r="B1266" i="135"/>
  <c r="A1266" i="135"/>
  <c r="C1265" i="135"/>
  <c r="B1265" i="135"/>
  <c r="A1265" i="135"/>
  <c r="C1264" i="135"/>
  <c r="B1264" i="135"/>
  <c r="A1264" i="135"/>
  <c r="C1263" i="135"/>
  <c r="B1263" i="135"/>
  <c r="A1263" i="135"/>
  <c r="C1262" i="135"/>
  <c r="B1262" i="135"/>
  <c r="A1262" i="135"/>
  <c r="C1261" i="135"/>
  <c r="B1261" i="135"/>
  <c r="A1261" i="135"/>
  <c r="C1260" i="135"/>
  <c r="B1260" i="135"/>
  <c r="A1260" i="135"/>
  <c r="C1259" i="135"/>
  <c r="B1259" i="135"/>
  <c r="A1259" i="135"/>
  <c r="C1258" i="135"/>
  <c r="B1258" i="135"/>
  <c r="A1258" i="135"/>
  <c r="C1257" i="135"/>
  <c r="B1257" i="135"/>
  <c r="A1257" i="135"/>
  <c r="C1256" i="135"/>
  <c r="B1256" i="135"/>
  <c r="A1256" i="135"/>
  <c r="C1255" i="135"/>
  <c r="B1255" i="135"/>
  <c r="A1255" i="135"/>
  <c r="C1254" i="135"/>
  <c r="B1254" i="135"/>
  <c r="A1254" i="135"/>
  <c r="C1253" i="135"/>
  <c r="B1253" i="135"/>
  <c r="A1253" i="135"/>
  <c r="C1252" i="135"/>
  <c r="B1252" i="135"/>
  <c r="A1252" i="135"/>
  <c r="C1251" i="135"/>
  <c r="B1251" i="135"/>
  <c r="A1251" i="135"/>
  <c r="C1250" i="135"/>
  <c r="B1250" i="135"/>
  <c r="A1250" i="135"/>
  <c r="C1249" i="135"/>
  <c r="B1249" i="135"/>
  <c r="A1249" i="135"/>
  <c r="C1248" i="135"/>
  <c r="B1248" i="135"/>
  <c r="A1248" i="135"/>
  <c r="C1247" i="135"/>
  <c r="B1247" i="135"/>
  <c r="A1247" i="135"/>
  <c r="C1246" i="135"/>
  <c r="B1246" i="135"/>
  <c r="A1246" i="135"/>
  <c r="C1245" i="135"/>
  <c r="B1245" i="135"/>
  <c r="A1245" i="135"/>
  <c r="C1244" i="135"/>
  <c r="B1244" i="135"/>
  <c r="A1244" i="135"/>
  <c r="C1243" i="135"/>
  <c r="B1243" i="135"/>
  <c r="A1243" i="135"/>
  <c r="C1242" i="135"/>
  <c r="B1242" i="135"/>
  <c r="A1242" i="135"/>
  <c r="C1241" i="135"/>
  <c r="B1241" i="135"/>
  <c r="A1241" i="135"/>
  <c r="C1240" i="135"/>
  <c r="B1240" i="135"/>
  <c r="A1240" i="135"/>
  <c r="C1239" i="135"/>
  <c r="B1239" i="135"/>
  <c r="A1239" i="135"/>
  <c r="C1238" i="135"/>
  <c r="B1238" i="135"/>
  <c r="A1238" i="135"/>
  <c r="C1237" i="135"/>
  <c r="B1237" i="135"/>
  <c r="A1237" i="135"/>
  <c r="C1236" i="135"/>
  <c r="B1236" i="135"/>
  <c r="A1236" i="135"/>
  <c r="C1235" i="135"/>
  <c r="B1235" i="135"/>
  <c r="A1235" i="135"/>
  <c r="C1234" i="135"/>
  <c r="B1234" i="135"/>
  <c r="A1234" i="135"/>
  <c r="C1233" i="135"/>
  <c r="B1233" i="135"/>
  <c r="A1233" i="135"/>
  <c r="C1232" i="135"/>
  <c r="B1232" i="135"/>
  <c r="A1232" i="135"/>
  <c r="C1231" i="135"/>
  <c r="B1231" i="135"/>
  <c r="A1231" i="135"/>
  <c r="C1230" i="135"/>
  <c r="B1230" i="135"/>
  <c r="A1230" i="135"/>
  <c r="C1229" i="135"/>
  <c r="B1229" i="135"/>
  <c r="A1229" i="135"/>
  <c r="C1228" i="135"/>
  <c r="B1228" i="135"/>
  <c r="A1228" i="135"/>
  <c r="C1227" i="135"/>
  <c r="B1227" i="135"/>
  <c r="A1227" i="135"/>
  <c r="C1226" i="135"/>
  <c r="B1226" i="135"/>
  <c r="A1226" i="135"/>
  <c r="C1225" i="135"/>
  <c r="B1225" i="135"/>
  <c r="A1225" i="135"/>
  <c r="C1224" i="135"/>
  <c r="B1224" i="135"/>
  <c r="A1224" i="135"/>
  <c r="C1223" i="135"/>
  <c r="B1223" i="135"/>
  <c r="A1223" i="135"/>
  <c r="C1222" i="135"/>
  <c r="B1222" i="135"/>
  <c r="A1222" i="135"/>
  <c r="C1221" i="135"/>
  <c r="B1221" i="135"/>
  <c r="A1221" i="135"/>
  <c r="C1220" i="135"/>
  <c r="B1220" i="135"/>
  <c r="A1220" i="135"/>
  <c r="C1219" i="135"/>
  <c r="B1219" i="135"/>
  <c r="A1219" i="135"/>
  <c r="C1218" i="135"/>
  <c r="B1218" i="135"/>
  <c r="A1218" i="135"/>
  <c r="C1217" i="135"/>
  <c r="B1217" i="135"/>
  <c r="A1217" i="135"/>
  <c r="C1216" i="135"/>
  <c r="B1216" i="135"/>
  <c r="A1216" i="135"/>
  <c r="C1215" i="135"/>
  <c r="B1215" i="135"/>
  <c r="A1215" i="135"/>
  <c r="C1214" i="135"/>
  <c r="B1214" i="135"/>
  <c r="A1214" i="135"/>
  <c r="C1213" i="135"/>
  <c r="B1213" i="135"/>
  <c r="A1213" i="135"/>
  <c r="C1212" i="135"/>
  <c r="B1212" i="135"/>
  <c r="A1212" i="135"/>
  <c r="C1211" i="135"/>
  <c r="B1211" i="135"/>
  <c r="A1211" i="135"/>
  <c r="C1210" i="135"/>
  <c r="B1210" i="135"/>
  <c r="A1210" i="135"/>
  <c r="C1209" i="135"/>
  <c r="B1209" i="135"/>
  <c r="A1209" i="135"/>
  <c r="C1208" i="135"/>
  <c r="B1208" i="135"/>
  <c r="A1208" i="135"/>
  <c r="C1207" i="135"/>
  <c r="B1207" i="135"/>
  <c r="A1207" i="135"/>
  <c r="C1206" i="135"/>
  <c r="B1206" i="135"/>
  <c r="A1206" i="135"/>
  <c r="C1205" i="135"/>
  <c r="B1205" i="135"/>
  <c r="A1205" i="135"/>
  <c r="C1204" i="135"/>
  <c r="B1204" i="135"/>
  <c r="A1204" i="135"/>
  <c r="C1203" i="135"/>
  <c r="B1203" i="135"/>
  <c r="A1203" i="135"/>
  <c r="C1202" i="135"/>
  <c r="B1202" i="135"/>
  <c r="A1202" i="135"/>
  <c r="C1201" i="135"/>
  <c r="B1201" i="135"/>
  <c r="A1201" i="135"/>
  <c r="C1200" i="135"/>
  <c r="B1200" i="135"/>
  <c r="A1200" i="135"/>
  <c r="C1199" i="135"/>
  <c r="B1199" i="135"/>
  <c r="A1199" i="135"/>
  <c r="C1198" i="135"/>
  <c r="B1198" i="135"/>
  <c r="A1198" i="135"/>
  <c r="C1197" i="135"/>
  <c r="B1197" i="135"/>
  <c r="A1197" i="135"/>
  <c r="C1196" i="135"/>
  <c r="B1196" i="135"/>
  <c r="A1196" i="135"/>
  <c r="C1195" i="135"/>
  <c r="B1195" i="135"/>
  <c r="A1195" i="135"/>
  <c r="C1194" i="135"/>
  <c r="B1194" i="135"/>
  <c r="A1194" i="135"/>
  <c r="C1193" i="135"/>
  <c r="B1193" i="135"/>
  <c r="A1193" i="135"/>
  <c r="C1192" i="135"/>
  <c r="B1192" i="135"/>
  <c r="A1192" i="135"/>
  <c r="C1191" i="135"/>
  <c r="B1191" i="135"/>
  <c r="A1191" i="135"/>
  <c r="C1190" i="135"/>
  <c r="B1190" i="135"/>
  <c r="A1190" i="135"/>
  <c r="C1189" i="135"/>
  <c r="B1189" i="135"/>
  <c r="A1189" i="135"/>
  <c r="C1188" i="135"/>
  <c r="B1188" i="135"/>
  <c r="A1188" i="135"/>
  <c r="C1187" i="135"/>
  <c r="B1187" i="135"/>
  <c r="A1187" i="135"/>
  <c r="C1186" i="135"/>
  <c r="B1186" i="135"/>
  <c r="A1186" i="135"/>
  <c r="C1185" i="135"/>
  <c r="B1185" i="135"/>
  <c r="A1185" i="135"/>
  <c r="C1184" i="135"/>
  <c r="B1184" i="135"/>
  <c r="A1184" i="135"/>
  <c r="C1183" i="135"/>
  <c r="B1183" i="135"/>
  <c r="A1183" i="135"/>
  <c r="C1182" i="135"/>
  <c r="B1182" i="135"/>
  <c r="A1182" i="135"/>
  <c r="C1181" i="135"/>
  <c r="B1181" i="135"/>
  <c r="A1181" i="135"/>
  <c r="C1180" i="135"/>
  <c r="B1180" i="135"/>
  <c r="A1180" i="135"/>
  <c r="C1179" i="135"/>
  <c r="B1179" i="135"/>
  <c r="A1179" i="135"/>
  <c r="C1178" i="135"/>
  <c r="B1178" i="135"/>
  <c r="A1178" i="135"/>
  <c r="C1177" i="135"/>
  <c r="B1177" i="135"/>
  <c r="A1177" i="135"/>
  <c r="C1176" i="135"/>
  <c r="B1176" i="135"/>
  <c r="A1176" i="135"/>
  <c r="C1175" i="135"/>
  <c r="B1175" i="135"/>
  <c r="A1175" i="135"/>
  <c r="C1174" i="135"/>
  <c r="B1174" i="135"/>
  <c r="A1174" i="135"/>
  <c r="C1173" i="135"/>
  <c r="B1173" i="135"/>
  <c r="A1173" i="135"/>
  <c r="C1172" i="135"/>
  <c r="B1172" i="135"/>
  <c r="A1172" i="135"/>
  <c r="C1171" i="135"/>
  <c r="B1171" i="135"/>
  <c r="A1171" i="135"/>
  <c r="C1170" i="135"/>
  <c r="B1170" i="135"/>
  <c r="A1170" i="135"/>
  <c r="C1169" i="135"/>
  <c r="B1169" i="135"/>
  <c r="A1169" i="135"/>
  <c r="C1168" i="135"/>
  <c r="B1168" i="135"/>
  <c r="A1168" i="135"/>
  <c r="C1167" i="135"/>
  <c r="B1167" i="135"/>
  <c r="A1167" i="135"/>
  <c r="C1166" i="135"/>
  <c r="B1166" i="135"/>
  <c r="A1166" i="135"/>
  <c r="C1165" i="135"/>
  <c r="B1165" i="135"/>
  <c r="A1165" i="135"/>
  <c r="C1164" i="135"/>
  <c r="B1164" i="135"/>
  <c r="A1164" i="135"/>
  <c r="C1163" i="135"/>
  <c r="B1163" i="135"/>
  <c r="A1163" i="135"/>
  <c r="C1162" i="135"/>
  <c r="B1162" i="135"/>
  <c r="A1162" i="135"/>
  <c r="C1161" i="135"/>
  <c r="B1161" i="135"/>
  <c r="A1161" i="135"/>
  <c r="C1160" i="135"/>
  <c r="B1160" i="135"/>
  <c r="A1160" i="135"/>
  <c r="C1159" i="135"/>
  <c r="B1159" i="135"/>
  <c r="A1159" i="135"/>
  <c r="C1158" i="135"/>
  <c r="B1158" i="135"/>
  <c r="A1158" i="135"/>
  <c r="C1157" i="135"/>
  <c r="B1157" i="135"/>
  <c r="A1157" i="135"/>
  <c r="C1156" i="135"/>
  <c r="B1156" i="135"/>
  <c r="A1156" i="135"/>
  <c r="C1155" i="135"/>
  <c r="B1155" i="135"/>
  <c r="A1155" i="135"/>
  <c r="C1154" i="135"/>
  <c r="B1154" i="135"/>
  <c r="A1154" i="135"/>
  <c r="C1153" i="135"/>
  <c r="B1153" i="135"/>
  <c r="A1153" i="135"/>
  <c r="C1152" i="135"/>
  <c r="B1152" i="135"/>
  <c r="A1152" i="135"/>
  <c r="C1151" i="135"/>
  <c r="B1151" i="135"/>
  <c r="A1151" i="135"/>
  <c r="C1150" i="135"/>
  <c r="B1150" i="135"/>
  <c r="A1150" i="135"/>
  <c r="C1149" i="135"/>
  <c r="B1149" i="135"/>
  <c r="A1149" i="135"/>
  <c r="C1148" i="135"/>
  <c r="B1148" i="135"/>
  <c r="A1148" i="135"/>
  <c r="C1147" i="135"/>
  <c r="B1147" i="135"/>
  <c r="A1147" i="135"/>
  <c r="C1146" i="135"/>
  <c r="B1146" i="135"/>
  <c r="A1146" i="135"/>
  <c r="C1145" i="135"/>
  <c r="B1145" i="135"/>
  <c r="A1145" i="135"/>
  <c r="C1144" i="135"/>
  <c r="B1144" i="135"/>
  <c r="A1144" i="135"/>
  <c r="C1143" i="135"/>
  <c r="B1143" i="135"/>
  <c r="A1143" i="135"/>
  <c r="C1142" i="135"/>
  <c r="B1142" i="135"/>
  <c r="A1142" i="135"/>
  <c r="C1141" i="135"/>
  <c r="B1141" i="135"/>
  <c r="A1141" i="135"/>
  <c r="C1140" i="135"/>
  <c r="B1140" i="135"/>
  <c r="A1140" i="135"/>
  <c r="C1139" i="135"/>
  <c r="B1139" i="135"/>
  <c r="A1139" i="135"/>
  <c r="C1138" i="135"/>
  <c r="B1138" i="135"/>
  <c r="A1138" i="135"/>
  <c r="C1137" i="135"/>
  <c r="B1137" i="135"/>
  <c r="A1137" i="135"/>
  <c r="C1136" i="135"/>
  <c r="B1136" i="135"/>
  <c r="A1136" i="135"/>
  <c r="C1135" i="135"/>
  <c r="B1135" i="135"/>
  <c r="A1135" i="135"/>
  <c r="C1134" i="135"/>
  <c r="B1134" i="135"/>
  <c r="A1134" i="135"/>
  <c r="C1133" i="135"/>
  <c r="B1133" i="135"/>
  <c r="A1133" i="135"/>
  <c r="C1132" i="135"/>
  <c r="B1132" i="135"/>
  <c r="A1132" i="135"/>
  <c r="C1131" i="135"/>
  <c r="B1131" i="135"/>
  <c r="A1131" i="135"/>
  <c r="C1130" i="135"/>
  <c r="B1130" i="135"/>
  <c r="A1130" i="135"/>
  <c r="C1129" i="135"/>
  <c r="B1129" i="135"/>
  <c r="A1129" i="135"/>
  <c r="C1128" i="135"/>
  <c r="B1128" i="135"/>
  <c r="A1128" i="135"/>
  <c r="C1127" i="135"/>
  <c r="B1127" i="135"/>
  <c r="A1127" i="135"/>
  <c r="C1126" i="135"/>
  <c r="B1126" i="135"/>
  <c r="A1126" i="135"/>
  <c r="C1125" i="135"/>
  <c r="B1125" i="135"/>
  <c r="A1125" i="135"/>
  <c r="C1124" i="135"/>
  <c r="B1124" i="135"/>
  <c r="A1124" i="135"/>
  <c r="C1123" i="135"/>
  <c r="B1123" i="135"/>
  <c r="A1123" i="135"/>
  <c r="C1122" i="135"/>
  <c r="B1122" i="135"/>
  <c r="A1122" i="135"/>
  <c r="C1121" i="135"/>
  <c r="B1121" i="135"/>
  <c r="A1121" i="135"/>
  <c r="C1120" i="135"/>
  <c r="B1120" i="135"/>
  <c r="A1120" i="135"/>
  <c r="C1119" i="135"/>
  <c r="B1119" i="135"/>
  <c r="A1119" i="135"/>
  <c r="C1118" i="135"/>
  <c r="B1118" i="135"/>
  <c r="A1118" i="135"/>
  <c r="C1117" i="135"/>
  <c r="B1117" i="135"/>
  <c r="A1117" i="135"/>
  <c r="C1116" i="135"/>
  <c r="B1116" i="135"/>
  <c r="A1116" i="135"/>
  <c r="C1115" i="135"/>
  <c r="B1115" i="135"/>
  <c r="A1115" i="135"/>
  <c r="C1114" i="135"/>
  <c r="B1114" i="135"/>
  <c r="A1114" i="135"/>
  <c r="C1113" i="135"/>
  <c r="B1113" i="135"/>
  <c r="A1113" i="135"/>
  <c r="C1112" i="135"/>
  <c r="B1112" i="135"/>
  <c r="A1112" i="135"/>
  <c r="C1111" i="135"/>
  <c r="B1111" i="135"/>
  <c r="A1111" i="135"/>
  <c r="C1110" i="135"/>
  <c r="B1110" i="135"/>
  <c r="A1110" i="135"/>
  <c r="C1109" i="135"/>
  <c r="B1109" i="135"/>
  <c r="A1109" i="135"/>
  <c r="C1108" i="135"/>
  <c r="B1108" i="135"/>
  <c r="A1108" i="135"/>
  <c r="C1107" i="135"/>
  <c r="B1107" i="135"/>
  <c r="A1107" i="135"/>
  <c r="C1106" i="135"/>
  <c r="B1106" i="135"/>
  <c r="A1106" i="135"/>
  <c r="C1105" i="135"/>
  <c r="B1105" i="135"/>
  <c r="A1105" i="135"/>
  <c r="C1104" i="135"/>
  <c r="B1104" i="135"/>
  <c r="A1104" i="135"/>
  <c r="C1103" i="135"/>
  <c r="B1103" i="135"/>
  <c r="A1103" i="135"/>
  <c r="C1102" i="135"/>
  <c r="B1102" i="135"/>
  <c r="A1102" i="135"/>
  <c r="C1101" i="135"/>
  <c r="B1101" i="135"/>
  <c r="A1101" i="135"/>
  <c r="C1100" i="135"/>
  <c r="B1100" i="135"/>
  <c r="A1100" i="135"/>
  <c r="C1099" i="135"/>
  <c r="B1099" i="135"/>
  <c r="A1099" i="135"/>
  <c r="C1098" i="135"/>
  <c r="B1098" i="135"/>
  <c r="A1098" i="135"/>
  <c r="C1097" i="135"/>
  <c r="B1097" i="135"/>
  <c r="A1097" i="135"/>
  <c r="C1096" i="135"/>
  <c r="B1096" i="135"/>
  <c r="A1096" i="135"/>
  <c r="C1095" i="135"/>
  <c r="B1095" i="135"/>
  <c r="A1095" i="135"/>
  <c r="C1094" i="135"/>
  <c r="B1094" i="135"/>
  <c r="A1094" i="135"/>
  <c r="C1093" i="135"/>
  <c r="B1093" i="135"/>
  <c r="A1093" i="135"/>
  <c r="C1092" i="135"/>
  <c r="B1092" i="135"/>
  <c r="A1092" i="135"/>
  <c r="C1091" i="135"/>
  <c r="B1091" i="135"/>
  <c r="A1091" i="135"/>
  <c r="C1090" i="135"/>
  <c r="B1090" i="135"/>
  <c r="A1090" i="135"/>
  <c r="C1089" i="135"/>
  <c r="B1089" i="135"/>
  <c r="A1089" i="135"/>
  <c r="C1088" i="135"/>
  <c r="B1088" i="135"/>
  <c r="A1088" i="135"/>
  <c r="C1087" i="135"/>
  <c r="B1087" i="135"/>
  <c r="A1087" i="135"/>
  <c r="C1086" i="135"/>
  <c r="B1086" i="135"/>
  <c r="A1086" i="135"/>
  <c r="C1085" i="135"/>
  <c r="B1085" i="135"/>
  <c r="A1085" i="135"/>
  <c r="C1084" i="135"/>
  <c r="B1084" i="135"/>
  <c r="A1084" i="135"/>
  <c r="C1083" i="135"/>
  <c r="B1083" i="135"/>
  <c r="A1083" i="135"/>
  <c r="C1082" i="135"/>
  <c r="B1082" i="135"/>
  <c r="A1082" i="135"/>
  <c r="C1081" i="135"/>
  <c r="B1081" i="135"/>
  <c r="A1081" i="135"/>
  <c r="C1080" i="135"/>
  <c r="B1080" i="135"/>
  <c r="A1080" i="135"/>
  <c r="C1079" i="135"/>
  <c r="B1079" i="135"/>
  <c r="A1079" i="135"/>
  <c r="C1078" i="135"/>
  <c r="B1078" i="135"/>
  <c r="A1078" i="135"/>
  <c r="C1077" i="135"/>
  <c r="B1077" i="135"/>
  <c r="A1077" i="135"/>
  <c r="C1076" i="135"/>
  <c r="B1076" i="135"/>
  <c r="A1076" i="135"/>
  <c r="C1075" i="135"/>
  <c r="B1075" i="135"/>
  <c r="A1075" i="135"/>
  <c r="C1074" i="135"/>
  <c r="B1074" i="135"/>
  <c r="A1074" i="135"/>
  <c r="C1073" i="135"/>
  <c r="B1073" i="135"/>
  <c r="A1073" i="135"/>
  <c r="C1072" i="135"/>
  <c r="B1072" i="135"/>
  <c r="A1072" i="135"/>
  <c r="C1071" i="135"/>
  <c r="B1071" i="135"/>
  <c r="A1071" i="135"/>
  <c r="C1070" i="135"/>
  <c r="B1070" i="135"/>
  <c r="A1070" i="135"/>
  <c r="C1069" i="135"/>
  <c r="B1069" i="135"/>
  <c r="A1069" i="135"/>
  <c r="C1068" i="135"/>
  <c r="B1068" i="135"/>
  <c r="A1068" i="135"/>
  <c r="C1067" i="135"/>
  <c r="B1067" i="135"/>
  <c r="A1067" i="135"/>
  <c r="C1066" i="135"/>
  <c r="B1066" i="135"/>
  <c r="A1066" i="135"/>
  <c r="C1065" i="135"/>
  <c r="B1065" i="135"/>
  <c r="A1065" i="135"/>
  <c r="C1064" i="135"/>
  <c r="B1064" i="135"/>
  <c r="A1064" i="135"/>
  <c r="C1063" i="135"/>
  <c r="B1063" i="135"/>
  <c r="A1063" i="135"/>
  <c r="C1062" i="135"/>
  <c r="B1062" i="135"/>
  <c r="A1062" i="135"/>
  <c r="C1061" i="135"/>
  <c r="B1061" i="135"/>
  <c r="A1061" i="135"/>
  <c r="C1060" i="135"/>
  <c r="B1060" i="135"/>
  <c r="A1060" i="135"/>
  <c r="C1059" i="135"/>
  <c r="B1059" i="135"/>
  <c r="A1059" i="135"/>
  <c r="C1058" i="135"/>
  <c r="B1058" i="135"/>
  <c r="A1058" i="135"/>
  <c r="C1057" i="135"/>
  <c r="B1057" i="135"/>
  <c r="A1057" i="135"/>
  <c r="C1056" i="135"/>
  <c r="B1056" i="135"/>
  <c r="A1056" i="135"/>
  <c r="C1055" i="135"/>
  <c r="B1055" i="135"/>
  <c r="A1055" i="135"/>
  <c r="C1054" i="135"/>
  <c r="B1054" i="135"/>
  <c r="A1054" i="135"/>
  <c r="C1053" i="135"/>
  <c r="B1053" i="135"/>
  <c r="A1053" i="135"/>
  <c r="C1052" i="135"/>
  <c r="B1052" i="135"/>
  <c r="A1052" i="135"/>
  <c r="C1051" i="135"/>
  <c r="B1051" i="135"/>
  <c r="A1051" i="135"/>
  <c r="C1050" i="135"/>
  <c r="B1050" i="135"/>
  <c r="A1050" i="135"/>
  <c r="C1049" i="135"/>
  <c r="B1049" i="135"/>
  <c r="A1049" i="135"/>
  <c r="C1048" i="135"/>
  <c r="B1048" i="135"/>
  <c r="A1048" i="135"/>
  <c r="C1047" i="135"/>
  <c r="B1047" i="135"/>
  <c r="A1047" i="135"/>
  <c r="C1046" i="135"/>
  <c r="B1046" i="135"/>
  <c r="A1046" i="135"/>
  <c r="C1045" i="135"/>
  <c r="B1045" i="135"/>
  <c r="A1045" i="135"/>
  <c r="C1044" i="135"/>
  <c r="B1044" i="135"/>
  <c r="A1044" i="135"/>
  <c r="C1043" i="135"/>
  <c r="B1043" i="135"/>
  <c r="A1043" i="135"/>
  <c r="C1042" i="135"/>
  <c r="B1042" i="135"/>
  <c r="A1042" i="135"/>
  <c r="C1041" i="135"/>
  <c r="B1041" i="135"/>
  <c r="A1041" i="135"/>
  <c r="C1040" i="135"/>
  <c r="B1040" i="135"/>
  <c r="A1040" i="135"/>
  <c r="C1039" i="135"/>
  <c r="B1039" i="135"/>
  <c r="A1039" i="135"/>
  <c r="C1038" i="135"/>
  <c r="B1038" i="135"/>
  <c r="A1038" i="135"/>
  <c r="C1037" i="135"/>
  <c r="B1037" i="135"/>
  <c r="A1037" i="135"/>
  <c r="C1036" i="135"/>
  <c r="B1036" i="135"/>
  <c r="A1036" i="135"/>
  <c r="C1035" i="135"/>
  <c r="B1035" i="135"/>
  <c r="A1035" i="135"/>
  <c r="C1034" i="135"/>
  <c r="B1034" i="135"/>
  <c r="A1034" i="135"/>
  <c r="C1033" i="135"/>
  <c r="B1033" i="135"/>
  <c r="A1033" i="135"/>
  <c r="C1032" i="135"/>
  <c r="B1032" i="135"/>
  <c r="A1032" i="135"/>
  <c r="C1031" i="135"/>
  <c r="B1031" i="135"/>
  <c r="A1031" i="135"/>
  <c r="C1030" i="135"/>
  <c r="B1030" i="135"/>
  <c r="A1030" i="135"/>
  <c r="C1029" i="135"/>
  <c r="B1029" i="135"/>
  <c r="A1029" i="135"/>
  <c r="C1028" i="135"/>
  <c r="B1028" i="135"/>
  <c r="A1028" i="135"/>
  <c r="C1027" i="135"/>
  <c r="B1027" i="135"/>
  <c r="A1027" i="135"/>
  <c r="C1026" i="135"/>
  <c r="B1026" i="135"/>
  <c r="A1026" i="135"/>
  <c r="C1025" i="135"/>
  <c r="B1025" i="135"/>
  <c r="A1025" i="135"/>
  <c r="C1024" i="135"/>
  <c r="B1024" i="135"/>
  <c r="A1024" i="135"/>
  <c r="C1023" i="135"/>
  <c r="B1023" i="135"/>
  <c r="A1023" i="135"/>
  <c r="C1022" i="135"/>
  <c r="B1022" i="135"/>
  <c r="A1022" i="135"/>
  <c r="C1021" i="135"/>
  <c r="B1021" i="135"/>
  <c r="A1021" i="135"/>
  <c r="C1020" i="135"/>
  <c r="B1020" i="135"/>
  <c r="A1020" i="135"/>
  <c r="C1019" i="135"/>
  <c r="B1019" i="135"/>
  <c r="A1019" i="135"/>
  <c r="C1018" i="135"/>
  <c r="B1018" i="135"/>
  <c r="A1018" i="135"/>
  <c r="C1017" i="135"/>
  <c r="B1017" i="135"/>
  <c r="A1017" i="135"/>
  <c r="C1016" i="135"/>
  <c r="B1016" i="135"/>
  <c r="A1016" i="135"/>
  <c r="C1015" i="135"/>
  <c r="B1015" i="135"/>
  <c r="A1015" i="135"/>
  <c r="C1014" i="135"/>
  <c r="B1014" i="135"/>
  <c r="A1014" i="135"/>
  <c r="C1013" i="135"/>
  <c r="B1013" i="135"/>
  <c r="A1013" i="135"/>
  <c r="C1012" i="135"/>
  <c r="B1012" i="135"/>
  <c r="A1012" i="135"/>
  <c r="C1011" i="135"/>
  <c r="B1011" i="135"/>
  <c r="A1011" i="135"/>
  <c r="C1010" i="135"/>
  <c r="B1010" i="135"/>
  <c r="A1010" i="135"/>
  <c r="C1009" i="135"/>
  <c r="B1009" i="135"/>
  <c r="A1009" i="135"/>
  <c r="C1008" i="135"/>
  <c r="B1008" i="135"/>
  <c r="A1008" i="135"/>
  <c r="C1007" i="135"/>
  <c r="B1007" i="135"/>
  <c r="A1007" i="135"/>
  <c r="C1006" i="135"/>
  <c r="B1006" i="135"/>
  <c r="A1006" i="135"/>
  <c r="C1005" i="135"/>
  <c r="B1005" i="135"/>
  <c r="A1005" i="135"/>
  <c r="C1004" i="135"/>
  <c r="B1004" i="135"/>
  <c r="A1004" i="135"/>
  <c r="C1003" i="135"/>
  <c r="B1003" i="135"/>
  <c r="A1003" i="135"/>
  <c r="C1002" i="135"/>
  <c r="B1002" i="135"/>
  <c r="A1002" i="135"/>
  <c r="C1001" i="135"/>
  <c r="B1001" i="135"/>
  <c r="A1001" i="135"/>
  <c r="C1000" i="135"/>
  <c r="B1000" i="135"/>
  <c r="A1000" i="135"/>
  <c r="C999" i="135"/>
  <c r="B999" i="135"/>
  <c r="A999" i="135"/>
  <c r="C998" i="135"/>
  <c r="B998" i="135"/>
  <c r="A998" i="135"/>
  <c r="C997" i="135"/>
  <c r="B997" i="135"/>
  <c r="A997" i="135"/>
  <c r="C996" i="135"/>
  <c r="B996" i="135"/>
  <c r="A996" i="135"/>
  <c r="C995" i="135"/>
  <c r="B995" i="135"/>
  <c r="A995" i="135"/>
  <c r="C994" i="135"/>
  <c r="B994" i="135"/>
  <c r="A994" i="135"/>
  <c r="C993" i="135"/>
  <c r="B993" i="135"/>
  <c r="A993" i="135"/>
  <c r="C992" i="135"/>
  <c r="B992" i="135"/>
  <c r="A992" i="135"/>
  <c r="C991" i="135"/>
  <c r="B991" i="135"/>
  <c r="A991" i="135"/>
  <c r="C990" i="135"/>
  <c r="B990" i="135"/>
  <c r="A990" i="135"/>
  <c r="C989" i="135"/>
  <c r="B989" i="135"/>
  <c r="A989" i="135"/>
  <c r="C988" i="135"/>
  <c r="B988" i="135"/>
  <c r="A988" i="135"/>
  <c r="C987" i="135"/>
  <c r="B987" i="135"/>
  <c r="A987" i="135"/>
  <c r="C986" i="135"/>
  <c r="B986" i="135"/>
  <c r="A986" i="135"/>
  <c r="C985" i="135"/>
  <c r="B985" i="135"/>
  <c r="A985" i="135"/>
  <c r="C984" i="135"/>
  <c r="B984" i="135"/>
  <c r="A984" i="135"/>
  <c r="C983" i="135"/>
  <c r="B983" i="135"/>
  <c r="A983" i="135"/>
  <c r="C982" i="135"/>
  <c r="B982" i="135"/>
  <c r="A982" i="135"/>
  <c r="C981" i="135"/>
  <c r="B981" i="135"/>
  <c r="A981" i="135"/>
  <c r="C980" i="135"/>
  <c r="B980" i="135"/>
  <c r="A980" i="135"/>
  <c r="C979" i="135"/>
  <c r="B979" i="135"/>
  <c r="A979" i="135"/>
  <c r="C978" i="135"/>
  <c r="B978" i="135"/>
  <c r="A978" i="135"/>
  <c r="C977" i="135"/>
  <c r="B977" i="135"/>
  <c r="A977" i="135"/>
  <c r="C976" i="135"/>
  <c r="B976" i="135"/>
  <c r="A976" i="135"/>
  <c r="C975" i="135"/>
  <c r="B975" i="135"/>
  <c r="A975" i="135"/>
  <c r="C974" i="135"/>
  <c r="B974" i="135"/>
  <c r="A974" i="135"/>
  <c r="C973" i="135"/>
  <c r="B973" i="135"/>
  <c r="A973" i="135"/>
  <c r="C972" i="135"/>
  <c r="B972" i="135"/>
  <c r="A972" i="135"/>
  <c r="C971" i="135"/>
  <c r="B971" i="135"/>
  <c r="A971" i="135"/>
  <c r="C970" i="135"/>
  <c r="B970" i="135"/>
  <c r="A970" i="135"/>
  <c r="C969" i="135"/>
  <c r="B969" i="135"/>
  <c r="A969" i="135"/>
  <c r="C968" i="135"/>
  <c r="B968" i="135"/>
  <c r="A968" i="135"/>
  <c r="C967" i="135"/>
  <c r="B967" i="135"/>
  <c r="A967" i="135"/>
  <c r="C966" i="135"/>
  <c r="B966" i="135"/>
  <c r="A966" i="135"/>
  <c r="C965" i="135"/>
  <c r="B965" i="135"/>
  <c r="A965" i="135"/>
  <c r="C964" i="135"/>
  <c r="B964" i="135"/>
  <c r="A964" i="135"/>
  <c r="C963" i="135"/>
  <c r="B963" i="135"/>
  <c r="A963" i="135"/>
  <c r="C962" i="135"/>
  <c r="B962" i="135"/>
  <c r="A962" i="135"/>
  <c r="C961" i="135"/>
  <c r="B961" i="135"/>
  <c r="A961" i="135"/>
  <c r="C960" i="135"/>
  <c r="B960" i="135"/>
  <c r="A960" i="135"/>
  <c r="C959" i="135"/>
  <c r="B959" i="135"/>
  <c r="A959" i="135"/>
  <c r="C958" i="135"/>
  <c r="B958" i="135"/>
  <c r="A958" i="135"/>
  <c r="C957" i="135"/>
  <c r="B957" i="135"/>
  <c r="A957" i="135"/>
  <c r="C956" i="135"/>
  <c r="B956" i="135"/>
  <c r="A956" i="135"/>
  <c r="C955" i="135"/>
  <c r="B955" i="135"/>
  <c r="A955" i="135"/>
  <c r="C954" i="135"/>
  <c r="B954" i="135"/>
  <c r="A954" i="135"/>
  <c r="C953" i="135"/>
  <c r="B953" i="135"/>
  <c r="A953" i="135"/>
  <c r="C952" i="135"/>
  <c r="B952" i="135"/>
  <c r="A952" i="135"/>
  <c r="C951" i="135"/>
  <c r="B951" i="135"/>
  <c r="A951" i="135"/>
  <c r="C950" i="135"/>
  <c r="B950" i="135"/>
  <c r="A950" i="135"/>
  <c r="C949" i="135"/>
  <c r="B949" i="135"/>
  <c r="A949" i="135"/>
  <c r="C948" i="135"/>
  <c r="B948" i="135"/>
  <c r="A948" i="135"/>
  <c r="C947" i="135"/>
  <c r="B947" i="135"/>
  <c r="A947" i="135"/>
  <c r="C946" i="135"/>
  <c r="B946" i="135"/>
  <c r="A946" i="135"/>
  <c r="C945" i="135"/>
  <c r="B945" i="135"/>
  <c r="A945" i="135"/>
  <c r="C944" i="135"/>
  <c r="B944" i="135"/>
  <c r="A944" i="135"/>
  <c r="C943" i="135"/>
  <c r="B943" i="135"/>
  <c r="A943" i="135"/>
  <c r="C942" i="135"/>
  <c r="B942" i="135"/>
  <c r="A942" i="135"/>
  <c r="C941" i="135"/>
  <c r="B941" i="135"/>
  <c r="A941" i="135"/>
  <c r="C940" i="135"/>
  <c r="B940" i="135"/>
  <c r="A940" i="135"/>
  <c r="C939" i="135"/>
  <c r="B939" i="135"/>
  <c r="A939" i="135"/>
  <c r="C938" i="135"/>
  <c r="B938" i="135"/>
  <c r="A938" i="135"/>
  <c r="C937" i="135"/>
  <c r="B937" i="135"/>
  <c r="A937" i="135"/>
  <c r="C936" i="135"/>
  <c r="B936" i="135"/>
  <c r="A936" i="135"/>
  <c r="C935" i="135"/>
  <c r="B935" i="135"/>
  <c r="A935" i="135"/>
  <c r="C934" i="135"/>
  <c r="B934" i="135"/>
  <c r="A934" i="135"/>
  <c r="C933" i="135"/>
  <c r="B933" i="135"/>
  <c r="A933" i="135"/>
  <c r="C932" i="135"/>
  <c r="B932" i="135"/>
  <c r="A932" i="135"/>
  <c r="C931" i="135"/>
  <c r="B931" i="135"/>
  <c r="A931" i="135"/>
  <c r="C930" i="135"/>
  <c r="B930" i="135"/>
  <c r="A930" i="135"/>
  <c r="C929" i="135"/>
  <c r="B929" i="135"/>
  <c r="A929" i="135"/>
  <c r="C928" i="135"/>
  <c r="B928" i="135"/>
  <c r="A928" i="135"/>
  <c r="C927" i="135"/>
  <c r="B927" i="135"/>
  <c r="A927" i="135"/>
  <c r="C926" i="135"/>
  <c r="B926" i="135"/>
  <c r="A926" i="135"/>
  <c r="C925" i="135"/>
  <c r="B925" i="135"/>
  <c r="A925" i="135"/>
  <c r="C924" i="135"/>
  <c r="B924" i="135"/>
  <c r="A924" i="135"/>
  <c r="C923" i="135"/>
  <c r="B923" i="135"/>
  <c r="A923" i="135"/>
  <c r="C922" i="135"/>
  <c r="B922" i="135"/>
  <c r="A922" i="135"/>
  <c r="C921" i="135"/>
  <c r="B921" i="135"/>
  <c r="A921" i="135"/>
  <c r="C920" i="135"/>
  <c r="B920" i="135"/>
  <c r="A920" i="135"/>
  <c r="C919" i="135"/>
  <c r="B919" i="135"/>
  <c r="A919" i="135"/>
  <c r="C918" i="135"/>
  <c r="B918" i="135"/>
  <c r="A918" i="135"/>
  <c r="C917" i="135"/>
  <c r="B917" i="135"/>
  <c r="A917" i="135"/>
  <c r="C916" i="135"/>
  <c r="B916" i="135"/>
  <c r="A916" i="135"/>
  <c r="C915" i="135"/>
  <c r="B915" i="135"/>
  <c r="A915" i="135"/>
  <c r="C914" i="135"/>
  <c r="B914" i="135"/>
  <c r="A914" i="135"/>
  <c r="C913" i="135"/>
  <c r="B913" i="135"/>
  <c r="A913" i="135"/>
  <c r="C912" i="135"/>
  <c r="B912" i="135"/>
  <c r="A912" i="135"/>
  <c r="C911" i="135"/>
  <c r="B911" i="135"/>
  <c r="A911" i="135"/>
  <c r="C910" i="135"/>
  <c r="B910" i="135"/>
  <c r="A910" i="135"/>
  <c r="C909" i="135"/>
  <c r="B909" i="135"/>
  <c r="A909" i="135"/>
  <c r="C908" i="135"/>
  <c r="B908" i="135"/>
  <c r="A908" i="135"/>
  <c r="C907" i="135"/>
  <c r="B907" i="135"/>
  <c r="A907" i="135"/>
  <c r="C906" i="135"/>
  <c r="B906" i="135"/>
  <c r="A906" i="135"/>
  <c r="C905" i="135"/>
  <c r="B905" i="135"/>
  <c r="A905" i="135"/>
  <c r="C904" i="135"/>
  <c r="B904" i="135"/>
  <c r="A904" i="135"/>
  <c r="C903" i="135"/>
  <c r="B903" i="135"/>
  <c r="A903" i="135"/>
  <c r="C902" i="135"/>
  <c r="B902" i="135"/>
  <c r="A902" i="135"/>
  <c r="C901" i="135"/>
  <c r="B901" i="135"/>
  <c r="A901" i="135"/>
  <c r="C900" i="135"/>
  <c r="B900" i="135"/>
  <c r="A900" i="135"/>
  <c r="C899" i="135"/>
  <c r="B899" i="135"/>
  <c r="A899" i="135"/>
  <c r="C898" i="135"/>
  <c r="B898" i="135"/>
  <c r="A898" i="135"/>
  <c r="C897" i="135"/>
  <c r="B897" i="135"/>
  <c r="A897" i="135"/>
  <c r="C896" i="135"/>
  <c r="B896" i="135"/>
  <c r="A896" i="135"/>
  <c r="C895" i="135"/>
  <c r="B895" i="135"/>
  <c r="A895" i="135"/>
  <c r="C894" i="135"/>
  <c r="B894" i="135"/>
  <c r="A894" i="135"/>
  <c r="C893" i="135"/>
  <c r="B893" i="135"/>
  <c r="A893" i="135"/>
  <c r="C892" i="135"/>
  <c r="B892" i="135"/>
  <c r="A892" i="135"/>
  <c r="C891" i="135"/>
  <c r="B891" i="135"/>
  <c r="A891" i="135"/>
  <c r="C890" i="135"/>
  <c r="B890" i="135"/>
  <c r="A890" i="135"/>
  <c r="C889" i="135"/>
  <c r="B889" i="135"/>
  <c r="A889" i="135"/>
  <c r="C888" i="135"/>
  <c r="B888" i="135"/>
  <c r="A888" i="135"/>
  <c r="C887" i="135"/>
  <c r="B887" i="135"/>
  <c r="A887" i="135"/>
  <c r="C886" i="135"/>
  <c r="B886" i="135"/>
  <c r="A886" i="135"/>
  <c r="C885" i="135"/>
  <c r="B885" i="135"/>
  <c r="A885" i="135"/>
  <c r="C884" i="135"/>
  <c r="B884" i="135"/>
  <c r="A884" i="135"/>
  <c r="C883" i="135"/>
  <c r="B883" i="135"/>
  <c r="A883" i="135"/>
  <c r="C882" i="135"/>
  <c r="B882" i="135"/>
  <c r="A882" i="135"/>
  <c r="C881" i="135"/>
  <c r="B881" i="135"/>
  <c r="A881" i="135"/>
  <c r="C880" i="135"/>
  <c r="B880" i="135"/>
  <c r="A880" i="135"/>
  <c r="C879" i="135"/>
  <c r="B879" i="135"/>
  <c r="A879" i="135"/>
  <c r="C878" i="135"/>
  <c r="B878" i="135"/>
  <c r="A878" i="135"/>
  <c r="C877" i="135"/>
  <c r="B877" i="135"/>
  <c r="A877" i="135"/>
  <c r="C876" i="135"/>
  <c r="B876" i="135"/>
  <c r="A876" i="135"/>
  <c r="C875" i="135"/>
  <c r="B875" i="135"/>
  <c r="A875" i="135"/>
  <c r="C874" i="135"/>
  <c r="B874" i="135"/>
  <c r="A874" i="135"/>
  <c r="C873" i="135"/>
  <c r="B873" i="135"/>
  <c r="A873" i="135"/>
  <c r="C872" i="135"/>
  <c r="B872" i="135"/>
  <c r="A872" i="135"/>
  <c r="C871" i="135"/>
  <c r="B871" i="135"/>
  <c r="A871" i="135"/>
  <c r="C870" i="135"/>
  <c r="B870" i="135"/>
  <c r="A870" i="135"/>
  <c r="C869" i="135"/>
  <c r="B869" i="135"/>
  <c r="A869" i="135"/>
  <c r="C868" i="135"/>
  <c r="B868" i="135"/>
  <c r="A868" i="135"/>
  <c r="C867" i="135"/>
  <c r="B867" i="135"/>
  <c r="A867" i="135"/>
  <c r="C866" i="135"/>
  <c r="B866" i="135"/>
  <c r="A866" i="135"/>
  <c r="C865" i="135"/>
  <c r="B865" i="135"/>
  <c r="A865" i="135"/>
  <c r="C864" i="135"/>
  <c r="B864" i="135"/>
  <c r="A864" i="135"/>
  <c r="C863" i="135"/>
  <c r="B863" i="135"/>
  <c r="A863" i="135"/>
  <c r="C862" i="135"/>
  <c r="B862" i="135"/>
  <c r="A862" i="135"/>
  <c r="C861" i="135"/>
  <c r="B861" i="135"/>
  <c r="A861" i="135"/>
  <c r="C860" i="135"/>
  <c r="B860" i="135"/>
  <c r="A860" i="135"/>
  <c r="C859" i="135"/>
  <c r="B859" i="135"/>
  <c r="A859" i="135"/>
  <c r="C858" i="135"/>
  <c r="B858" i="135"/>
  <c r="A858" i="135"/>
  <c r="C857" i="135"/>
  <c r="B857" i="135"/>
  <c r="A857" i="135"/>
  <c r="C856" i="135"/>
  <c r="B856" i="135"/>
  <c r="A856" i="135"/>
  <c r="C855" i="135"/>
  <c r="B855" i="135"/>
  <c r="A855" i="135"/>
  <c r="C854" i="135"/>
  <c r="B854" i="135"/>
  <c r="A854" i="135"/>
  <c r="C853" i="135"/>
  <c r="B853" i="135"/>
  <c r="A853" i="135"/>
  <c r="C852" i="135"/>
  <c r="B852" i="135"/>
  <c r="A852" i="135"/>
  <c r="C851" i="135"/>
  <c r="B851" i="135"/>
  <c r="A851" i="135"/>
  <c r="C850" i="135"/>
  <c r="B850" i="135"/>
  <c r="A850" i="135"/>
  <c r="C849" i="135"/>
  <c r="B849" i="135"/>
  <c r="A849" i="135"/>
  <c r="C848" i="135"/>
  <c r="B848" i="135"/>
  <c r="A848" i="135"/>
  <c r="C847" i="135"/>
  <c r="B847" i="135"/>
  <c r="A847" i="135"/>
  <c r="C846" i="135"/>
  <c r="B846" i="135"/>
  <c r="A846" i="135"/>
  <c r="C845" i="135"/>
  <c r="B845" i="135"/>
  <c r="A845" i="135"/>
  <c r="C844" i="135"/>
  <c r="B844" i="135"/>
  <c r="A844" i="135"/>
  <c r="C843" i="135"/>
  <c r="B843" i="135"/>
  <c r="A843" i="135"/>
  <c r="C842" i="135"/>
  <c r="B842" i="135"/>
  <c r="A842" i="135"/>
  <c r="C841" i="135"/>
  <c r="B841" i="135"/>
  <c r="A841" i="135"/>
  <c r="C840" i="135"/>
  <c r="B840" i="135"/>
  <c r="A840" i="135"/>
  <c r="C839" i="135"/>
  <c r="B839" i="135"/>
  <c r="A839" i="135"/>
  <c r="C838" i="135"/>
  <c r="B838" i="135"/>
  <c r="A838" i="135"/>
  <c r="C837" i="135"/>
  <c r="B837" i="135"/>
  <c r="A837" i="135"/>
  <c r="C836" i="135"/>
  <c r="B836" i="135"/>
  <c r="A836" i="135"/>
  <c r="C835" i="135"/>
  <c r="B835" i="135"/>
  <c r="A835" i="135"/>
  <c r="C834" i="135"/>
  <c r="B834" i="135"/>
  <c r="A834" i="135"/>
  <c r="C833" i="135"/>
  <c r="B833" i="135"/>
  <c r="A833" i="135"/>
  <c r="C832" i="135"/>
  <c r="B832" i="135"/>
  <c r="A832" i="135"/>
  <c r="C831" i="135"/>
  <c r="B831" i="135"/>
  <c r="A831" i="135"/>
  <c r="C830" i="135"/>
  <c r="B830" i="135"/>
  <c r="A830" i="135"/>
  <c r="C829" i="135"/>
  <c r="B829" i="135"/>
  <c r="A829" i="135"/>
  <c r="C828" i="135"/>
  <c r="B828" i="135"/>
  <c r="A828" i="135"/>
  <c r="C827" i="135"/>
  <c r="B827" i="135"/>
  <c r="A827" i="135"/>
  <c r="C826" i="135"/>
  <c r="B826" i="135"/>
  <c r="A826" i="135"/>
  <c r="C825" i="135"/>
  <c r="B825" i="135"/>
  <c r="A825" i="135"/>
  <c r="C824" i="135"/>
  <c r="B824" i="135"/>
  <c r="A824" i="135"/>
  <c r="C823" i="135"/>
  <c r="B823" i="135"/>
  <c r="A823" i="135"/>
  <c r="C822" i="135"/>
  <c r="B822" i="135"/>
  <c r="A822" i="135"/>
  <c r="C821" i="135"/>
  <c r="B821" i="135"/>
  <c r="A821" i="135"/>
  <c r="C820" i="135"/>
  <c r="B820" i="135"/>
  <c r="A820" i="135"/>
  <c r="C819" i="135"/>
  <c r="B819" i="135"/>
  <c r="A819" i="135"/>
  <c r="C818" i="135"/>
  <c r="B818" i="135"/>
  <c r="A818" i="135"/>
  <c r="C817" i="135"/>
  <c r="B817" i="135"/>
  <c r="A817" i="135"/>
  <c r="C816" i="135"/>
  <c r="B816" i="135"/>
  <c r="A816" i="135"/>
  <c r="C815" i="135"/>
  <c r="B815" i="135"/>
  <c r="A815" i="135"/>
  <c r="C814" i="135"/>
  <c r="B814" i="135"/>
  <c r="A814" i="135"/>
  <c r="C813" i="135"/>
  <c r="B813" i="135"/>
  <c r="A813" i="135"/>
  <c r="C812" i="135"/>
  <c r="B812" i="135"/>
  <c r="A812" i="135"/>
  <c r="C811" i="135"/>
  <c r="B811" i="135"/>
  <c r="A811" i="135"/>
  <c r="C810" i="135"/>
  <c r="B810" i="135"/>
  <c r="A810" i="135"/>
  <c r="C809" i="135"/>
  <c r="B809" i="135"/>
  <c r="A809" i="135"/>
  <c r="C808" i="135"/>
  <c r="B808" i="135"/>
  <c r="A808" i="135"/>
  <c r="C807" i="135"/>
  <c r="B807" i="135"/>
  <c r="A807" i="135"/>
  <c r="C806" i="135"/>
  <c r="B806" i="135"/>
  <c r="A806" i="135"/>
  <c r="C805" i="135"/>
  <c r="B805" i="135"/>
  <c r="A805" i="135"/>
  <c r="C804" i="135"/>
  <c r="B804" i="135"/>
  <c r="A804" i="135"/>
  <c r="C803" i="135"/>
  <c r="B803" i="135"/>
  <c r="A803" i="135"/>
  <c r="C802" i="135"/>
  <c r="B802" i="135"/>
  <c r="A802" i="135"/>
  <c r="C801" i="135"/>
  <c r="B801" i="135"/>
  <c r="A801" i="135"/>
  <c r="C800" i="135"/>
  <c r="B800" i="135"/>
  <c r="A800" i="135"/>
  <c r="C799" i="135"/>
  <c r="B799" i="135"/>
  <c r="A799" i="135"/>
  <c r="C798" i="135"/>
  <c r="B798" i="135"/>
  <c r="A798" i="135"/>
  <c r="C797" i="135"/>
  <c r="B797" i="135"/>
  <c r="A797" i="135"/>
  <c r="C796" i="135"/>
  <c r="B796" i="135"/>
  <c r="A796" i="135"/>
  <c r="C795" i="135"/>
  <c r="B795" i="135"/>
  <c r="A795" i="135"/>
  <c r="C794" i="135"/>
  <c r="B794" i="135"/>
  <c r="A794" i="135"/>
  <c r="C793" i="135"/>
  <c r="B793" i="135"/>
  <c r="A793" i="135"/>
  <c r="C792" i="135"/>
  <c r="B792" i="135"/>
  <c r="A792" i="135"/>
  <c r="C791" i="135"/>
  <c r="B791" i="135"/>
  <c r="A791" i="135"/>
  <c r="C790" i="135"/>
  <c r="B790" i="135"/>
  <c r="A790" i="135"/>
  <c r="C789" i="135"/>
  <c r="B789" i="135"/>
  <c r="A789" i="135"/>
  <c r="C788" i="135"/>
  <c r="B788" i="135"/>
  <c r="A788" i="135"/>
  <c r="C787" i="135"/>
  <c r="B787" i="135"/>
  <c r="A787" i="135"/>
  <c r="C786" i="135"/>
  <c r="B786" i="135"/>
  <c r="A786" i="135"/>
  <c r="C785" i="135"/>
  <c r="B785" i="135"/>
  <c r="A785" i="135"/>
  <c r="C784" i="135"/>
  <c r="B784" i="135"/>
  <c r="A784" i="135"/>
  <c r="C783" i="135"/>
  <c r="B783" i="135"/>
  <c r="A783" i="135"/>
  <c r="C782" i="135"/>
  <c r="B782" i="135"/>
  <c r="A782" i="135"/>
  <c r="C781" i="135"/>
  <c r="B781" i="135"/>
  <c r="A781" i="135"/>
  <c r="C780" i="135"/>
  <c r="B780" i="135"/>
  <c r="A780" i="135"/>
  <c r="C779" i="135"/>
  <c r="B779" i="135"/>
  <c r="A779" i="135"/>
  <c r="C778" i="135"/>
  <c r="B778" i="135"/>
  <c r="A778" i="135"/>
  <c r="C777" i="135"/>
  <c r="B777" i="135"/>
  <c r="A777" i="135"/>
  <c r="C776" i="135"/>
  <c r="B776" i="135"/>
  <c r="A776" i="135"/>
  <c r="C775" i="135"/>
  <c r="B775" i="135"/>
  <c r="A775" i="135"/>
  <c r="C774" i="135"/>
  <c r="B774" i="135"/>
  <c r="A774" i="135"/>
  <c r="C773" i="135"/>
  <c r="B773" i="135"/>
  <c r="A773" i="135"/>
  <c r="C772" i="135"/>
  <c r="B772" i="135"/>
  <c r="A772" i="135"/>
  <c r="C771" i="135"/>
  <c r="B771" i="135"/>
  <c r="A771" i="135"/>
  <c r="C770" i="135"/>
  <c r="B770" i="135"/>
  <c r="A770" i="135"/>
  <c r="C769" i="135"/>
  <c r="B769" i="135"/>
  <c r="A769" i="135"/>
  <c r="C768" i="135"/>
  <c r="B768" i="135"/>
  <c r="A768" i="135"/>
  <c r="C767" i="135"/>
  <c r="B767" i="135"/>
  <c r="A767" i="135"/>
  <c r="C766" i="135"/>
  <c r="B766" i="135"/>
  <c r="A766" i="135"/>
  <c r="C765" i="135"/>
  <c r="B765" i="135"/>
  <c r="A765" i="135"/>
  <c r="C764" i="135"/>
  <c r="B764" i="135"/>
  <c r="A764" i="135"/>
  <c r="C763" i="135"/>
  <c r="B763" i="135"/>
  <c r="A763" i="135"/>
  <c r="C762" i="135"/>
  <c r="B762" i="135"/>
  <c r="A762" i="135"/>
  <c r="C761" i="135"/>
  <c r="B761" i="135"/>
  <c r="A761" i="135"/>
  <c r="C760" i="135"/>
  <c r="B760" i="135"/>
  <c r="A760" i="135"/>
  <c r="C759" i="135"/>
  <c r="B759" i="135"/>
  <c r="A759" i="135"/>
  <c r="C758" i="135"/>
  <c r="B758" i="135"/>
  <c r="A758" i="135"/>
  <c r="C757" i="135"/>
  <c r="B757" i="135"/>
  <c r="A757" i="135"/>
  <c r="C756" i="135"/>
  <c r="B756" i="135"/>
  <c r="A756" i="135"/>
  <c r="C755" i="135"/>
  <c r="B755" i="135"/>
  <c r="A755" i="135"/>
  <c r="C754" i="135"/>
  <c r="B754" i="135"/>
  <c r="A754" i="135"/>
  <c r="C753" i="135"/>
  <c r="B753" i="135"/>
  <c r="A753" i="135"/>
  <c r="C752" i="135"/>
  <c r="B752" i="135"/>
  <c r="A752" i="135"/>
  <c r="C751" i="135"/>
  <c r="B751" i="135"/>
  <c r="A751" i="135"/>
  <c r="C750" i="135"/>
  <c r="B750" i="135"/>
  <c r="A750" i="135"/>
  <c r="C749" i="135"/>
  <c r="B749" i="135"/>
  <c r="A749" i="135"/>
  <c r="C748" i="135"/>
  <c r="B748" i="135"/>
  <c r="A748" i="135"/>
  <c r="C747" i="135"/>
  <c r="B747" i="135"/>
  <c r="A747" i="135"/>
  <c r="C746" i="135"/>
  <c r="B746" i="135"/>
  <c r="A746" i="135"/>
  <c r="C745" i="135"/>
  <c r="B745" i="135"/>
  <c r="A745" i="135"/>
  <c r="C744" i="135"/>
  <c r="B744" i="135"/>
  <c r="A744" i="135"/>
  <c r="C743" i="135"/>
  <c r="B743" i="135"/>
  <c r="A743" i="135"/>
  <c r="C742" i="135"/>
  <c r="B742" i="135"/>
  <c r="A742" i="135"/>
  <c r="C741" i="135"/>
  <c r="B741" i="135"/>
  <c r="A741" i="135"/>
  <c r="C740" i="135"/>
  <c r="B740" i="135"/>
  <c r="A740" i="135"/>
  <c r="C739" i="135"/>
  <c r="B739" i="135"/>
  <c r="A739" i="135"/>
  <c r="C738" i="135"/>
  <c r="B738" i="135"/>
  <c r="A738" i="135"/>
  <c r="C737" i="135"/>
  <c r="B737" i="135"/>
  <c r="A737" i="135"/>
  <c r="C736" i="135"/>
  <c r="B736" i="135"/>
  <c r="A736" i="135"/>
  <c r="C735" i="135"/>
  <c r="B735" i="135"/>
  <c r="A735" i="135"/>
  <c r="C734" i="135"/>
  <c r="B734" i="135"/>
  <c r="A734" i="135"/>
  <c r="C733" i="135"/>
  <c r="B733" i="135"/>
  <c r="A733" i="135"/>
  <c r="C732" i="135"/>
  <c r="B732" i="135"/>
  <c r="A732" i="135"/>
  <c r="C731" i="135"/>
  <c r="B731" i="135"/>
  <c r="A731" i="135"/>
  <c r="C730" i="135"/>
  <c r="B730" i="135"/>
  <c r="A730" i="135"/>
  <c r="C729" i="135"/>
  <c r="B729" i="135"/>
  <c r="A729" i="135"/>
  <c r="C728" i="135"/>
  <c r="B728" i="135"/>
  <c r="A728" i="135"/>
  <c r="C727" i="135"/>
  <c r="B727" i="135"/>
  <c r="A727" i="135"/>
  <c r="C726" i="135"/>
  <c r="B726" i="135"/>
  <c r="A726" i="135"/>
  <c r="C725" i="135"/>
  <c r="B725" i="135"/>
  <c r="A725" i="135"/>
  <c r="C724" i="135"/>
  <c r="B724" i="135"/>
  <c r="A724" i="135"/>
  <c r="C723" i="135"/>
  <c r="B723" i="135"/>
  <c r="A723" i="135"/>
  <c r="C722" i="135"/>
  <c r="B722" i="135"/>
  <c r="A722" i="135"/>
  <c r="C721" i="135"/>
  <c r="B721" i="135"/>
  <c r="A721" i="135"/>
  <c r="C720" i="135"/>
  <c r="B720" i="135"/>
  <c r="A720" i="135"/>
  <c r="C719" i="135"/>
  <c r="B719" i="135"/>
  <c r="A719" i="135"/>
  <c r="C718" i="135"/>
  <c r="B718" i="135"/>
  <c r="A718" i="135"/>
  <c r="C717" i="135"/>
  <c r="B717" i="135"/>
  <c r="A717" i="135"/>
  <c r="C716" i="135"/>
  <c r="B716" i="135"/>
  <c r="A716" i="135"/>
  <c r="C715" i="135"/>
  <c r="B715" i="135"/>
  <c r="A715" i="135"/>
  <c r="C714" i="135"/>
  <c r="B714" i="135"/>
  <c r="A714" i="135"/>
  <c r="C713" i="135"/>
  <c r="B713" i="135"/>
  <c r="A713" i="135"/>
  <c r="C712" i="135"/>
  <c r="B712" i="135"/>
  <c r="A712" i="135"/>
  <c r="C711" i="135"/>
  <c r="B711" i="135"/>
  <c r="A711" i="135"/>
  <c r="C710" i="135"/>
  <c r="B710" i="135"/>
  <c r="A710" i="135"/>
  <c r="C709" i="135"/>
  <c r="B709" i="135"/>
  <c r="A709" i="135"/>
  <c r="C708" i="135"/>
  <c r="B708" i="135"/>
  <c r="A708" i="135"/>
  <c r="C707" i="135"/>
  <c r="B707" i="135"/>
  <c r="A707" i="135"/>
  <c r="C706" i="135"/>
  <c r="B706" i="135"/>
  <c r="A706" i="135"/>
  <c r="C705" i="135"/>
  <c r="B705" i="135"/>
  <c r="A705" i="135"/>
  <c r="C704" i="135"/>
  <c r="B704" i="135"/>
  <c r="A704" i="135"/>
  <c r="C703" i="135"/>
  <c r="B703" i="135"/>
  <c r="A703" i="135"/>
  <c r="C702" i="135"/>
  <c r="B702" i="135"/>
  <c r="A702" i="135"/>
  <c r="C701" i="135"/>
  <c r="B701" i="135"/>
  <c r="A701" i="135"/>
  <c r="C700" i="135"/>
  <c r="B700" i="135"/>
  <c r="A700" i="135"/>
  <c r="C699" i="135"/>
  <c r="B699" i="135"/>
  <c r="A699" i="135"/>
  <c r="C698" i="135"/>
  <c r="B698" i="135"/>
  <c r="A698" i="135"/>
  <c r="C697" i="135"/>
  <c r="B697" i="135"/>
  <c r="A697" i="135"/>
  <c r="C696" i="135"/>
  <c r="B696" i="135"/>
  <c r="A696" i="135"/>
  <c r="C695" i="135"/>
  <c r="B695" i="135"/>
  <c r="A695" i="135"/>
  <c r="C694" i="135"/>
  <c r="B694" i="135"/>
  <c r="A694" i="135"/>
  <c r="C693" i="135"/>
  <c r="B693" i="135"/>
  <c r="A693" i="135"/>
  <c r="C692" i="135"/>
  <c r="B692" i="135"/>
  <c r="A692" i="135"/>
  <c r="C691" i="135"/>
  <c r="B691" i="135"/>
  <c r="A691" i="135"/>
  <c r="C690" i="135"/>
  <c r="B690" i="135"/>
  <c r="A690" i="135"/>
  <c r="C689" i="135"/>
  <c r="B689" i="135"/>
  <c r="A689" i="135"/>
  <c r="C688" i="135"/>
  <c r="B688" i="135"/>
  <c r="A688" i="135"/>
  <c r="C687" i="135"/>
  <c r="B687" i="135"/>
  <c r="A687" i="135"/>
  <c r="C686" i="135"/>
  <c r="B686" i="135"/>
  <c r="A686" i="135"/>
  <c r="C685" i="135"/>
  <c r="B685" i="135"/>
  <c r="A685" i="135"/>
  <c r="C684" i="135"/>
  <c r="B684" i="135"/>
  <c r="A684" i="135"/>
  <c r="C683" i="135"/>
  <c r="B683" i="135"/>
  <c r="A683" i="135"/>
  <c r="C682" i="135"/>
  <c r="B682" i="135"/>
  <c r="A682" i="135"/>
  <c r="C681" i="135"/>
  <c r="B681" i="135"/>
  <c r="A681" i="135"/>
  <c r="C680" i="135"/>
  <c r="B680" i="135"/>
  <c r="A680" i="135"/>
  <c r="C679" i="135"/>
  <c r="B679" i="135"/>
  <c r="A679" i="135"/>
  <c r="C678" i="135"/>
  <c r="B678" i="135"/>
  <c r="A678" i="135"/>
  <c r="C677" i="135"/>
  <c r="B677" i="135"/>
  <c r="A677" i="135"/>
  <c r="C676" i="135"/>
  <c r="B676" i="135"/>
  <c r="A676" i="135"/>
  <c r="C675" i="135"/>
  <c r="B675" i="135"/>
  <c r="A675" i="135"/>
  <c r="C674" i="135"/>
  <c r="B674" i="135"/>
  <c r="A674" i="135"/>
  <c r="C673" i="135"/>
  <c r="B673" i="135"/>
  <c r="A673" i="135"/>
  <c r="C672" i="135"/>
  <c r="B672" i="135"/>
  <c r="A672" i="135"/>
  <c r="C671" i="135"/>
  <c r="B671" i="135"/>
  <c r="A671" i="135"/>
  <c r="C670" i="135"/>
  <c r="B670" i="135"/>
  <c r="A670" i="135"/>
  <c r="C669" i="135"/>
  <c r="B669" i="135"/>
  <c r="A669" i="135"/>
  <c r="C668" i="135"/>
  <c r="B668" i="135"/>
  <c r="A668" i="135"/>
  <c r="C667" i="135"/>
  <c r="B667" i="135"/>
  <c r="A667" i="135"/>
  <c r="C666" i="135"/>
  <c r="B666" i="135"/>
  <c r="A666" i="135"/>
  <c r="C665" i="135"/>
  <c r="B665" i="135"/>
  <c r="A665" i="135"/>
  <c r="C664" i="135"/>
  <c r="B664" i="135"/>
  <c r="A664" i="135"/>
  <c r="C663" i="135"/>
  <c r="B663" i="135"/>
  <c r="A663" i="135"/>
  <c r="C662" i="135"/>
  <c r="B662" i="135"/>
  <c r="A662" i="135"/>
  <c r="C661" i="135"/>
  <c r="B661" i="135"/>
  <c r="A661" i="135"/>
  <c r="C660" i="135"/>
  <c r="B660" i="135"/>
  <c r="A660" i="135"/>
  <c r="C659" i="135"/>
  <c r="B659" i="135"/>
  <c r="A659" i="135"/>
  <c r="C658" i="135"/>
  <c r="B658" i="135"/>
  <c r="A658" i="135"/>
  <c r="C657" i="135"/>
  <c r="B657" i="135"/>
  <c r="A657" i="135"/>
  <c r="C656" i="135"/>
  <c r="B656" i="135"/>
  <c r="A656" i="135"/>
  <c r="C655" i="135"/>
  <c r="B655" i="135"/>
  <c r="A655" i="135"/>
  <c r="C654" i="135"/>
  <c r="B654" i="135"/>
  <c r="A654" i="135"/>
  <c r="C653" i="135"/>
  <c r="B653" i="135"/>
  <c r="A653" i="135"/>
  <c r="C652" i="135"/>
  <c r="B652" i="135"/>
  <c r="A652" i="135"/>
  <c r="C651" i="135"/>
  <c r="B651" i="135"/>
  <c r="A651" i="135"/>
  <c r="C650" i="135"/>
  <c r="B650" i="135"/>
  <c r="A650" i="135"/>
  <c r="C649" i="135"/>
  <c r="B649" i="135"/>
  <c r="A649" i="135"/>
  <c r="C648" i="135"/>
  <c r="B648" i="135"/>
  <c r="A648" i="135"/>
  <c r="C647" i="135"/>
  <c r="B647" i="135"/>
  <c r="A647" i="135"/>
  <c r="C646" i="135"/>
  <c r="B646" i="135"/>
  <c r="A646" i="135"/>
  <c r="C645" i="135"/>
  <c r="B645" i="135"/>
  <c r="A645" i="135"/>
  <c r="C644" i="135"/>
  <c r="B644" i="135"/>
  <c r="A644" i="135"/>
  <c r="C643" i="135"/>
  <c r="B643" i="135"/>
  <c r="A643" i="135"/>
  <c r="C642" i="135"/>
  <c r="B642" i="135"/>
  <c r="A642" i="135"/>
  <c r="C641" i="135"/>
  <c r="B641" i="135"/>
  <c r="A641" i="135"/>
  <c r="C640" i="135"/>
  <c r="B640" i="135"/>
  <c r="A640" i="135"/>
  <c r="C639" i="135"/>
  <c r="B639" i="135"/>
  <c r="A639" i="135"/>
  <c r="C638" i="135"/>
  <c r="B638" i="135"/>
  <c r="A638" i="135"/>
  <c r="C637" i="135"/>
  <c r="B637" i="135"/>
  <c r="A637" i="135"/>
  <c r="C636" i="135"/>
  <c r="B636" i="135"/>
  <c r="A636" i="135"/>
  <c r="C635" i="135"/>
  <c r="B635" i="135"/>
  <c r="A635" i="135"/>
  <c r="C634" i="135"/>
  <c r="B634" i="135"/>
  <c r="A634" i="135"/>
  <c r="C633" i="135"/>
  <c r="B633" i="135"/>
  <c r="A633" i="135"/>
  <c r="C632" i="135"/>
  <c r="B632" i="135"/>
  <c r="A632" i="135"/>
  <c r="C631" i="135"/>
  <c r="B631" i="135"/>
  <c r="A631" i="135"/>
  <c r="C630" i="135"/>
  <c r="B630" i="135"/>
  <c r="A630" i="135"/>
  <c r="C629" i="135"/>
  <c r="B629" i="135"/>
  <c r="A629" i="135"/>
  <c r="C628" i="135"/>
  <c r="B628" i="135"/>
  <c r="A628" i="135"/>
  <c r="C627" i="135"/>
  <c r="B627" i="135"/>
  <c r="A627" i="135"/>
  <c r="C626" i="135"/>
  <c r="B626" i="135"/>
  <c r="A626" i="135"/>
  <c r="C625" i="135"/>
  <c r="B625" i="135"/>
  <c r="A625" i="135"/>
  <c r="C624" i="135"/>
  <c r="B624" i="135"/>
  <c r="A624" i="135"/>
  <c r="C623" i="135"/>
  <c r="B623" i="135"/>
  <c r="A623" i="135"/>
  <c r="C622" i="135"/>
  <c r="B622" i="135"/>
  <c r="A622" i="135"/>
  <c r="C621" i="135"/>
  <c r="B621" i="135"/>
  <c r="A621" i="135"/>
  <c r="C620" i="135"/>
  <c r="B620" i="135"/>
  <c r="A620" i="135"/>
  <c r="C619" i="135"/>
  <c r="B619" i="135"/>
  <c r="A619" i="135"/>
  <c r="C618" i="135"/>
  <c r="B618" i="135"/>
  <c r="A618" i="135"/>
  <c r="C617" i="135"/>
  <c r="B617" i="135"/>
  <c r="A617" i="135"/>
  <c r="C616" i="135"/>
  <c r="B616" i="135"/>
  <c r="A616" i="135"/>
  <c r="C615" i="135"/>
  <c r="B615" i="135"/>
  <c r="A615" i="135"/>
  <c r="C614" i="135"/>
  <c r="B614" i="135"/>
  <c r="A614" i="135"/>
  <c r="C613" i="135"/>
  <c r="B613" i="135"/>
  <c r="A613" i="135"/>
  <c r="C612" i="135"/>
  <c r="B612" i="135"/>
  <c r="A612" i="135"/>
  <c r="C611" i="135"/>
  <c r="B611" i="135"/>
  <c r="A611" i="135"/>
  <c r="C610" i="135"/>
  <c r="B610" i="135"/>
  <c r="A610" i="135"/>
  <c r="C609" i="135"/>
  <c r="B609" i="135"/>
  <c r="A609" i="135"/>
  <c r="C608" i="135"/>
  <c r="B608" i="135"/>
  <c r="A608" i="135"/>
  <c r="C607" i="135"/>
  <c r="B607" i="135"/>
  <c r="A607" i="135"/>
  <c r="C606" i="135"/>
  <c r="B606" i="135"/>
  <c r="A606" i="135"/>
  <c r="C605" i="135"/>
  <c r="B605" i="135"/>
  <c r="A605" i="135"/>
  <c r="C604" i="135"/>
  <c r="B604" i="135"/>
  <c r="A604" i="135"/>
  <c r="C603" i="135"/>
  <c r="B603" i="135"/>
  <c r="A603" i="135"/>
  <c r="C602" i="135"/>
  <c r="B602" i="135"/>
  <c r="A602" i="135"/>
  <c r="C601" i="135"/>
  <c r="B601" i="135"/>
  <c r="A601" i="135"/>
  <c r="C600" i="135"/>
  <c r="B600" i="135"/>
  <c r="A600" i="135"/>
  <c r="C599" i="135"/>
  <c r="B599" i="135"/>
  <c r="A599" i="135"/>
  <c r="C598" i="135"/>
  <c r="B598" i="135"/>
  <c r="A598" i="135"/>
  <c r="C597" i="135"/>
  <c r="B597" i="135"/>
  <c r="A597" i="135"/>
  <c r="C596" i="135"/>
  <c r="B596" i="135"/>
  <c r="A596" i="135"/>
  <c r="C595" i="135"/>
  <c r="B595" i="135"/>
  <c r="A595" i="135"/>
  <c r="C594" i="135"/>
  <c r="B594" i="135"/>
  <c r="A594" i="135"/>
  <c r="C593" i="135"/>
  <c r="B593" i="135"/>
  <c r="A593" i="135"/>
  <c r="C592" i="135"/>
  <c r="B592" i="135"/>
  <c r="A592" i="135"/>
  <c r="C591" i="135"/>
  <c r="B591" i="135"/>
  <c r="A591" i="135"/>
  <c r="C590" i="135"/>
  <c r="B590" i="135"/>
  <c r="A590" i="135"/>
  <c r="C589" i="135"/>
  <c r="B589" i="135"/>
  <c r="A589" i="135"/>
  <c r="C588" i="135"/>
  <c r="B588" i="135"/>
  <c r="A588" i="135"/>
  <c r="C587" i="135"/>
  <c r="B587" i="135"/>
  <c r="A587" i="135"/>
  <c r="C586" i="135"/>
  <c r="B586" i="135"/>
  <c r="A586" i="135"/>
  <c r="C585" i="135"/>
  <c r="B585" i="135"/>
  <c r="A585" i="135"/>
  <c r="C584" i="135"/>
  <c r="B584" i="135"/>
  <c r="A584" i="135"/>
  <c r="C583" i="135"/>
  <c r="B583" i="135"/>
  <c r="A583" i="135"/>
  <c r="C582" i="135"/>
  <c r="B582" i="135"/>
  <c r="A582" i="135"/>
  <c r="C581" i="135"/>
  <c r="B581" i="135"/>
  <c r="A581" i="135"/>
  <c r="C580" i="135"/>
  <c r="B580" i="135"/>
  <c r="A580" i="135"/>
  <c r="C579" i="135"/>
  <c r="B579" i="135"/>
  <c r="A579" i="135"/>
  <c r="C578" i="135"/>
  <c r="B578" i="135"/>
  <c r="A578" i="135"/>
  <c r="C577" i="135"/>
  <c r="B577" i="135"/>
  <c r="A577" i="135"/>
  <c r="C576" i="135"/>
  <c r="B576" i="135"/>
  <c r="A576" i="135"/>
  <c r="C575" i="135"/>
  <c r="B575" i="135"/>
  <c r="A575" i="135"/>
  <c r="C574" i="135"/>
  <c r="B574" i="135"/>
  <c r="A574" i="135"/>
  <c r="C573" i="135"/>
  <c r="B573" i="135"/>
  <c r="A573" i="135"/>
  <c r="C572" i="135"/>
  <c r="B572" i="135"/>
  <c r="A572" i="135"/>
  <c r="C571" i="135"/>
  <c r="B571" i="135"/>
  <c r="A571" i="135"/>
  <c r="C570" i="135"/>
  <c r="B570" i="135"/>
  <c r="A570" i="135"/>
  <c r="C569" i="135"/>
  <c r="B569" i="135"/>
  <c r="A569" i="135"/>
  <c r="C568" i="135"/>
  <c r="B568" i="135"/>
  <c r="A568" i="135"/>
  <c r="C567" i="135"/>
  <c r="B567" i="135"/>
  <c r="A567" i="135"/>
  <c r="C566" i="135"/>
  <c r="B566" i="135"/>
  <c r="A566" i="135"/>
  <c r="C565" i="135"/>
  <c r="B565" i="135"/>
  <c r="A565" i="135"/>
  <c r="C564" i="135"/>
  <c r="B564" i="135"/>
  <c r="A564" i="135"/>
  <c r="C563" i="135"/>
  <c r="B563" i="135"/>
  <c r="A563" i="135"/>
  <c r="C562" i="135"/>
  <c r="B562" i="135"/>
  <c r="A562" i="135"/>
  <c r="C561" i="135"/>
  <c r="B561" i="135"/>
  <c r="A561" i="135"/>
  <c r="C560" i="135"/>
  <c r="B560" i="135"/>
  <c r="A560" i="135"/>
  <c r="C559" i="135"/>
  <c r="B559" i="135"/>
  <c r="A559" i="135"/>
  <c r="C558" i="135"/>
  <c r="B558" i="135"/>
  <c r="A558" i="135"/>
  <c r="C557" i="135"/>
  <c r="B557" i="135"/>
  <c r="A557" i="135"/>
  <c r="C556" i="135"/>
  <c r="B556" i="135"/>
  <c r="A556" i="135"/>
  <c r="C555" i="135"/>
  <c r="B555" i="135"/>
  <c r="A555" i="135"/>
  <c r="C554" i="135"/>
  <c r="B554" i="135"/>
  <c r="A554" i="135"/>
  <c r="C553" i="135"/>
  <c r="B553" i="135"/>
  <c r="A553" i="135"/>
  <c r="C552" i="135"/>
  <c r="B552" i="135"/>
  <c r="A552" i="135"/>
  <c r="C551" i="135"/>
  <c r="B551" i="135"/>
  <c r="A551" i="135"/>
  <c r="C550" i="135"/>
  <c r="B550" i="135"/>
  <c r="A550" i="135"/>
  <c r="C549" i="135"/>
  <c r="B549" i="135"/>
  <c r="A549" i="135"/>
  <c r="C548" i="135"/>
  <c r="B548" i="135"/>
  <c r="A548" i="135"/>
  <c r="C547" i="135"/>
  <c r="B547" i="135"/>
  <c r="A547" i="135"/>
  <c r="C546" i="135"/>
  <c r="B546" i="135"/>
  <c r="A546" i="135"/>
  <c r="C545" i="135"/>
  <c r="B545" i="135"/>
  <c r="A545" i="135"/>
  <c r="C544" i="135"/>
  <c r="B544" i="135"/>
  <c r="A544" i="135"/>
  <c r="C543" i="135"/>
  <c r="B543" i="135"/>
  <c r="A543" i="135"/>
  <c r="C542" i="135"/>
  <c r="B542" i="135"/>
  <c r="A542" i="135"/>
  <c r="C541" i="135"/>
  <c r="B541" i="135"/>
  <c r="A541" i="135"/>
  <c r="C540" i="135"/>
  <c r="B540" i="135"/>
  <c r="A540" i="135"/>
  <c r="C539" i="135"/>
  <c r="B539" i="135"/>
  <c r="A539" i="135"/>
  <c r="C538" i="135"/>
  <c r="B538" i="135"/>
  <c r="A538" i="135"/>
  <c r="C537" i="135"/>
  <c r="B537" i="135"/>
  <c r="A537" i="135"/>
  <c r="C536" i="135"/>
  <c r="B536" i="135"/>
  <c r="A536" i="135"/>
  <c r="C535" i="135"/>
  <c r="B535" i="135"/>
  <c r="A535" i="135"/>
  <c r="C534" i="135"/>
  <c r="B534" i="135"/>
  <c r="A534" i="135"/>
  <c r="C533" i="135"/>
  <c r="B533" i="135"/>
  <c r="A533" i="135"/>
  <c r="C532" i="135"/>
  <c r="B532" i="135"/>
  <c r="A532" i="135"/>
  <c r="C531" i="135"/>
  <c r="B531" i="135"/>
  <c r="A531" i="135"/>
  <c r="C530" i="135"/>
  <c r="B530" i="135"/>
  <c r="A530" i="135"/>
  <c r="C529" i="135"/>
  <c r="B529" i="135"/>
  <c r="A529" i="135"/>
  <c r="C528" i="135"/>
  <c r="B528" i="135"/>
  <c r="A528" i="135"/>
  <c r="C527" i="135"/>
  <c r="B527" i="135"/>
  <c r="A527" i="135"/>
  <c r="C526" i="135"/>
  <c r="B526" i="135"/>
  <c r="A526" i="135"/>
  <c r="C525" i="135"/>
  <c r="B525" i="135"/>
  <c r="A525" i="135"/>
  <c r="C524" i="135"/>
  <c r="B524" i="135"/>
  <c r="A524" i="135"/>
  <c r="C523" i="135"/>
  <c r="B523" i="135"/>
  <c r="A523" i="135"/>
  <c r="C522" i="135"/>
  <c r="B522" i="135"/>
  <c r="A522" i="135"/>
  <c r="C521" i="135"/>
  <c r="B521" i="135"/>
  <c r="A521" i="135"/>
  <c r="C520" i="135"/>
  <c r="B520" i="135"/>
  <c r="A520" i="135"/>
  <c r="C519" i="135"/>
  <c r="B519" i="135"/>
  <c r="A519" i="135"/>
  <c r="C518" i="135"/>
  <c r="B518" i="135"/>
  <c r="A518" i="135"/>
  <c r="C517" i="135"/>
  <c r="B517" i="135"/>
  <c r="A517" i="135"/>
  <c r="C516" i="135"/>
  <c r="B516" i="135"/>
  <c r="A516" i="135"/>
  <c r="C515" i="135"/>
  <c r="B515" i="135"/>
  <c r="A515" i="135"/>
  <c r="C514" i="135"/>
  <c r="B514" i="135"/>
  <c r="A514" i="135"/>
  <c r="C513" i="135"/>
  <c r="B513" i="135"/>
  <c r="A513" i="135"/>
  <c r="C512" i="135"/>
  <c r="B512" i="135"/>
  <c r="A512" i="135"/>
  <c r="C511" i="135"/>
  <c r="B511" i="135"/>
  <c r="A511" i="135"/>
  <c r="C510" i="135"/>
  <c r="B510" i="135"/>
  <c r="A510" i="135"/>
  <c r="C509" i="135"/>
  <c r="B509" i="135"/>
  <c r="A509" i="135"/>
  <c r="C508" i="135"/>
  <c r="B508" i="135"/>
  <c r="A508" i="135"/>
  <c r="C507" i="135"/>
  <c r="B507" i="135"/>
  <c r="A507" i="135"/>
  <c r="C506" i="135"/>
  <c r="B506" i="135"/>
  <c r="A506" i="135"/>
  <c r="C505" i="135"/>
  <c r="B505" i="135"/>
  <c r="A505" i="135"/>
  <c r="C504" i="135"/>
  <c r="B504" i="135"/>
  <c r="A504" i="135"/>
  <c r="C503" i="135"/>
  <c r="B503" i="135"/>
  <c r="A503" i="135"/>
  <c r="C502" i="135"/>
  <c r="B502" i="135"/>
  <c r="A502" i="135"/>
  <c r="C501" i="135"/>
  <c r="B501" i="135"/>
  <c r="A501" i="135"/>
  <c r="C500" i="135"/>
  <c r="B500" i="135"/>
  <c r="A500" i="135"/>
  <c r="C499" i="135"/>
  <c r="B499" i="135"/>
  <c r="A499" i="135"/>
  <c r="C498" i="135"/>
  <c r="B498" i="135"/>
  <c r="A498" i="135"/>
  <c r="C497" i="135"/>
  <c r="B497" i="135"/>
  <c r="A497" i="135"/>
  <c r="C496" i="135"/>
  <c r="B496" i="135"/>
  <c r="A496" i="135"/>
  <c r="C495" i="135"/>
  <c r="B495" i="135"/>
  <c r="A495" i="135"/>
  <c r="C494" i="135"/>
  <c r="B494" i="135"/>
  <c r="A494" i="135"/>
  <c r="C493" i="135"/>
  <c r="B493" i="135"/>
  <c r="A493" i="135"/>
  <c r="C492" i="135"/>
  <c r="B492" i="135"/>
  <c r="A492" i="135"/>
  <c r="C491" i="135"/>
  <c r="B491" i="135"/>
  <c r="A491" i="135"/>
  <c r="C490" i="135"/>
  <c r="B490" i="135"/>
  <c r="A490" i="135"/>
  <c r="C489" i="135"/>
  <c r="B489" i="135"/>
  <c r="A489" i="135"/>
  <c r="C488" i="135"/>
  <c r="B488" i="135"/>
  <c r="A488" i="135"/>
  <c r="C487" i="135"/>
  <c r="B487" i="135"/>
  <c r="A487" i="135"/>
  <c r="C486" i="135"/>
  <c r="B486" i="135"/>
  <c r="A486" i="135"/>
  <c r="C485" i="135"/>
  <c r="B485" i="135"/>
  <c r="A485" i="135"/>
  <c r="C484" i="135"/>
  <c r="B484" i="135"/>
  <c r="A484" i="135"/>
  <c r="C483" i="135"/>
  <c r="B483" i="135"/>
  <c r="A483" i="135"/>
  <c r="C482" i="135"/>
  <c r="B482" i="135"/>
  <c r="A482" i="135"/>
  <c r="C481" i="135"/>
  <c r="B481" i="135"/>
  <c r="A481" i="135"/>
  <c r="C480" i="135"/>
  <c r="B480" i="135"/>
  <c r="A480" i="135"/>
  <c r="C479" i="135"/>
  <c r="B479" i="135"/>
  <c r="A479" i="135"/>
  <c r="C478" i="135"/>
  <c r="B478" i="135"/>
  <c r="A478" i="135"/>
  <c r="C477" i="135"/>
  <c r="B477" i="135"/>
  <c r="A477" i="135"/>
  <c r="C476" i="135"/>
  <c r="B476" i="135"/>
  <c r="A476" i="135"/>
  <c r="C475" i="135"/>
  <c r="B475" i="135"/>
  <c r="A475" i="135"/>
  <c r="C474" i="135"/>
  <c r="B474" i="135"/>
  <c r="A474" i="135"/>
  <c r="C473" i="135"/>
  <c r="B473" i="135"/>
  <c r="A473" i="135"/>
  <c r="C472" i="135"/>
  <c r="B472" i="135"/>
  <c r="A472" i="135"/>
  <c r="C471" i="135"/>
  <c r="B471" i="135"/>
  <c r="A471" i="135"/>
  <c r="C470" i="135"/>
  <c r="B470" i="135"/>
  <c r="A470" i="135"/>
  <c r="C469" i="135"/>
  <c r="B469" i="135"/>
  <c r="A469" i="135"/>
  <c r="C468" i="135"/>
  <c r="B468" i="135"/>
  <c r="A468" i="135"/>
  <c r="C467" i="135"/>
  <c r="B467" i="135"/>
  <c r="A467" i="135"/>
  <c r="C466" i="135"/>
  <c r="B466" i="135"/>
  <c r="A466" i="135"/>
  <c r="C465" i="135"/>
  <c r="B465" i="135"/>
  <c r="A465" i="135"/>
  <c r="C464" i="135"/>
  <c r="B464" i="135"/>
  <c r="A464" i="135"/>
  <c r="C463" i="135"/>
  <c r="B463" i="135"/>
  <c r="A463" i="135"/>
  <c r="C462" i="135"/>
  <c r="B462" i="135"/>
  <c r="A462" i="135"/>
  <c r="C461" i="135"/>
  <c r="B461" i="135"/>
  <c r="A461" i="135"/>
  <c r="C460" i="135"/>
  <c r="B460" i="135"/>
  <c r="A460" i="135"/>
  <c r="C459" i="135"/>
  <c r="B459" i="135"/>
  <c r="A459" i="135"/>
  <c r="C458" i="135"/>
  <c r="B458" i="135"/>
  <c r="A458" i="135"/>
  <c r="C457" i="135"/>
  <c r="B457" i="135"/>
  <c r="A457" i="135"/>
  <c r="C456" i="135"/>
  <c r="B456" i="135"/>
  <c r="A456" i="135"/>
  <c r="C455" i="135"/>
  <c r="B455" i="135"/>
  <c r="A455" i="135"/>
  <c r="C454" i="135"/>
  <c r="B454" i="135"/>
  <c r="A454" i="135"/>
  <c r="C453" i="135"/>
  <c r="B453" i="135"/>
  <c r="A453" i="135"/>
  <c r="C452" i="135"/>
  <c r="B452" i="135"/>
  <c r="A452" i="135"/>
  <c r="C451" i="135"/>
  <c r="B451" i="135"/>
  <c r="A451" i="135"/>
  <c r="C450" i="135"/>
  <c r="B450" i="135"/>
  <c r="A450" i="135"/>
  <c r="C449" i="135"/>
  <c r="B449" i="135"/>
  <c r="A449" i="135"/>
  <c r="C448" i="135"/>
  <c r="B448" i="135"/>
  <c r="A448" i="135"/>
  <c r="C447" i="135"/>
  <c r="B447" i="135"/>
  <c r="A447" i="135"/>
  <c r="C446" i="135"/>
  <c r="B446" i="135"/>
  <c r="A446" i="135"/>
  <c r="C445" i="135"/>
  <c r="B445" i="135"/>
  <c r="A445" i="135"/>
  <c r="C444" i="135"/>
  <c r="B444" i="135"/>
  <c r="A444" i="135"/>
  <c r="C443" i="135"/>
  <c r="B443" i="135"/>
  <c r="A443" i="135"/>
  <c r="C442" i="135"/>
  <c r="B442" i="135"/>
  <c r="A442" i="135"/>
  <c r="C441" i="135"/>
  <c r="B441" i="135"/>
  <c r="A441" i="135"/>
  <c r="C440" i="135"/>
  <c r="B440" i="135"/>
  <c r="A440" i="135"/>
  <c r="C439" i="135"/>
  <c r="B439" i="135"/>
  <c r="A439" i="135"/>
  <c r="C438" i="135"/>
  <c r="B438" i="135"/>
  <c r="A438" i="135"/>
  <c r="C437" i="135"/>
  <c r="B437" i="135"/>
  <c r="A437" i="135"/>
  <c r="C436" i="135"/>
  <c r="B436" i="135"/>
  <c r="A436" i="135"/>
  <c r="C435" i="135"/>
  <c r="B435" i="135"/>
  <c r="A435" i="135"/>
  <c r="C434" i="135"/>
  <c r="B434" i="135"/>
  <c r="A434" i="135"/>
  <c r="C433" i="135"/>
  <c r="B433" i="135"/>
  <c r="A433" i="135"/>
  <c r="C432" i="135"/>
  <c r="B432" i="135"/>
  <c r="A432" i="135"/>
  <c r="C431" i="135"/>
  <c r="B431" i="135"/>
  <c r="A431" i="135"/>
  <c r="C430" i="135"/>
  <c r="B430" i="135"/>
  <c r="A430" i="135"/>
  <c r="C429" i="135"/>
  <c r="B429" i="135"/>
  <c r="A429" i="135"/>
  <c r="C428" i="135"/>
  <c r="B428" i="135"/>
  <c r="A428" i="135"/>
  <c r="C427" i="135"/>
  <c r="B427" i="135"/>
  <c r="A427" i="135"/>
  <c r="C426" i="135"/>
  <c r="B426" i="135"/>
  <c r="A426" i="135"/>
  <c r="C425" i="135"/>
  <c r="B425" i="135"/>
  <c r="A425" i="135"/>
  <c r="C424" i="135"/>
  <c r="B424" i="135"/>
  <c r="A424" i="135"/>
  <c r="C423" i="135"/>
  <c r="B423" i="135"/>
  <c r="A423" i="135"/>
  <c r="C422" i="135"/>
  <c r="B422" i="135"/>
  <c r="A422" i="135"/>
  <c r="C421" i="135"/>
  <c r="B421" i="135"/>
  <c r="A421" i="135"/>
  <c r="C420" i="135"/>
  <c r="B420" i="135"/>
  <c r="A420" i="135"/>
  <c r="C419" i="135"/>
  <c r="B419" i="135"/>
  <c r="A419" i="135"/>
  <c r="C418" i="135"/>
  <c r="B418" i="135"/>
  <c r="A418" i="135"/>
  <c r="C417" i="135"/>
  <c r="B417" i="135"/>
  <c r="A417" i="135"/>
  <c r="C416" i="135"/>
  <c r="B416" i="135"/>
  <c r="A416" i="135"/>
  <c r="C415" i="135"/>
  <c r="B415" i="135"/>
  <c r="A415" i="135"/>
  <c r="C414" i="135"/>
  <c r="B414" i="135"/>
  <c r="A414" i="135"/>
  <c r="C413" i="135"/>
  <c r="B413" i="135"/>
  <c r="A413" i="135"/>
  <c r="C412" i="135"/>
  <c r="B412" i="135"/>
  <c r="A412" i="135"/>
  <c r="C411" i="135"/>
  <c r="B411" i="135"/>
  <c r="A411" i="135"/>
  <c r="C410" i="135"/>
  <c r="B410" i="135"/>
  <c r="A410" i="135"/>
  <c r="C409" i="135"/>
  <c r="B409" i="135"/>
  <c r="A409" i="135"/>
  <c r="C408" i="135"/>
  <c r="B408" i="135"/>
  <c r="A408" i="135"/>
  <c r="C407" i="135"/>
  <c r="B407" i="135"/>
  <c r="A407" i="135"/>
  <c r="C406" i="135"/>
  <c r="B406" i="135"/>
  <c r="A406" i="135"/>
  <c r="C405" i="135"/>
  <c r="B405" i="135"/>
  <c r="A405" i="135"/>
  <c r="C404" i="135"/>
  <c r="B404" i="135"/>
  <c r="A404" i="135"/>
  <c r="C403" i="135"/>
  <c r="B403" i="135"/>
  <c r="A403" i="135"/>
  <c r="C402" i="135"/>
  <c r="B402" i="135"/>
  <c r="A402" i="135"/>
  <c r="C401" i="135"/>
  <c r="B401" i="135"/>
  <c r="A401" i="135"/>
  <c r="C400" i="135"/>
  <c r="B400" i="135"/>
  <c r="A400" i="135"/>
  <c r="C399" i="135"/>
  <c r="B399" i="135"/>
  <c r="A399" i="135"/>
  <c r="C398" i="135"/>
  <c r="B398" i="135"/>
  <c r="A398" i="135"/>
  <c r="C397" i="135"/>
  <c r="B397" i="135"/>
  <c r="A397" i="135"/>
  <c r="C396" i="135"/>
  <c r="B396" i="135"/>
  <c r="A396" i="135"/>
  <c r="C395" i="135"/>
  <c r="B395" i="135"/>
  <c r="A395" i="135"/>
  <c r="C394" i="135"/>
  <c r="B394" i="135"/>
  <c r="A394" i="135"/>
  <c r="C393" i="135"/>
  <c r="B393" i="135"/>
  <c r="A393" i="135"/>
  <c r="C392" i="135"/>
  <c r="B392" i="135"/>
  <c r="A392" i="135"/>
  <c r="C391" i="135"/>
  <c r="B391" i="135"/>
  <c r="A391" i="135"/>
  <c r="C390" i="135"/>
  <c r="B390" i="135"/>
  <c r="A390" i="135"/>
  <c r="C389" i="135"/>
  <c r="B389" i="135"/>
  <c r="A389" i="135"/>
  <c r="C388" i="135"/>
  <c r="B388" i="135"/>
  <c r="A388" i="135"/>
  <c r="C387" i="135"/>
  <c r="B387" i="135"/>
  <c r="A387" i="135"/>
  <c r="C386" i="135"/>
  <c r="B386" i="135"/>
  <c r="A386" i="135"/>
  <c r="C385" i="135"/>
  <c r="B385" i="135"/>
  <c r="A385" i="135"/>
  <c r="C384" i="135"/>
  <c r="B384" i="135"/>
  <c r="A384" i="135"/>
  <c r="C383" i="135"/>
  <c r="B383" i="135"/>
  <c r="A383" i="135"/>
  <c r="C382" i="135"/>
  <c r="B382" i="135"/>
  <c r="A382" i="135"/>
  <c r="C381" i="135"/>
  <c r="B381" i="135"/>
  <c r="A381" i="135"/>
  <c r="C380" i="135"/>
  <c r="B380" i="135"/>
  <c r="A380" i="135"/>
  <c r="C379" i="135"/>
  <c r="B379" i="135"/>
  <c r="A379" i="135"/>
  <c r="C378" i="135"/>
  <c r="B378" i="135"/>
  <c r="A378" i="135"/>
  <c r="C377" i="135"/>
  <c r="B377" i="135"/>
  <c r="A377" i="135"/>
  <c r="C376" i="135"/>
  <c r="B376" i="135"/>
  <c r="A376" i="135"/>
  <c r="C375" i="135"/>
  <c r="B375" i="135"/>
  <c r="A375" i="135"/>
  <c r="C374" i="135"/>
  <c r="B374" i="135"/>
  <c r="A374" i="135"/>
  <c r="C373" i="135"/>
  <c r="B373" i="135"/>
  <c r="A373" i="135"/>
  <c r="C372" i="135"/>
  <c r="B372" i="135"/>
  <c r="A372" i="135"/>
  <c r="C371" i="135"/>
  <c r="B371" i="135"/>
  <c r="A371" i="135"/>
  <c r="C370" i="135"/>
  <c r="B370" i="135"/>
  <c r="A370" i="135"/>
  <c r="C369" i="135"/>
  <c r="B369" i="135"/>
  <c r="A369" i="135"/>
  <c r="C368" i="135"/>
  <c r="B368" i="135"/>
  <c r="A368" i="135"/>
  <c r="C367" i="135"/>
  <c r="B367" i="135"/>
  <c r="A367" i="135"/>
  <c r="C366" i="135"/>
  <c r="B366" i="135"/>
  <c r="A366" i="135"/>
  <c r="C365" i="135"/>
  <c r="B365" i="135"/>
  <c r="A365" i="135"/>
  <c r="C364" i="135"/>
  <c r="B364" i="135"/>
  <c r="A364" i="135"/>
  <c r="C363" i="135"/>
  <c r="B363" i="135"/>
  <c r="A363" i="135"/>
  <c r="C362" i="135"/>
  <c r="B362" i="135"/>
  <c r="A362" i="135"/>
  <c r="C361" i="135"/>
  <c r="B361" i="135"/>
  <c r="A361" i="135"/>
  <c r="C360" i="135"/>
  <c r="B360" i="135"/>
  <c r="A360" i="135"/>
  <c r="C359" i="135"/>
  <c r="B359" i="135"/>
  <c r="A359" i="135"/>
  <c r="C358" i="135"/>
  <c r="B358" i="135"/>
  <c r="A358" i="135"/>
  <c r="C357" i="135"/>
  <c r="B357" i="135"/>
  <c r="A357" i="135"/>
  <c r="C356" i="135"/>
  <c r="B356" i="135"/>
  <c r="A356" i="135"/>
  <c r="C355" i="135"/>
  <c r="B355" i="135"/>
  <c r="A355" i="135"/>
  <c r="C354" i="135"/>
  <c r="B354" i="135"/>
  <c r="A354" i="135"/>
  <c r="C353" i="135"/>
  <c r="B353" i="135"/>
  <c r="A353" i="135"/>
  <c r="C352" i="135"/>
  <c r="B352" i="135"/>
  <c r="A352" i="135"/>
  <c r="C351" i="135"/>
  <c r="B351" i="135"/>
  <c r="A351" i="135"/>
  <c r="C350" i="135"/>
  <c r="B350" i="135"/>
  <c r="A350" i="135"/>
  <c r="C349" i="135"/>
  <c r="B349" i="135"/>
  <c r="A349" i="135"/>
  <c r="C348" i="135"/>
  <c r="B348" i="135"/>
  <c r="A348" i="135"/>
  <c r="C347" i="135"/>
  <c r="B347" i="135"/>
  <c r="A347" i="135"/>
  <c r="C346" i="135"/>
  <c r="B346" i="135"/>
  <c r="A346" i="135"/>
  <c r="C345" i="135"/>
  <c r="B345" i="135"/>
  <c r="A345" i="135"/>
  <c r="C344" i="135"/>
  <c r="B344" i="135"/>
  <c r="A344" i="135"/>
  <c r="C343" i="135"/>
  <c r="B343" i="135"/>
  <c r="A343" i="135"/>
  <c r="C342" i="135"/>
  <c r="B342" i="135"/>
  <c r="A342" i="135"/>
  <c r="C341" i="135"/>
  <c r="B341" i="135"/>
  <c r="A341" i="135"/>
  <c r="C340" i="135"/>
  <c r="B340" i="135"/>
  <c r="A340" i="135"/>
  <c r="C339" i="135"/>
  <c r="B339" i="135"/>
  <c r="A339" i="135"/>
  <c r="C338" i="135"/>
  <c r="B338" i="135"/>
  <c r="A338" i="135"/>
  <c r="C337" i="135"/>
  <c r="B337" i="135"/>
  <c r="A337" i="135"/>
  <c r="C336" i="135"/>
  <c r="B336" i="135"/>
  <c r="A336" i="135"/>
  <c r="C335" i="135"/>
  <c r="B335" i="135"/>
  <c r="A335" i="135"/>
  <c r="C334" i="135"/>
  <c r="B334" i="135"/>
  <c r="A334" i="135"/>
  <c r="C333" i="135"/>
  <c r="B333" i="135"/>
  <c r="A333" i="135"/>
  <c r="C332" i="135"/>
  <c r="B332" i="135"/>
  <c r="A332" i="135"/>
  <c r="C331" i="135"/>
  <c r="B331" i="135"/>
  <c r="A331" i="135"/>
  <c r="C330" i="135"/>
  <c r="B330" i="135"/>
  <c r="A330" i="135"/>
  <c r="C329" i="135"/>
  <c r="B329" i="135"/>
  <c r="A329" i="135"/>
  <c r="C328" i="135"/>
  <c r="B328" i="135"/>
  <c r="A328" i="135"/>
  <c r="C327" i="135"/>
  <c r="B327" i="135"/>
  <c r="A327" i="135"/>
  <c r="C326" i="135"/>
  <c r="B326" i="135"/>
  <c r="A326" i="135"/>
  <c r="C325" i="135"/>
  <c r="B325" i="135"/>
  <c r="A325" i="135"/>
  <c r="C324" i="135"/>
  <c r="B324" i="135"/>
  <c r="A324" i="135"/>
  <c r="C323" i="135"/>
  <c r="B323" i="135"/>
  <c r="A323" i="135"/>
  <c r="C322" i="135"/>
  <c r="B322" i="135"/>
  <c r="A322" i="135"/>
  <c r="C321" i="135"/>
  <c r="B321" i="135"/>
  <c r="A321" i="135"/>
  <c r="C320" i="135"/>
  <c r="B320" i="135"/>
  <c r="A320" i="135"/>
  <c r="C319" i="135"/>
  <c r="B319" i="135"/>
  <c r="A319" i="135"/>
  <c r="C318" i="135"/>
  <c r="B318" i="135"/>
  <c r="A318" i="135"/>
  <c r="C317" i="135"/>
  <c r="B317" i="135"/>
  <c r="A317" i="135"/>
  <c r="C316" i="135"/>
  <c r="B316" i="135"/>
  <c r="A316" i="135"/>
  <c r="C315" i="135"/>
  <c r="B315" i="135"/>
  <c r="A315" i="135"/>
  <c r="C314" i="135"/>
  <c r="B314" i="135"/>
  <c r="A314" i="135"/>
  <c r="C313" i="135"/>
  <c r="B313" i="135"/>
  <c r="A313" i="135"/>
  <c r="C312" i="135"/>
  <c r="B312" i="135"/>
  <c r="A312" i="135"/>
  <c r="C311" i="135"/>
  <c r="B311" i="135"/>
  <c r="A311" i="135"/>
  <c r="C310" i="135"/>
  <c r="B310" i="135"/>
  <c r="A310" i="135"/>
  <c r="C309" i="135"/>
  <c r="B309" i="135"/>
  <c r="A309" i="135"/>
  <c r="C308" i="135"/>
  <c r="B308" i="135"/>
  <c r="A308" i="135"/>
  <c r="C307" i="135"/>
  <c r="B307" i="135"/>
  <c r="A307" i="135"/>
  <c r="C306" i="135"/>
  <c r="B306" i="135"/>
  <c r="A306" i="135"/>
  <c r="C305" i="135"/>
  <c r="B305" i="135"/>
  <c r="A305" i="135"/>
  <c r="C304" i="135"/>
  <c r="B304" i="135"/>
  <c r="A304" i="135"/>
  <c r="C303" i="135"/>
  <c r="B303" i="135"/>
  <c r="A303" i="135"/>
  <c r="C302" i="135"/>
  <c r="B302" i="135"/>
  <c r="A302" i="135"/>
  <c r="C301" i="135"/>
  <c r="B301" i="135"/>
  <c r="A301" i="135"/>
  <c r="C300" i="135"/>
  <c r="B300" i="135"/>
  <c r="A300" i="135"/>
  <c r="C299" i="135"/>
  <c r="B299" i="135"/>
  <c r="A299" i="135"/>
  <c r="C298" i="135"/>
  <c r="B298" i="135"/>
  <c r="A298" i="135"/>
  <c r="C297" i="135"/>
  <c r="B297" i="135"/>
  <c r="A297" i="135"/>
  <c r="C296" i="135"/>
  <c r="B296" i="135"/>
  <c r="A296" i="135"/>
  <c r="C295" i="135"/>
  <c r="B295" i="135"/>
  <c r="A295" i="135"/>
  <c r="C294" i="135"/>
  <c r="B294" i="135"/>
  <c r="A294" i="135"/>
  <c r="C293" i="135"/>
  <c r="B293" i="135"/>
  <c r="A293" i="135"/>
  <c r="C292" i="135"/>
  <c r="B292" i="135"/>
  <c r="A292" i="135"/>
  <c r="C291" i="135"/>
  <c r="B291" i="135"/>
  <c r="A291" i="135"/>
  <c r="C290" i="135"/>
  <c r="B290" i="135"/>
  <c r="A290" i="135"/>
  <c r="C289" i="135"/>
  <c r="B289" i="135"/>
  <c r="A289" i="135"/>
  <c r="C288" i="135"/>
  <c r="B288" i="135"/>
  <c r="A288" i="135"/>
  <c r="C287" i="135"/>
  <c r="B287" i="135"/>
  <c r="A287" i="135"/>
  <c r="C286" i="135"/>
  <c r="B286" i="135"/>
  <c r="A286" i="135"/>
  <c r="C285" i="135"/>
  <c r="B285" i="135"/>
  <c r="A285" i="135"/>
  <c r="C284" i="135"/>
  <c r="B284" i="135"/>
  <c r="A284" i="135"/>
  <c r="C283" i="135"/>
  <c r="B283" i="135"/>
  <c r="A283" i="135"/>
  <c r="C282" i="135"/>
  <c r="B282" i="135"/>
  <c r="A282" i="135"/>
  <c r="C281" i="135"/>
  <c r="B281" i="135"/>
  <c r="A281" i="135"/>
  <c r="C280" i="135"/>
  <c r="B280" i="135"/>
  <c r="A280" i="135"/>
  <c r="C279" i="135"/>
  <c r="B279" i="135"/>
  <c r="A279" i="135"/>
  <c r="C278" i="135"/>
  <c r="B278" i="135"/>
  <c r="A278" i="135"/>
  <c r="C277" i="135"/>
  <c r="B277" i="135"/>
  <c r="A277" i="135"/>
  <c r="C276" i="135"/>
  <c r="B276" i="135"/>
  <c r="A276" i="135"/>
  <c r="C275" i="135"/>
  <c r="B275" i="135"/>
  <c r="A275" i="135"/>
  <c r="C274" i="135"/>
  <c r="B274" i="135"/>
  <c r="A274" i="135"/>
  <c r="C273" i="135"/>
  <c r="B273" i="135"/>
  <c r="A273" i="135"/>
  <c r="C272" i="135"/>
  <c r="B272" i="135"/>
  <c r="A272" i="135"/>
  <c r="C271" i="135"/>
  <c r="B271" i="135"/>
  <c r="A271" i="135"/>
  <c r="C270" i="135"/>
  <c r="B270" i="135"/>
  <c r="A270" i="135"/>
  <c r="C269" i="135"/>
  <c r="B269" i="135"/>
  <c r="A269" i="135"/>
  <c r="C268" i="135"/>
  <c r="B268" i="135"/>
  <c r="A268" i="135"/>
  <c r="C267" i="135"/>
  <c r="B267" i="135"/>
  <c r="A267" i="135"/>
  <c r="C266" i="135"/>
  <c r="B266" i="135"/>
  <c r="A266" i="135"/>
  <c r="C265" i="135"/>
  <c r="B265" i="135"/>
  <c r="A265" i="135"/>
  <c r="C264" i="135"/>
  <c r="B264" i="135"/>
  <c r="A264" i="135"/>
  <c r="C263" i="135"/>
  <c r="B263" i="135"/>
  <c r="A263" i="135"/>
  <c r="C262" i="135"/>
  <c r="B262" i="135"/>
  <c r="A262" i="135"/>
  <c r="C261" i="135"/>
  <c r="B261" i="135"/>
  <c r="A261" i="135"/>
  <c r="C260" i="135"/>
  <c r="B260" i="135"/>
  <c r="A260" i="135"/>
  <c r="C259" i="135"/>
  <c r="B259" i="135"/>
  <c r="A259" i="135"/>
  <c r="C258" i="135"/>
  <c r="B258" i="135"/>
  <c r="A258" i="135"/>
  <c r="C257" i="135"/>
  <c r="B257" i="135"/>
  <c r="A257" i="135"/>
  <c r="C256" i="135"/>
  <c r="B256" i="135"/>
  <c r="A256" i="135"/>
  <c r="C255" i="135"/>
  <c r="B255" i="135"/>
  <c r="A255" i="135"/>
  <c r="C254" i="135"/>
  <c r="B254" i="135"/>
  <c r="A254" i="135"/>
  <c r="C253" i="135"/>
  <c r="B253" i="135"/>
  <c r="A253" i="135"/>
  <c r="C252" i="135"/>
  <c r="B252" i="135"/>
  <c r="A252" i="135"/>
  <c r="C251" i="135"/>
  <c r="B251" i="135"/>
  <c r="A251" i="135"/>
  <c r="C250" i="135"/>
  <c r="B250" i="135"/>
  <c r="A250" i="135"/>
  <c r="C249" i="135"/>
  <c r="B249" i="135"/>
  <c r="A249" i="135"/>
  <c r="C248" i="135"/>
  <c r="B248" i="135"/>
  <c r="A248" i="135"/>
  <c r="C247" i="135"/>
  <c r="B247" i="135"/>
  <c r="A247" i="135"/>
  <c r="C246" i="135"/>
  <c r="B246" i="135"/>
  <c r="A246" i="135"/>
  <c r="C245" i="135"/>
  <c r="B245" i="135"/>
  <c r="A245" i="135"/>
  <c r="C244" i="135"/>
  <c r="B244" i="135"/>
  <c r="A244" i="135"/>
  <c r="C243" i="135"/>
  <c r="B243" i="135"/>
  <c r="A243" i="135"/>
  <c r="C242" i="135"/>
  <c r="B242" i="135"/>
  <c r="A242" i="135"/>
  <c r="C241" i="135"/>
  <c r="B241" i="135"/>
  <c r="A241" i="135"/>
  <c r="C240" i="135"/>
  <c r="B240" i="135"/>
  <c r="A240" i="135"/>
  <c r="C239" i="135"/>
  <c r="B239" i="135"/>
  <c r="A239" i="135"/>
  <c r="C238" i="135"/>
  <c r="B238" i="135"/>
  <c r="A238" i="135"/>
  <c r="C237" i="135"/>
  <c r="B237" i="135"/>
  <c r="A237" i="135"/>
  <c r="C236" i="135"/>
  <c r="B236" i="135"/>
  <c r="A236" i="135"/>
  <c r="C235" i="135"/>
  <c r="B235" i="135"/>
  <c r="A235" i="135"/>
  <c r="C234" i="135"/>
  <c r="B234" i="135"/>
  <c r="A234" i="135"/>
  <c r="C233" i="135"/>
  <c r="B233" i="135"/>
  <c r="A233" i="135"/>
  <c r="C232" i="135"/>
  <c r="B232" i="135"/>
  <c r="A232" i="135"/>
  <c r="C231" i="135"/>
  <c r="B231" i="135"/>
  <c r="A231" i="135"/>
  <c r="C230" i="135"/>
  <c r="B230" i="135"/>
  <c r="A230" i="135"/>
  <c r="C229" i="135"/>
  <c r="B229" i="135"/>
  <c r="A229" i="135"/>
  <c r="C228" i="135"/>
  <c r="B228" i="135"/>
  <c r="A228" i="135"/>
  <c r="C227" i="135"/>
  <c r="B227" i="135"/>
  <c r="A227" i="135"/>
  <c r="C226" i="135"/>
  <c r="B226" i="135"/>
  <c r="A226" i="135"/>
  <c r="C225" i="135"/>
  <c r="B225" i="135"/>
  <c r="A225" i="135"/>
  <c r="C224" i="135"/>
  <c r="B224" i="135"/>
  <c r="A224" i="135"/>
  <c r="C223" i="135"/>
  <c r="B223" i="135"/>
  <c r="A223" i="135"/>
  <c r="C222" i="135"/>
  <c r="B222" i="135"/>
  <c r="A222" i="135"/>
  <c r="C221" i="135"/>
  <c r="B221" i="135"/>
  <c r="A221" i="135"/>
  <c r="C220" i="135"/>
  <c r="B220" i="135"/>
  <c r="A220" i="135"/>
  <c r="C219" i="135"/>
  <c r="B219" i="135"/>
  <c r="A219" i="135"/>
  <c r="C218" i="135"/>
  <c r="B218" i="135"/>
  <c r="A218" i="135"/>
  <c r="C217" i="135"/>
  <c r="B217" i="135"/>
  <c r="A217" i="135"/>
  <c r="C216" i="135"/>
  <c r="B216" i="135"/>
  <c r="A216" i="135"/>
  <c r="C215" i="135"/>
  <c r="B215" i="135"/>
  <c r="A215" i="135"/>
  <c r="C214" i="135"/>
  <c r="B214" i="135"/>
  <c r="A214" i="135"/>
  <c r="C213" i="135"/>
  <c r="B213" i="135"/>
  <c r="A213" i="135"/>
  <c r="C212" i="135"/>
  <c r="B212" i="135"/>
  <c r="A212" i="135"/>
  <c r="C211" i="135"/>
  <c r="B211" i="135"/>
  <c r="A211" i="135"/>
  <c r="C210" i="135"/>
  <c r="B210" i="135"/>
  <c r="A210" i="135"/>
  <c r="C209" i="135"/>
  <c r="B209" i="135"/>
  <c r="A209" i="135"/>
  <c r="C208" i="135"/>
  <c r="B208" i="135"/>
  <c r="A208" i="135"/>
  <c r="C207" i="135"/>
  <c r="B207" i="135"/>
  <c r="A207" i="135"/>
  <c r="C206" i="135"/>
  <c r="B206" i="135"/>
  <c r="A206" i="135"/>
  <c r="C205" i="135"/>
  <c r="B205" i="135"/>
  <c r="A205" i="135"/>
  <c r="C204" i="135"/>
  <c r="B204" i="135"/>
  <c r="A204" i="135"/>
  <c r="C203" i="135"/>
  <c r="B203" i="135"/>
  <c r="A203" i="135"/>
  <c r="C202" i="135"/>
  <c r="B202" i="135"/>
  <c r="A202" i="135"/>
  <c r="C201" i="135"/>
  <c r="B201" i="135"/>
  <c r="A201" i="135"/>
  <c r="C200" i="135"/>
  <c r="B200" i="135"/>
  <c r="A200" i="135"/>
  <c r="C199" i="135"/>
  <c r="B199" i="135"/>
  <c r="A199" i="135"/>
  <c r="C198" i="135"/>
  <c r="B198" i="135"/>
  <c r="A198" i="135"/>
  <c r="C197" i="135"/>
  <c r="B197" i="135"/>
  <c r="A197" i="135"/>
  <c r="C196" i="135"/>
  <c r="B196" i="135"/>
  <c r="A196" i="135"/>
  <c r="C195" i="135"/>
  <c r="B195" i="135"/>
  <c r="A195" i="135"/>
  <c r="C194" i="135"/>
  <c r="B194" i="135"/>
  <c r="A194" i="135"/>
  <c r="C193" i="135"/>
  <c r="B193" i="135"/>
  <c r="A193" i="135"/>
  <c r="C192" i="135"/>
  <c r="B192" i="135"/>
  <c r="A192" i="135"/>
  <c r="C191" i="135"/>
  <c r="B191" i="135"/>
  <c r="A191" i="135"/>
  <c r="C190" i="135"/>
  <c r="B190" i="135"/>
  <c r="A190" i="135"/>
  <c r="C189" i="135"/>
  <c r="B189" i="135"/>
  <c r="A189" i="135"/>
  <c r="C188" i="135"/>
  <c r="B188" i="135"/>
  <c r="A188" i="135"/>
  <c r="C187" i="135"/>
  <c r="B187" i="135"/>
  <c r="A187" i="135"/>
  <c r="C186" i="135"/>
  <c r="B186" i="135"/>
  <c r="A186" i="135"/>
  <c r="C185" i="135"/>
  <c r="B185" i="135"/>
  <c r="A185" i="135"/>
  <c r="C184" i="135"/>
  <c r="B184" i="135"/>
  <c r="A184" i="135"/>
  <c r="C183" i="135"/>
  <c r="B183" i="135"/>
  <c r="A183" i="135"/>
  <c r="C182" i="135"/>
  <c r="B182" i="135"/>
  <c r="A182" i="135"/>
  <c r="C181" i="135"/>
  <c r="B181" i="135"/>
  <c r="A181" i="135"/>
  <c r="C180" i="135"/>
  <c r="B180" i="135"/>
  <c r="A180" i="135"/>
  <c r="C179" i="135"/>
  <c r="B179" i="135"/>
  <c r="A179" i="135"/>
  <c r="C178" i="135"/>
  <c r="B178" i="135"/>
  <c r="A178" i="135"/>
  <c r="C177" i="135"/>
  <c r="B177" i="135"/>
  <c r="A177" i="135"/>
  <c r="C176" i="135"/>
  <c r="B176" i="135"/>
  <c r="A176" i="135"/>
  <c r="C175" i="135"/>
  <c r="B175" i="135"/>
  <c r="A175" i="135"/>
  <c r="C174" i="135"/>
  <c r="B174" i="135"/>
  <c r="A174" i="135"/>
  <c r="C173" i="135"/>
  <c r="B173" i="135"/>
  <c r="A173" i="135"/>
  <c r="C172" i="135"/>
  <c r="B172" i="135"/>
  <c r="A172" i="135"/>
  <c r="C171" i="135"/>
  <c r="B171" i="135"/>
  <c r="A171" i="135"/>
  <c r="C170" i="135"/>
  <c r="B170" i="135"/>
  <c r="A170" i="135"/>
  <c r="C169" i="135"/>
  <c r="B169" i="135"/>
  <c r="A169" i="135"/>
  <c r="C168" i="135"/>
  <c r="B168" i="135"/>
  <c r="A168" i="135"/>
  <c r="C167" i="135"/>
  <c r="B167" i="135"/>
  <c r="A167" i="135"/>
  <c r="C166" i="135"/>
  <c r="B166" i="135"/>
  <c r="A166" i="135"/>
  <c r="C165" i="135"/>
  <c r="B165" i="135"/>
  <c r="A165" i="135"/>
  <c r="C164" i="135"/>
  <c r="B164" i="135"/>
  <c r="A164" i="135"/>
  <c r="C163" i="135"/>
  <c r="B163" i="135"/>
  <c r="A163" i="135"/>
  <c r="C162" i="135"/>
  <c r="B162" i="135"/>
  <c r="A162" i="135"/>
  <c r="C161" i="135"/>
  <c r="B161" i="135"/>
  <c r="A161" i="135"/>
  <c r="C160" i="135"/>
  <c r="B160" i="135"/>
  <c r="A160" i="135"/>
  <c r="C159" i="135"/>
  <c r="B159" i="135"/>
  <c r="A159" i="135"/>
  <c r="C158" i="135"/>
  <c r="B158" i="135"/>
  <c r="A158" i="135"/>
  <c r="C157" i="135"/>
  <c r="B157" i="135"/>
  <c r="A157" i="135"/>
  <c r="C156" i="135"/>
  <c r="B156" i="135"/>
  <c r="A156" i="135"/>
  <c r="C155" i="135"/>
  <c r="B155" i="135"/>
  <c r="A155" i="135"/>
  <c r="C154" i="135"/>
  <c r="B154" i="135"/>
  <c r="A154" i="135"/>
  <c r="C153" i="135"/>
  <c r="B153" i="135"/>
  <c r="A153" i="135"/>
  <c r="C152" i="135"/>
  <c r="B152" i="135"/>
  <c r="A152" i="135"/>
  <c r="C151" i="135"/>
  <c r="B151" i="135"/>
  <c r="A151" i="135"/>
  <c r="C150" i="135"/>
  <c r="B150" i="135"/>
  <c r="A150" i="135"/>
  <c r="C149" i="135"/>
  <c r="B149" i="135"/>
  <c r="A149" i="135"/>
  <c r="C148" i="135"/>
  <c r="B148" i="135"/>
  <c r="A148" i="135"/>
  <c r="C147" i="135"/>
  <c r="B147" i="135"/>
  <c r="A147" i="135"/>
  <c r="C146" i="135"/>
  <c r="B146" i="135"/>
  <c r="A146" i="135"/>
  <c r="C145" i="135"/>
  <c r="B145" i="135"/>
  <c r="A145" i="135"/>
  <c r="C144" i="135"/>
  <c r="B144" i="135"/>
  <c r="A144" i="135"/>
  <c r="C143" i="135"/>
  <c r="B143" i="135"/>
  <c r="A143" i="135"/>
  <c r="C142" i="135"/>
  <c r="B142" i="135"/>
  <c r="A142" i="135"/>
  <c r="C141" i="135"/>
  <c r="B141" i="135"/>
  <c r="A141" i="135"/>
  <c r="C140" i="135"/>
  <c r="B140" i="135"/>
  <c r="A140" i="135"/>
  <c r="C139" i="135"/>
  <c r="B139" i="135"/>
  <c r="A139" i="135"/>
  <c r="C138" i="135"/>
  <c r="B138" i="135"/>
  <c r="A138" i="135"/>
  <c r="C137" i="135"/>
  <c r="B137" i="135"/>
  <c r="A137" i="135"/>
  <c r="C136" i="135"/>
  <c r="B136" i="135"/>
  <c r="A136" i="135"/>
  <c r="C135" i="135"/>
  <c r="B135" i="135"/>
  <c r="A135" i="135"/>
  <c r="C134" i="135"/>
  <c r="B134" i="135"/>
  <c r="A134" i="135"/>
  <c r="C133" i="135"/>
  <c r="B133" i="135"/>
  <c r="A133" i="135"/>
  <c r="C132" i="135"/>
  <c r="B132" i="135"/>
  <c r="A132" i="135"/>
  <c r="C131" i="135"/>
  <c r="B131" i="135"/>
  <c r="A131" i="135"/>
  <c r="C130" i="135"/>
  <c r="B130" i="135"/>
  <c r="A130" i="135"/>
  <c r="C129" i="135"/>
  <c r="B129" i="135"/>
  <c r="A129" i="135"/>
  <c r="C128" i="135"/>
  <c r="B128" i="135"/>
  <c r="A128" i="135"/>
  <c r="C127" i="135"/>
  <c r="B127" i="135"/>
  <c r="A127" i="135"/>
  <c r="C126" i="135"/>
  <c r="B126" i="135"/>
  <c r="A126" i="135"/>
  <c r="C125" i="135"/>
  <c r="B125" i="135"/>
  <c r="A125" i="135"/>
  <c r="C124" i="135"/>
  <c r="B124" i="135"/>
  <c r="A124" i="135"/>
  <c r="C123" i="135"/>
  <c r="B123" i="135"/>
  <c r="A123" i="135"/>
  <c r="C122" i="135"/>
  <c r="B122" i="135"/>
  <c r="A122" i="135"/>
  <c r="C121" i="135"/>
  <c r="B121" i="135"/>
  <c r="A121" i="135"/>
  <c r="C120" i="135"/>
  <c r="B120" i="135"/>
  <c r="A120" i="135"/>
  <c r="C119" i="135"/>
  <c r="B119" i="135"/>
  <c r="A119" i="135"/>
  <c r="C118" i="135"/>
  <c r="B118" i="135"/>
  <c r="A118" i="135"/>
  <c r="C117" i="135"/>
  <c r="B117" i="135"/>
  <c r="A117" i="135"/>
  <c r="C116" i="135"/>
  <c r="B116" i="135"/>
  <c r="A116" i="135"/>
  <c r="C115" i="135"/>
  <c r="B115" i="135"/>
  <c r="A115" i="135"/>
  <c r="C114" i="135"/>
  <c r="B114" i="135"/>
  <c r="A114" i="135"/>
  <c r="C113" i="135"/>
  <c r="B113" i="135"/>
  <c r="A113" i="135"/>
  <c r="C112" i="135"/>
  <c r="B112" i="135"/>
  <c r="A112" i="135"/>
  <c r="C111" i="135"/>
  <c r="B111" i="135"/>
  <c r="A111" i="135"/>
  <c r="C110" i="135"/>
  <c r="B110" i="135"/>
  <c r="A110" i="135"/>
  <c r="C109" i="135"/>
  <c r="B109" i="135"/>
  <c r="A109" i="135"/>
  <c r="C108" i="135"/>
  <c r="B108" i="135"/>
  <c r="A108" i="135"/>
  <c r="C107" i="135"/>
  <c r="B107" i="135"/>
  <c r="A107" i="135"/>
  <c r="C106" i="135"/>
  <c r="B106" i="135"/>
  <c r="A106" i="135"/>
  <c r="C105" i="135"/>
  <c r="B105" i="135"/>
  <c r="A105" i="135"/>
  <c r="C104" i="135"/>
  <c r="B104" i="135"/>
  <c r="A104" i="135"/>
  <c r="C103" i="135"/>
  <c r="B103" i="135"/>
  <c r="A103" i="135"/>
  <c r="C102" i="135"/>
  <c r="B102" i="135"/>
  <c r="A102" i="135"/>
  <c r="C101" i="135"/>
  <c r="B101" i="135"/>
  <c r="A101" i="135"/>
  <c r="C100" i="135"/>
  <c r="B100" i="135"/>
  <c r="A100" i="135"/>
  <c r="C99" i="135"/>
  <c r="B99" i="135"/>
  <c r="A99" i="135"/>
  <c r="C98" i="135"/>
  <c r="B98" i="135"/>
  <c r="A98" i="135"/>
  <c r="C97" i="135"/>
  <c r="B97" i="135"/>
  <c r="A97" i="135"/>
  <c r="C96" i="135"/>
  <c r="B96" i="135"/>
  <c r="A96" i="135"/>
  <c r="C95" i="135"/>
  <c r="B95" i="135"/>
  <c r="A95" i="135"/>
  <c r="C94" i="135"/>
  <c r="B94" i="135"/>
  <c r="A94" i="135"/>
  <c r="C93" i="135"/>
  <c r="B93" i="135"/>
  <c r="A93" i="135"/>
  <c r="C92" i="135"/>
  <c r="B92" i="135"/>
  <c r="A92" i="135"/>
  <c r="C91" i="135"/>
  <c r="B91" i="135"/>
  <c r="A91" i="135"/>
  <c r="C90" i="135"/>
  <c r="B90" i="135"/>
  <c r="A90" i="135"/>
  <c r="C89" i="135"/>
  <c r="B89" i="135"/>
  <c r="A89" i="135"/>
  <c r="C88" i="135"/>
  <c r="B88" i="135"/>
  <c r="A88" i="135"/>
  <c r="C87" i="135"/>
  <c r="B87" i="135"/>
  <c r="A87" i="135"/>
  <c r="C86" i="135"/>
  <c r="B86" i="135"/>
  <c r="A86" i="135"/>
  <c r="C85" i="135"/>
  <c r="B85" i="135"/>
  <c r="A85" i="135"/>
  <c r="C84" i="135"/>
  <c r="B84" i="135"/>
  <c r="A84" i="135"/>
  <c r="C83" i="135"/>
  <c r="B83" i="135"/>
  <c r="A83" i="135"/>
  <c r="C82" i="135"/>
  <c r="B82" i="135"/>
  <c r="A82" i="135"/>
  <c r="C81" i="135"/>
  <c r="B81" i="135"/>
  <c r="A81" i="135"/>
  <c r="C80" i="135"/>
  <c r="B80" i="135"/>
  <c r="A80" i="135"/>
  <c r="C79" i="135"/>
  <c r="B79" i="135"/>
  <c r="A79" i="135"/>
  <c r="C78" i="135"/>
  <c r="B78" i="135"/>
  <c r="A78" i="135"/>
  <c r="C77" i="135"/>
  <c r="B77" i="135"/>
  <c r="A77" i="135"/>
  <c r="C76" i="135"/>
  <c r="B76" i="135"/>
  <c r="A76" i="135"/>
  <c r="C75" i="135"/>
  <c r="B75" i="135"/>
  <c r="A75" i="135"/>
  <c r="C74" i="135"/>
  <c r="B74" i="135"/>
  <c r="A74" i="135"/>
  <c r="C73" i="135"/>
  <c r="B73" i="135"/>
  <c r="A73" i="135"/>
  <c r="C72" i="135"/>
  <c r="B72" i="135"/>
  <c r="A72" i="135"/>
  <c r="C71" i="135"/>
  <c r="B71" i="135"/>
  <c r="A71" i="135"/>
  <c r="C70" i="135"/>
  <c r="B70" i="135"/>
  <c r="A70" i="135"/>
  <c r="C69" i="135"/>
  <c r="B69" i="135"/>
  <c r="A69" i="135"/>
  <c r="C68" i="135"/>
  <c r="B68" i="135"/>
  <c r="A68" i="135"/>
  <c r="C67" i="135"/>
  <c r="B67" i="135"/>
  <c r="A67" i="135"/>
  <c r="C66" i="135"/>
  <c r="B66" i="135"/>
  <c r="A66" i="135"/>
  <c r="C65" i="135"/>
  <c r="B65" i="135"/>
  <c r="A65" i="135"/>
  <c r="C64" i="135"/>
  <c r="B64" i="135"/>
  <c r="A64" i="135"/>
  <c r="C63" i="135"/>
  <c r="B63" i="135"/>
  <c r="A63" i="135"/>
  <c r="C62" i="135"/>
  <c r="B62" i="135"/>
  <c r="A62" i="135"/>
  <c r="C61" i="135"/>
  <c r="B61" i="135"/>
  <c r="A61" i="135"/>
  <c r="C60" i="135"/>
  <c r="B60" i="135"/>
  <c r="A60" i="135"/>
  <c r="C59" i="135"/>
  <c r="B59" i="135"/>
  <c r="A59" i="135"/>
  <c r="C58" i="135"/>
  <c r="B58" i="135"/>
  <c r="A58" i="135"/>
  <c r="C57" i="135"/>
  <c r="B57" i="135"/>
  <c r="A57" i="135"/>
  <c r="C56" i="135"/>
  <c r="B56" i="135"/>
  <c r="A56" i="135"/>
  <c r="C55" i="135"/>
  <c r="B55" i="135"/>
  <c r="A55" i="135"/>
  <c r="C54" i="135"/>
  <c r="B54" i="135"/>
  <c r="A54" i="135"/>
  <c r="C53" i="135"/>
  <c r="B53" i="135"/>
  <c r="A53" i="135"/>
  <c r="C52" i="135"/>
  <c r="B52" i="135"/>
  <c r="A52" i="135"/>
  <c r="C51" i="135"/>
  <c r="B51" i="135"/>
  <c r="A51" i="135"/>
  <c r="C50" i="135"/>
  <c r="B50" i="135"/>
  <c r="A50" i="135"/>
  <c r="C49" i="135"/>
  <c r="B49" i="135"/>
  <c r="A49" i="135"/>
  <c r="C48" i="135"/>
  <c r="B48" i="135"/>
  <c r="A48" i="135"/>
  <c r="C47" i="135"/>
  <c r="B47" i="135"/>
  <c r="A47" i="135"/>
  <c r="C46" i="135"/>
  <c r="B46" i="135"/>
  <c r="A46" i="135"/>
  <c r="C45" i="135"/>
  <c r="B45" i="135"/>
  <c r="A45" i="135"/>
  <c r="C44" i="135"/>
  <c r="B44" i="135"/>
  <c r="A44" i="135"/>
  <c r="C43" i="135"/>
  <c r="B43" i="135"/>
  <c r="A43" i="135"/>
  <c r="C42" i="135"/>
  <c r="B42" i="135"/>
  <c r="A42" i="135"/>
  <c r="C41" i="135"/>
  <c r="B41" i="135"/>
  <c r="A41" i="135"/>
  <c r="C40" i="135"/>
  <c r="B40" i="135"/>
  <c r="A40" i="135"/>
  <c r="C39" i="135"/>
  <c r="B39" i="135"/>
  <c r="A39" i="135"/>
  <c r="C38" i="135"/>
  <c r="B38" i="135"/>
  <c r="A38" i="135"/>
  <c r="C37" i="135"/>
  <c r="B37" i="135"/>
  <c r="A37" i="135"/>
  <c r="C36" i="135"/>
  <c r="B36" i="135"/>
  <c r="A36" i="135"/>
  <c r="C35" i="135"/>
  <c r="B35" i="135"/>
  <c r="A35" i="135"/>
  <c r="C34" i="135"/>
  <c r="B34" i="135"/>
  <c r="A34" i="135"/>
  <c r="C33" i="135"/>
  <c r="B33" i="135"/>
  <c r="A33" i="135"/>
  <c r="C32" i="135"/>
  <c r="B32" i="135"/>
  <c r="A32" i="135"/>
  <c r="C31" i="135"/>
  <c r="B31" i="135"/>
  <c r="A31" i="135"/>
  <c r="C30" i="135"/>
  <c r="B30" i="135"/>
  <c r="A30" i="135"/>
  <c r="C29" i="135"/>
  <c r="B29" i="135"/>
  <c r="A29" i="135"/>
  <c r="C28" i="135"/>
  <c r="B28" i="135"/>
  <c r="A28" i="135"/>
  <c r="C27" i="135"/>
  <c r="B27" i="135"/>
  <c r="A27" i="135"/>
  <c r="C26" i="135"/>
  <c r="B26" i="135"/>
  <c r="A26" i="135"/>
  <c r="C25" i="135"/>
  <c r="B25" i="135"/>
  <c r="A25" i="135"/>
  <c r="C24" i="135"/>
  <c r="B24" i="135"/>
  <c r="A24" i="135"/>
  <c r="C23" i="135"/>
  <c r="B23" i="135"/>
  <c r="A23" i="135"/>
  <c r="C22" i="135"/>
  <c r="B22" i="135"/>
  <c r="A22" i="135"/>
  <c r="C21" i="135"/>
  <c r="B21" i="135"/>
  <c r="A21" i="135"/>
  <c r="C20" i="135"/>
  <c r="B20" i="135"/>
  <c r="A20" i="135"/>
  <c r="C19" i="135"/>
  <c r="B19" i="135"/>
  <c r="A19" i="135"/>
  <c r="C18" i="135"/>
  <c r="B18" i="135"/>
  <c r="A18" i="135"/>
  <c r="C17" i="135"/>
  <c r="B17" i="135"/>
  <c r="A17" i="135"/>
  <c r="C16" i="135"/>
  <c r="B16" i="135"/>
  <c r="A16" i="135"/>
  <c r="C15" i="135"/>
  <c r="B15" i="135"/>
  <c r="A15" i="135"/>
  <c r="C14" i="135"/>
  <c r="B14" i="135"/>
  <c r="A14" i="135"/>
  <c r="C13" i="135"/>
  <c r="B13" i="135"/>
  <c r="A13" i="135"/>
  <c r="C12" i="135"/>
  <c r="B12" i="135"/>
  <c r="A12" i="135"/>
  <c r="C11" i="135"/>
  <c r="B11" i="135"/>
  <c r="A11" i="135"/>
  <c r="C10" i="135"/>
  <c r="B10" i="135"/>
  <c r="A10" i="135"/>
  <c r="C9" i="135"/>
  <c r="B9" i="135"/>
  <c r="A9" i="135"/>
  <c r="C8" i="135"/>
  <c r="B8" i="135"/>
  <c r="A8" i="135"/>
  <c r="C7" i="135"/>
  <c r="B7" i="135"/>
  <c r="A7" i="135"/>
  <c r="C6" i="135"/>
  <c r="B6" i="135"/>
  <c r="A6" i="135"/>
  <c r="C5" i="135"/>
  <c r="B5" i="135"/>
  <c r="A5" i="135"/>
  <c r="C4" i="135"/>
  <c r="B4" i="135"/>
  <c r="A4" i="135"/>
  <c r="G30" i="74"/>
  <c r="J24" i="74"/>
  <c r="K23" i="74"/>
  <c r="J23" i="74"/>
  <c r="K22" i="74"/>
  <c r="J22" i="74"/>
  <c r="J20" i="74"/>
  <c r="J19" i="74"/>
  <c r="J18" i="74"/>
  <c r="K16" i="74"/>
  <c r="K15" i="74"/>
  <c r="J15" i="74"/>
  <c r="K12" i="74"/>
  <c r="K11" i="74"/>
  <c r="J11" i="74"/>
  <c r="K10" i="74"/>
  <c r="J10" i="74"/>
  <c r="A9" i="74"/>
  <c r="A10" i="74" s="1"/>
  <c r="A11" i="74" s="1"/>
  <c r="A12" i="74" s="1"/>
  <c r="A13" i="74" s="1"/>
  <c r="A14" i="74" s="1"/>
  <c r="A15" i="74" s="1"/>
  <c r="A16" i="74" s="1"/>
  <c r="A18" i="74" s="1"/>
  <c r="A20" i="74" s="1"/>
  <c r="A22" i="74" s="1"/>
  <c r="A24" i="74" s="1"/>
  <c r="K8" i="74"/>
  <c r="K7" i="74"/>
  <c r="J7" i="74"/>
  <c r="J5" i="74"/>
  <c r="K5" i="74"/>
  <c r="E103" i="42"/>
  <c r="D103" i="42"/>
  <c r="C103" i="42"/>
  <c r="E102" i="42"/>
  <c r="D102" i="42"/>
  <c r="C102" i="42"/>
  <c r="E101" i="42"/>
  <c r="D101" i="42"/>
  <c r="C101" i="42"/>
  <c r="E100" i="42"/>
  <c r="D100" i="42"/>
  <c r="C100" i="42"/>
  <c r="G81" i="42"/>
  <c r="G80" i="42"/>
  <c r="T79" i="42"/>
  <c r="S79" i="42"/>
  <c r="R79" i="42"/>
  <c r="Q79" i="42"/>
  <c r="G79" i="42"/>
  <c r="G78" i="42"/>
  <c r="G77" i="42"/>
  <c r="F68" i="42"/>
  <c r="F67" i="42"/>
  <c r="H62" i="42"/>
  <c r="F62" i="42"/>
  <c r="F61" i="42" s="1"/>
  <c r="F60" i="42" s="1"/>
  <c r="F59" i="42" s="1"/>
  <c r="H61" i="42"/>
  <c r="H60" i="42"/>
  <c r="H59" i="42"/>
  <c r="F39" i="42"/>
  <c r="F38" i="42"/>
  <c r="F37" i="42" s="1"/>
  <c r="F36" i="42" s="1"/>
  <c r="E38" i="42"/>
  <c r="F31" i="42"/>
  <c r="F30" i="42" s="1"/>
  <c r="H27" i="42"/>
  <c r="H26" i="42" s="1"/>
  <c r="H25" i="42" s="1"/>
  <c r="F27" i="42"/>
  <c r="F26" i="42" s="1"/>
  <c r="F25" i="42" s="1"/>
  <c r="F22" i="42"/>
  <c r="F21" i="42"/>
  <c r="F20" i="42" s="1"/>
  <c r="AR19" i="9"/>
  <c r="AQ19" i="9"/>
  <c r="AT19" i="9" s="1"/>
  <c r="AP19" i="9"/>
  <c r="AO19" i="9"/>
  <c r="AN19" i="9"/>
  <c r="AM19" i="9"/>
  <c r="AL19" i="9"/>
  <c r="AK19" i="9"/>
  <c r="AJ19" i="9"/>
  <c r="AI19" i="9"/>
  <c r="AH19" i="9"/>
  <c r="AG19" i="9"/>
  <c r="AF19" i="9"/>
  <c r="AE19" i="9"/>
  <c r="AD19" i="9"/>
  <c r="AC19" i="9"/>
  <c r="AB19" i="9"/>
  <c r="AA19" i="9"/>
  <c r="Z19" i="9"/>
  <c r="Y19" i="9"/>
  <c r="X19" i="9"/>
  <c r="W19" i="9"/>
  <c r="V19" i="9"/>
  <c r="U19" i="9"/>
  <c r="T19" i="9"/>
  <c r="S19" i="9"/>
  <c r="R19" i="9"/>
  <c r="Q19" i="9"/>
  <c r="P19" i="9"/>
  <c r="O19" i="9"/>
  <c r="N19" i="9"/>
  <c r="M19" i="9"/>
  <c r="L19" i="9"/>
  <c r="K19" i="9"/>
  <c r="J19" i="9"/>
  <c r="I19" i="9"/>
  <c r="H19" i="9"/>
  <c r="G19" i="9"/>
  <c r="F19" i="9"/>
  <c r="E19" i="9"/>
  <c r="D19" i="9"/>
  <c r="C19" i="9"/>
  <c r="B19" i="9"/>
  <c r="AR18" i="9"/>
  <c r="AT18" i="9" s="1"/>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B18" i="9"/>
  <c r="AR17" i="9"/>
  <c r="AQ17" i="9"/>
  <c r="AT17" i="9" s="1"/>
  <c r="AP17" i="9"/>
  <c r="AO17" i="9"/>
  <c r="AN17" i="9"/>
  <c r="AM17" i="9"/>
  <c r="AL17" i="9"/>
  <c r="AK17" i="9"/>
  <c r="AJ17" i="9"/>
  <c r="AI17" i="9"/>
  <c r="AH17" i="9"/>
  <c r="AG17" i="9"/>
  <c r="AF17" i="9"/>
  <c r="AE17" i="9"/>
  <c r="AD17" i="9"/>
  <c r="AC17" i="9"/>
  <c r="AB17" i="9"/>
  <c r="AA17" i="9"/>
  <c r="Z17" i="9"/>
  <c r="Y17" i="9"/>
  <c r="X17" i="9"/>
  <c r="W17" i="9"/>
  <c r="V17" i="9"/>
  <c r="U17" i="9"/>
  <c r="T17" i="9"/>
  <c r="S17" i="9"/>
  <c r="R17" i="9"/>
  <c r="Q17" i="9"/>
  <c r="P17" i="9"/>
  <c r="O17" i="9"/>
  <c r="N17" i="9"/>
  <c r="M17" i="9"/>
  <c r="L17" i="9"/>
  <c r="K17" i="9"/>
  <c r="J17" i="9"/>
  <c r="I17" i="9"/>
  <c r="H17" i="9"/>
  <c r="G17" i="9"/>
  <c r="F17" i="9"/>
  <c r="E17" i="9"/>
  <c r="D17" i="9"/>
  <c r="C17" i="9"/>
  <c r="B17" i="9"/>
  <c r="AR16" i="9"/>
  <c r="AT16" i="9" s="1"/>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B16" i="9"/>
  <c r="AR15" i="9"/>
  <c r="AQ15" i="9"/>
  <c r="AT15" i="9" s="1"/>
  <c r="AP15" i="9"/>
  <c r="AO15" i="9"/>
  <c r="AN15" i="9"/>
  <c r="AM15" i="9"/>
  <c r="AL15" i="9"/>
  <c r="AK15" i="9"/>
  <c r="AJ15" i="9"/>
  <c r="AI15" i="9"/>
  <c r="AH15" i="9"/>
  <c r="AG15" i="9"/>
  <c r="AF15" i="9"/>
  <c r="AE15" i="9"/>
  <c r="AD15" i="9"/>
  <c r="AC15" i="9"/>
  <c r="AB15" i="9"/>
  <c r="AA15" i="9"/>
  <c r="Z15" i="9"/>
  <c r="Y15" i="9"/>
  <c r="X15" i="9"/>
  <c r="W15" i="9"/>
  <c r="V15" i="9"/>
  <c r="U15" i="9"/>
  <c r="T15" i="9"/>
  <c r="S15" i="9"/>
  <c r="R15" i="9"/>
  <c r="Q15" i="9"/>
  <c r="P15" i="9"/>
  <c r="O15" i="9"/>
  <c r="N15" i="9"/>
  <c r="M15" i="9"/>
  <c r="L15" i="9"/>
  <c r="K15" i="9"/>
  <c r="J15" i="9"/>
  <c r="I15" i="9"/>
  <c r="H15" i="9"/>
  <c r="G15" i="9"/>
  <c r="F15" i="9"/>
  <c r="E15" i="9"/>
  <c r="D15" i="9"/>
  <c r="C15" i="9"/>
  <c r="B15" i="9"/>
  <c r="AR14" i="9"/>
  <c r="AT14" i="9" s="1"/>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B14" i="9"/>
  <c r="AR13" i="9"/>
  <c r="AQ13" i="9"/>
  <c r="AT13" i="9" s="1"/>
  <c r="AP13" i="9"/>
  <c r="AO13" i="9"/>
  <c r="AN13" i="9"/>
  <c r="AM13" i="9"/>
  <c r="AL13" i="9"/>
  <c r="AK13" i="9"/>
  <c r="AJ13" i="9"/>
  <c r="AI13" i="9"/>
  <c r="AH13" i="9"/>
  <c r="AG13" i="9"/>
  <c r="AF13" i="9"/>
  <c r="AE13" i="9"/>
  <c r="AD13" i="9"/>
  <c r="AC13" i="9"/>
  <c r="AB13" i="9"/>
  <c r="AA13" i="9"/>
  <c r="Z13" i="9"/>
  <c r="Y13" i="9"/>
  <c r="X13" i="9"/>
  <c r="W13" i="9"/>
  <c r="V13" i="9"/>
  <c r="U13" i="9"/>
  <c r="T13" i="9"/>
  <c r="S13" i="9"/>
  <c r="R13" i="9"/>
  <c r="Q13" i="9"/>
  <c r="P13" i="9"/>
  <c r="O13" i="9"/>
  <c r="N13" i="9"/>
  <c r="M13" i="9"/>
  <c r="L13" i="9"/>
  <c r="K13" i="9"/>
  <c r="J13" i="9"/>
  <c r="I13" i="9"/>
  <c r="H13" i="9"/>
  <c r="G13" i="9"/>
  <c r="F13" i="9"/>
  <c r="E13" i="9"/>
  <c r="D13" i="9"/>
  <c r="C13" i="9"/>
  <c r="B13" i="9"/>
  <c r="AR12" i="9"/>
  <c r="AT12" i="9" s="1"/>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B12" i="9"/>
  <c r="AR11" i="9"/>
  <c r="AQ11" i="9"/>
  <c r="AT11" i="9" s="1"/>
  <c r="AP11" i="9"/>
  <c r="AO11" i="9"/>
  <c r="AN11" i="9"/>
  <c r="AM11" i="9"/>
  <c r="AL11" i="9"/>
  <c r="AK11" i="9"/>
  <c r="AJ11" i="9"/>
  <c r="AI11" i="9"/>
  <c r="AH11" i="9"/>
  <c r="AG11" i="9"/>
  <c r="AF11" i="9"/>
  <c r="AE11" i="9"/>
  <c r="AD11" i="9"/>
  <c r="AC11" i="9"/>
  <c r="AB11" i="9"/>
  <c r="AA11" i="9"/>
  <c r="Z11" i="9"/>
  <c r="Y11" i="9"/>
  <c r="X11" i="9"/>
  <c r="W11" i="9"/>
  <c r="V11" i="9"/>
  <c r="U11" i="9"/>
  <c r="T11" i="9"/>
  <c r="S11" i="9"/>
  <c r="R11" i="9"/>
  <c r="Q11" i="9"/>
  <c r="P11" i="9"/>
  <c r="O11" i="9"/>
  <c r="N11" i="9"/>
  <c r="M11" i="9"/>
  <c r="L11" i="9"/>
  <c r="K11" i="9"/>
  <c r="J11" i="9"/>
  <c r="I11" i="9"/>
  <c r="H11" i="9"/>
  <c r="G11" i="9"/>
  <c r="F11" i="9"/>
  <c r="E11" i="9"/>
  <c r="D11" i="9"/>
  <c r="C11" i="9"/>
  <c r="B11" i="9"/>
  <c r="AR10" i="9"/>
  <c r="AT10" i="9" s="1"/>
  <c r="AQ10" i="9"/>
  <c r="AP10" i="9"/>
  <c r="AO10" i="9"/>
  <c r="AN10" i="9"/>
  <c r="AM10" i="9"/>
  <c r="AL10" i="9"/>
  <c r="AK10" i="9"/>
  <c r="AJ10" i="9"/>
  <c r="AI10" i="9"/>
  <c r="AH10" i="9"/>
  <c r="AG10" i="9"/>
  <c r="AF10" i="9"/>
  <c r="AE10" i="9"/>
  <c r="AD10" i="9"/>
  <c r="AC10" i="9"/>
  <c r="AB10" i="9"/>
  <c r="AA10" i="9"/>
  <c r="Z10" i="9"/>
  <c r="Y10" i="9"/>
  <c r="X10" i="9"/>
  <c r="W10" i="9"/>
  <c r="V10" i="9"/>
  <c r="U10" i="9"/>
  <c r="T10" i="9"/>
  <c r="S10" i="9"/>
  <c r="R10" i="9"/>
  <c r="Q10" i="9"/>
  <c r="P10" i="9"/>
  <c r="O10" i="9"/>
  <c r="N10" i="9"/>
  <c r="M10" i="9"/>
  <c r="L10" i="9"/>
  <c r="K10" i="9"/>
  <c r="J10" i="9"/>
  <c r="I10" i="9"/>
  <c r="H10" i="9"/>
  <c r="G10" i="9"/>
  <c r="F10" i="9"/>
  <c r="E10" i="9"/>
  <c r="D10" i="9"/>
  <c r="C10" i="9"/>
  <c r="B10" i="9"/>
  <c r="AR9" i="9"/>
  <c r="AQ9" i="9"/>
  <c r="AT9" i="9" s="1"/>
  <c r="AP9" i="9"/>
  <c r="AO9" i="9"/>
  <c r="AN9" i="9"/>
  <c r="AM9" i="9"/>
  <c r="AL9" i="9"/>
  <c r="AK9" i="9"/>
  <c r="AJ9" i="9"/>
  <c r="AI9" i="9"/>
  <c r="AH9" i="9"/>
  <c r="AG9" i="9"/>
  <c r="AF9" i="9"/>
  <c r="AE9" i="9"/>
  <c r="AD9" i="9"/>
  <c r="AC9" i="9"/>
  <c r="AB9" i="9"/>
  <c r="AA9" i="9"/>
  <c r="Z9" i="9"/>
  <c r="Y9" i="9"/>
  <c r="X9" i="9"/>
  <c r="W9" i="9"/>
  <c r="V9" i="9"/>
  <c r="U9" i="9"/>
  <c r="T9" i="9"/>
  <c r="S9" i="9"/>
  <c r="R9" i="9"/>
  <c r="Q9" i="9"/>
  <c r="P9" i="9"/>
  <c r="O9" i="9"/>
  <c r="N9" i="9"/>
  <c r="M9" i="9"/>
  <c r="L9" i="9"/>
  <c r="K9" i="9"/>
  <c r="J9" i="9"/>
  <c r="I9" i="9"/>
  <c r="H9" i="9"/>
  <c r="G9" i="9"/>
  <c r="F9" i="9"/>
  <c r="E9" i="9"/>
  <c r="D9" i="9"/>
  <c r="C9" i="9"/>
  <c r="B9" i="9"/>
  <c r="AR8" i="9"/>
  <c r="AT8" i="9" s="1"/>
  <c r="AQ8" i="9"/>
  <c r="AP8" i="9"/>
  <c r="AO8" i="9"/>
  <c r="AN8" i="9"/>
  <c r="AM8" i="9"/>
  <c r="AL8" i="9"/>
  <c r="AK8" i="9"/>
  <c r="AJ8" i="9"/>
  <c r="AI8" i="9"/>
  <c r="AH8" i="9"/>
  <c r="AG8" i="9"/>
  <c r="AF8" i="9"/>
  <c r="AE8" i="9"/>
  <c r="AD8" i="9"/>
  <c r="AC8" i="9"/>
  <c r="AB8" i="9"/>
  <c r="AA8" i="9"/>
  <c r="Z8" i="9"/>
  <c r="Y8" i="9"/>
  <c r="X8" i="9"/>
  <c r="W8" i="9"/>
  <c r="V8" i="9"/>
  <c r="U8" i="9"/>
  <c r="T8" i="9"/>
  <c r="S8" i="9"/>
  <c r="R8" i="9"/>
  <c r="Q8" i="9"/>
  <c r="P8" i="9"/>
  <c r="O8" i="9"/>
  <c r="N8" i="9"/>
  <c r="M8" i="9"/>
  <c r="L8" i="9"/>
  <c r="K8" i="9"/>
  <c r="J8" i="9"/>
  <c r="I8" i="9"/>
  <c r="H8" i="9"/>
  <c r="G8" i="9"/>
  <c r="F8" i="9"/>
  <c r="E8" i="9"/>
  <c r="D8" i="9"/>
  <c r="C8" i="9"/>
  <c r="B8" i="9"/>
  <c r="AR7" i="9"/>
  <c r="AQ7" i="9"/>
  <c r="AT7" i="9" s="1"/>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C7" i="9"/>
  <c r="B7" i="9"/>
  <c r="AR6" i="9"/>
  <c r="AT6" i="9" s="1"/>
  <c r="AQ6" i="9"/>
  <c r="AP6" i="9"/>
  <c r="AO6" i="9"/>
  <c r="AN6" i="9"/>
  <c r="AM6" i="9"/>
  <c r="AL6" i="9"/>
  <c r="AK6" i="9"/>
  <c r="AJ6" i="9"/>
  <c r="AI6" i="9"/>
  <c r="AH6" i="9"/>
  <c r="AG6" i="9"/>
  <c r="AF6" i="9"/>
  <c r="AE6" i="9"/>
  <c r="AD6" i="9"/>
  <c r="AC6" i="9"/>
  <c r="AB6" i="9"/>
  <c r="AA6" i="9"/>
  <c r="Z6" i="9"/>
  <c r="Y6" i="9"/>
  <c r="X6" i="9"/>
  <c r="W6" i="9"/>
  <c r="V6" i="9"/>
  <c r="U6" i="9"/>
  <c r="T6" i="9"/>
  <c r="S6" i="9"/>
  <c r="R6" i="9"/>
  <c r="Q6" i="9"/>
  <c r="P6" i="9"/>
  <c r="O6" i="9"/>
  <c r="N6" i="9"/>
  <c r="M6" i="9"/>
  <c r="L6" i="9"/>
  <c r="K6" i="9"/>
  <c r="J6" i="9"/>
  <c r="I6" i="9"/>
  <c r="H6" i="9"/>
  <c r="G6" i="9"/>
  <c r="F6" i="9"/>
  <c r="E6" i="9"/>
  <c r="D6" i="9"/>
  <c r="C6" i="9"/>
  <c r="B6" i="9"/>
  <c r="AR5" i="9"/>
  <c r="AQ5" i="9"/>
  <c r="AT5" i="9" s="1"/>
  <c r="AP5" i="9"/>
  <c r="AO5" i="9"/>
  <c r="AN5" i="9"/>
  <c r="AM5" i="9"/>
  <c r="AL5" i="9"/>
  <c r="AK5" i="9"/>
  <c r="AJ5" i="9"/>
  <c r="AI5" i="9"/>
  <c r="AH5" i="9"/>
  <c r="AG5" i="9"/>
  <c r="AF5" i="9"/>
  <c r="AE5" i="9"/>
  <c r="AD5" i="9"/>
  <c r="AC5" i="9"/>
  <c r="AB5" i="9"/>
  <c r="AA5" i="9"/>
  <c r="Z5" i="9"/>
  <c r="Y5" i="9"/>
  <c r="X5" i="9"/>
  <c r="W5" i="9"/>
  <c r="V5" i="9"/>
  <c r="U5" i="9"/>
  <c r="T5" i="9"/>
  <c r="S5" i="9"/>
  <c r="R5" i="9"/>
  <c r="Q5" i="9"/>
  <c r="P5" i="9"/>
  <c r="O5" i="9"/>
  <c r="N5" i="9"/>
  <c r="M5" i="9"/>
  <c r="L5" i="9"/>
  <c r="K5" i="9"/>
  <c r="J5" i="9"/>
  <c r="I5" i="9"/>
  <c r="H5" i="9"/>
  <c r="G5" i="9"/>
  <c r="F5" i="9"/>
  <c r="E5" i="9"/>
  <c r="D5" i="9"/>
  <c r="C5" i="9"/>
  <c r="B5" i="9"/>
  <c r="AR4" i="9"/>
  <c r="AT4" i="9" s="1"/>
  <c r="AQ4" i="9"/>
  <c r="AP4" i="9"/>
  <c r="AO4" i="9"/>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J4" i="9"/>
  <c r="I4" i="9"/>
  <c r="H4" i="9"/>
  <c r="G4" i="9"/>
  <c r="F4" i="9"/>
  <c r="E4" i="9"/>
  <c r="D4" i="9"/>
  <c r="C4" i="9"/>
  <c r="B4" i="9"/>
  <c r="AR19" i="1"/>
  <c r="AQ19" i="1"/>
  <c r="AP19" i="1"/>
  <c r="AO19" i="1"/>
  <c r="AN19" i="1"/>
  <c r="AM19" i="1"/>
  <c r="AL19" i="1"/>
  <c r="AK19" i="1"/>
  <c r="AJ19" i="1"/>
  <c r="AI19" i="1"/>
  <c r="AH19" i="1"/>
  <c r="AG19" i="1"/>
  <c r="AF19" i="1"/>
  <c r="AE19" i="1"/>
  <c r="AD19" i="1"/>
  <c r="AC19" i="1"/>
  <c r="AB19" i="1"/>
  <c r="AA19" i="1"/>
  <c r="Z19" i="1"/>
  <c r="Y19" i="1"/>
  <c r="X19" i="1"/>
  <c r="W19" i="1"/>
  <c r="V19" i="1"/>
  <c r="U19" i="1"/>
  <c r="T19" i="1"/>
  <c r="S19" i="1"/>
  <c r="R19" i="1"/>
  <c r="Q19" i="1"/>
  <c r="P19" i="1"/>
  <c r="O19" i="1"/>
  <c r="N19" i="1"/>
  <c r="M19" i="1"/>
  <c r="L19" i="1"/>
  <c r="K19" i="1"/>
  <c r="J19" i="1"/>
  <c r="I19" i="1"/>
  <c r="H19" i="1"/>
  <c r="G19" i="1"/>
  <c r="F19" i="1"/>
  <c r="E19" i="1"/>
  <c r="D19" i="1"/>
  <c r="C19" i="1"/>
  <c r="B19" i="1"/>
  <c r="AR18" i="1"/>
  <c r="AQ18" i="1"/>
  <c r="AP18" i="1"/>
  <c r="AO18" i="1"/>
  <c r="AN18" i="1"/>
  <c r="AM18" i="1"/>
  <c r="AL18" i="1"/>
  <c r="AK18" i="1"/>
  <c r="AJ18" i="1"/>
  <c r="AI18" i="1"/>
  <c r="AH18" i="1"/>
  <c r="AG18" i="1"/>
  <c r="AF18" i="1"/>
  <c r="AE18" i="1"/>
  <c r="AD18" i="1"/>
  <c r="AC18" i="1"/>
  <c r="AB18" i="1"/>
  <c r="AA18" i="1"/>
  <c r="Z18" i="1"/>
  <c r="Y18" i="1"/>
  <c r="X18" i="1"/>
  <c r="W18" i="1"/>
  <c r="V18" i="1"/>
  <c r="U18" i="1"/>
  <c r="T18" i="1"/>
  <c r="S18" i="1"/>
  <c r="R18" i="1"/>
  <c r="Q18" i="1"/>
  <c r="P18" i="1"/>
  <c r="O18" i="1"/>
  <c r="N18" i="1"/>
  <c r="M18" i="1"/>
  <c r="L18" i="1"/>
  <c r="K18" i="1"/>
  <c r="J18" i="1"/>
  <c r="I18" i="1"/>
  <c r="H18" i="1"/>
  <c r="G18" i="1"/>
  <c r="F18" i="1"/>
  <c r="E18" i="1"/>
  <c r="D18" i="1"/>
  <c r="C18" i="1"/>
  <c r="B18" i="1"/>
  <c r="AR17" i="1"/>
  <c r="AQ17" i="1"/>
  <c r="AP17" i="1"/>
  <c r="AO17" i="1"/>
  <c r="AN17" i="1"/>
  <c r="AM17" i="1"/>
  <c r="AL17" i="1"/>
  <c r="AK17" i="1"/>
  <c r="AJ17" i="1"/>
  <c r="AI17" i="1"/>
  <c r="AH17" i="1"/>
  <c r="AG17" i="1"/>
  <c r="AF17" i="1"/>
  <c r="AE17" i="1"/>
  <c r="AD17" i="1"/>
  <c r="AC17" i="1"/>
  <c r="AB17" i="1"/>
  <c r="AA17" i="1"/>
  <c r="Z17" i="1"/>
  <c r="Y17" i="1"/>
  <c r="X17" i="1"/>
  <c r="W17" i="1"/>
  <c r="V17" i="1"/>
  <c r="U17" i="1"/>
  <c r="T17" i="1"/>
  <c r="S17" i="1"/>
  <c r="R17" i="1"/>
  <c r="Q17" i="1"/>
  <c r="P17" i="1"/>
  <c r="O17" i="1"/>
  <c r="N17" i="1"/>
  <c r="M17" i="1"/>
  <c r="L17" i="1"/>
  <c r="K17" i="1"/>
  <c r="J17" i="1"/>
  <c r="I17" i="1"/>
  <c r="H17" i="1"/>
  <c r="G17" i="1"/>
  <c r="F17" i="1"/>
  <c r="E17" i="1"/>
  <c r="D17" i="1"/>
  <c r="C17" i="1"/>
  <c r="B17" i="1"/>
  <c r="AR16" i="1"/>
  <c r="AQ16" i="1"/>
  <c r="AP16" i="1"/>
  <c r="AO16" i="1"/>
  <c r="AN16" i="1"/>
  <c r="AM16" i="1"/>
  <c r="AL16" i="1"/>
  <c r="AK16" i="1"/>
  <c r="AJ16" i="1"/>
  <c r="AI16" i="1"/>
  <c r="AH16" i="1"/>
  <c r="AG16" i="1"/>
  <c r="AF16" i="1"/>
  <c r="AE16" i="1"/>
  <c r="AD16" i="1"/>
  <c r="AC16" i="1"/>
  <c r="AB16" i="1"/>
  <c r="AA16" i="1"/>
  <c r="Z16" i="1"/>
  <c r="Y16" i="1"/>
  <c r="X16" i="1"/>
  <c r="W16" i="1"/>
  <c r="V16" i="1"/>
  <c r="U16" i="1"/>
  <c r="T16" i="1"/>
  <c r="S16" i="1"/>
  <c r="R16" i="1"/>
  <c r="Q16" i="1"/>
  <c r="P16" i="1"/>
  <c r="O16" i="1"/>
  <c r="N16" i="1"/>
  <c r="M16" i="1"/>
  <c r="L16" i="1"/>
  <c r="K16" i="1"/>
  <c r="J16" i="1"/>
  <c r="I16" i="1"/>
  <c r="H16" i="1"/>
  <c r="G16" i="1"/>
  <c r="F16" i="1"/>
  <c r="E16" i="1"/>
  <c r="D16" i="1"/>
  <c r="C16" i="1"/>
  <c r="B16" i="1"/>
  <c r="AR15" i="1"/>
  <c r="AQ15" i="1"/>
  <c r="AP15" i="1"/>
  <c r="AO15" i="1"/>
  <c r="AN15" i="1"/>
  <c r="AM15" i="1"/>
  <c r="AL15" i="1"/>
  <c r="AK15" i="1"/>
  <c r="AJ15" i="1"/>
  <c r="AI15" i="1"/>
  <c r="AH15" i="1"/>
  <c r="AG15" i="1"/>
  <c r="AF15" i="1"/>
  <c r="AE15" i="1"/>
  <c r="AD15" i="1"/>
  <c r="AC15" i="1"/>
  <c r="AB15" i="1"/>
  <c r="AA15" i="1"/>
  <c r="Z15" i="1"/>
  <c r="Y15" i="1"/>
  <c r="X15" i="1"/>
  <c r="W15" i="1"/>
  <c r="V15" i="1"/>
  <c r="U15" i="1"/>
  <c r="T15" i="1"/>
  <c r="S15" i="1"/>
  <c r="R15" i="1"/>
  <c r="Q15" i="1"/>
  <c r="P15" i="1"/>
  <c r="O15" i="1"/>
  <c r="N15" i="1"/>
  <c r="M15" i="1"/>
  <c r="L15" i="1"/>
  <c r="K15" i="1"/>
  <c r="J15" i="1"/>
  <c r="I15" i="1"/>
  <c r="H15" i="1"/>
  <c r="G15" i="1"/>
  <c r="F15" i="1"/>
  <c r="E15" i="1"/>
  <c r="D15" i="1"/>
  <c r="C15" i="1"/>
  <c r="B15" i="1"/>
  <c r="AR14" i="1"/>
  <c r="AQ14" i="1"/>
  <c r="AP14" i="1"/>
  <c r="AO14" i="1"/>
  <c r="AN14" i="1"/>
  <c r="AM14" i="1"/>
  <c r="AL14" i="1"/>
  <c r="AK14" i="1"/>
  <c r="AJ14" i="1"/>
  <c r="AI14" i="1"/>
  <c r="AH14" i="1"/>
  <c r="AG14" i="1"/>
  <c r="AF14" i="1"/>
  <c r="AE14" i="1"/>
  <c r="AD14" i="1"/>
  <c r="AC14" i="1"/>
  <c r="AB14" i="1"/>
  <c r="AA14" i="1"/>
  <c r="Z14" i="1"/>
  <c r="Y14" i="1"/>
  <c r="X14" i="1"/>
  <c r="W14" i="1"/>
  <c r="V14" i="1"/>
  <c r="U14" i="1"/>
  <c r="T14" i="1"/>
  <c r="S14" i="1"/>
  <c r="R14" i="1"/>
  <c r="Q14" i="1"/>
  <c r="P14" i="1"/>
  <c r="O14" i="1"/>
  <c r="N14" i="1"/>
  <c r="M14" i="1"/>
  <c r="L14" i="1"/>
  <c r="K14" i="1"/>
  <c r="J14" i="1"/>
  <c r="I14" i="1"/>
  <c r="H14" i="1"/>
  <c r="G14" i="1"/>
  <c r="F14" i="1"/>
  <c r="E14" i="1"/>
  <c r="D14" i="1"/>
  <c r="C14" i="1"/>
  <c r="B14" i="1"/>
  <c r="AR13" i="1"/>
  <c r="AQ13" i="1"/>
  <c r="AP13" i="1"/>
  <c r="AO13" i="1"/>
  <c r="AN13" i="1"/>
  <c r="AM13" i="1"/>
  <c r="AL13" i="1"/>
  <c r="AK13" i="1"/>
  <c r="AJ13" i="1"/>
  <c r="AI13" i="1"/>
  <c r="AH13" i="1"/>
  <c r="AG13" i="1"/>
  <c r="AF13" i="1"/>
  <c r="AE13" i="1"/>
  <c r="AD13" i="1"/>
  <c r="AC13" i="1"/>
  <c r="AB13" i="1"/>
  <c r="AA13" i="1"/>
  <c r="Z13" i="1"/>
  <c r="Y13" i="1"/>
  <c r="X13" i="1"/>
  <c r="W13" i="1"/>
  <c r="V13" i="1"/>
  <c r="U13" i="1"/>
  <c r="T13" i="1"/>
  <c r="S13" i="1"/>
  <c r="R13" i="1"/>
  <c r="Q13" i="1"/>
  <c r="P13" i="1"/>
  <c r="O13" i="1"/>
  <c r="N13" i="1"/>
  <c r="M13" i="1"/>
  <c r="L13" i="1"/>
  <c r="K13" i="1"/>
  <c r="J13" i="1"/>
  <c r="I13" i="1"/>
  <c r="H13" i="1"/>
  <c r="G13" i="1"/>
  <c r="F13" i="1"/>
  <c r="E13" i="1"/>
  <c r="D13" i="1"/>
  <c r="C13" i="1"/>
  <c r="B13" i="1"/>
  <c r="AR12" i="1"/>
  <c r="AQ12" i="1"/>
  <c r="AP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O12" i="1"/>
  <c r="N12" i="1"/>
  <c r="M12" i="1"/>
  <c r="L12" i="1"/>
  <c r="K12" i="1"/>
  <c r="J12" i="1"/>
  <c r="I12" i="1"/>
  <c r="H12" i="1"/>
  <c r="G12" i="1"/>
  <c r="F12" i="1"/>
  <c r="E12" i="1"/>
  <c r="D12" i="1"/>
  <c r="C12" i="1"/>
  <c r="B12" i="1"/>
  <c r="AR11" i="1"/>
  <c r="AQ11" i="1"/>
  <c r="AP11" i="1"/>
  <c r="AO11" i="1"/>
  <c r="AN11" i="1"/>
  <c r="AM11" i="1"/>
  <c r="AL11" i="1"/>
  <c r="AK11" i="1"/>
  <c r="AJ11" i="1"/>
  <c r="AI11" i="1"/>
  <c r="AH11" i="1"/>
  <c r="AG11" i="1"/>
  <c r="AF11" i="1"/>
  <c r="AE11" i="1"/>
  <c r="AD11" i="1"/>
  <c r="AC11" i="1"/>
  <c r="AB11" i="1"/>
  <c r="AA11" i="1"/>
  <c r="Z11" i="1"/>
  <c r="Y11" i="1"/>
  <c r="X11" i="1"/>
  <c r="W11" i="1"/>
  <c r="V11" i="1"/>
  <c r="U11" i="1"/>
  <c r="T11" i="1"/>
  <c r="S11" i="1"/>
  <c r="R11" i="1"/>
  <c r="Q11" i="1"/>
  <c r="P11" i="1"/>
  <c r="O11" i="1"/>
  <c r="N11" i="1"/>
  <c r="M11" i="1"/>
  <c r="L11" i="1"/>
  <c r="K11" i="1"/>
  <c r="J11" i="1"/>
  <c r="I11" i="1"/>
  <c r="H11" i="1"/>
  <c r="G11" i="1"/>
  <c r="F11" i="1"/>
  <c r="E11" i="1"/>
  <c r="D11" i="1"/>
  <c r="C11" i="1"/>
  <c r="B11" i="1"/>
  <c r="AR10" i="1"/>
  <c r="AQ10" i="1"/>
  <c r="AP10" i="1"/>
  <c r="AO10" i="1"/>
  <c r="AN10" i="1"/>
  <c r="AM10" i="1"/>
  <c r="AL10" i="1"/>
  <c r="AK10" i="1"/>
  <c r="AJ10" i="1"/>
  <c r="AI10" i="1"/>
  <c r="AH10" i="1"/>
  <c r="AG10" i="1"/>
  <c r="AF10" i="1"/>
  <c r="AE10" i="1"/>
  <c r="AD10" i="1"/>
  <c r="AC10" i="1"/>
  <c r="AB10" i="1"/>
  <c r="AA10" i="1"/>
  <c r="Z10" i="1"/>
  <c r="Y10" i="1"/>
  <c r="X10" i="1"/>
  <c r="W10" i="1"/>
  <c r="V10" i="1"/>
  <c r="U10" i="1"/>
  <c r="T10" i="1"/>
  <c r="S10" i="1"/>
  <c r="R10" i="1"/>
  <c r="Q10" i="1"/>
  <c r="P10" i="1"/>
  <c r="O10" i="1"/>
  <c r="N10" i="1"/>
  <c r="M10" i="1"/>
  <c r="L10" i="1"/>
  <c r="K10" i="1"/>
  <c r="J10" i="1"/>
  <c r="I10" i="1"/>
  <c r="H10" i="1"/>
  <c r="G10" i="1"/>
  <c r="F10" i="1"/>
  <c r="E10" i="1"/>
  <c r="D10" i="1"/>
  <c r="C10" i="1"/>
  <c r="B10" i="1"/>
  <c r="AR9" i="1"/>
  <c r="AQ9" i="1"/>
  <c r="AP9" i="1"/>
  <c r="AO9" i="1"/>
  <c r="AN9" i="1"/>
  <c r="AM9" i="1"/>
  <c r="AL9" i="1"/>
  <c r="AK9" i="1"/>
  <c r="AJ9" i="1"/>
  <c r="AI9" i="1"/>
  <c r="AH9" i="1"/>
  <c r="AG9" i="1"/>
  <c r="AF9" i="1"/>
  <c r="AE9" i="1"/>
  <c r="AD9" i="1"/>
  <c r="AC9" i="1"/>
  <c r="AB9" i="1"/>
  <c r="AA9" i="1"/>
  <c r="Z9" i="1"/>
  <c r="Y9" i="1"/>
  <c r="X9" i="1"/>
  <c r="W9" i="1"/>
  <c r="V9" i="1"/>
  <c r="U9" i="1"/>
  <c r="T9" i="1"/>
  <c r="S9" i="1"/>
  <c r="R9" i="1"/>
  <c r="Q9" i="1"/>
  <c r="P9" i="1"/>
  <c r="O9" i="1"/>
  <c r="N9" i="1"/>
  <c r="M9" i="1"/>
  <c r="L9" i="1"/>
  <c r="K9" i="1"/>
  <c r="J9" i="1"/>
  <c r="I9" i="1"/>
  <c r="H9" i="1"/>
  <c r="G9" i="1"/>
  <c r="F9" i="1"/>
  <c r="E9" i="1"/>
  <c r="D9" i="1"/>
  <c r="C9" i="1"/>
  <c r="B9" i="1"/>
  <c r="AR8" i="1"/>
  <c r="AQ8" i="1"/>
  <c r="AP8" i="1"/>
  <c r="AO8" i="1"/>
  <c r="AN8" i="1"/>
  <c r="AM8" i="1"/>
  <c r="AL8" i="1"/>
  <c r="AK8" i="1"/>
  <c r="AJ8" i="1"/>
  <c r="AI8" i="1"/>
  <c r="AH8" i="1"/>
  <c r="AG8" i="1"/>
  <c r="AF8" i="1"/>
  <c r="AE8" i="1"/>
  <c r="AD8" i="1"/>
  <c r="AC8" i="1"/>
  <c r="AB8" i="1"/>
  <c r="AA8" i="1"/>
  <c r="Z8" i="1"/>
  <c r="Y8" i="1"/>
  <c r="X8" i="1"/>
  <c r="W8" i="1"/>
  <c r="V8" i="1"/>
  <c r="U8" i="1"/>
  <c r="T8" i="1"/>
  <c r="S8" i="1"/>
  <c r="R8" i="1"/>
  <c r="Q8" i="1"/>
  <c r="P8" i="1"/>
  <c r="O8" i="1"/>
  <c r="N8" i="1"/>
  <c r="M8" i="1"/>
  <c r="L8" i="1"/>
  <c r="K8" i="1"/>
  <c r="J8" i="1"/>
  <c r="I8" i="1"/>
  <c r="H8" i="1"/>
  <c r="G8" i="1"/>
  <c r="F8" i="1"/>
  <c r="E8" i="1"/>
  <c r="D8" i="1"/>
  <c r="C8" i="1"/>
  <c r="B8"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D7" i="1"/>
  <c r="C7" i="1"/>
  <c r="B7" i="1"/>
  <c r="AR6" i="1"/>
  <c r="AQ6" i="1"/>
  <c r="AP6" i="1"/>
  <c r="AO6" i="1"/>
  <c r="AN6" i="1"/>
  <c r="AM6" i="1"/>
  <c r="AL6" i="1"/>
  <c r="AK6" i="1"/>
  <c r="AJ6" i="1"/>
  <c r="AI6" i="1"/>
  <c r="AH6" i="1"/>
  <c r="AG6" i="1"/>
  <c r="AF6" i="1"/>
  <c r="AE6" i="1"/>
  <c r="AD6" i="1"/>
  <c r="AC6" i="1"/>
  <c r="AB6" i="1"/>
  <c r="AA6" i="1"/>
  <c r="Z6" i="1"/>
  <c r="Y6" i="1"/>
  <c r="X6" i="1"/>
  <c r="W6" i="1"/>
  <c r="V6" i="1"/>
  <c r="U6" i="1"/>
  <c r="T6" i="1"/>
  <c r="S6" i="1"/>
  <c r="R6" i="1"/>
  <c r="Q6" i="1"/>
  <c r="P6" i="1"/>
  <c r="O6" i="1"/>
  <c r="N6" i="1"/>
  <c r="M6" i="1"/>
  <c r="L6" i="1"/>
  <c r="K6" i="1"/>
  <c r="J6" i="1"/>
  <c r="I6" i="1"/>
  <c r="H6" i="1"/>
  <c r="G6" i="1"/>
  <c r="F6" i="1"/>
  <c r="E6" i="1"/>
  <c r="D6" i="1"/>
  <c r="C6" i="1"/>
  <c r="B6" i="1"/>
  <c r="AR5" i="1"/>
  <c r="AQ5" i="1"/>
  <c r="AP5" i="1"/>
  <c r="AO5" i="1"/>
  <c r="AN5" i="1"/>
  <c r="AM5" i="1"/>
  <c r="AL5" i="1"/>
  <c r="AK5" i="1"/>
  <c r="AJ5" i="1"/>
  <c r="AI5" i="1"/>
  <c r="AH5" i="1"/>
  <c r="AG5" i="1"/>
  <c r="AF5" i="1"/>
  <c r="AE5" i="1"/>
  <c r="AD5" i="1"/>
  <c r="AC5" i="1"/>
  <c r="AB5" i="1"/>
  <c r="AA5" i="1"/>
  <c r="Z5" i="1"/>
  <c r="Y5" i="1"/>
  <c r="X5" i="1"/>
  <c r="W5" i="1"/>
  <c r="V5" i="1"/>
  <c r="U5" i="1"/>
  <c r="T5" i="1"/>
  <c r="S5" i="1"/>
  <c r="R5" i="1"/>
  <c r="Q5" i="1"/>
  <c r="P5" i="1"/>
  <c r="O5" i="1"/>
  <c r="N5" i="1"/>
  <c r="M5" i="1"/>
  <c r="L5" i="1"/>
  <c r="K5" i="1"/>
  <c r="J5" i="1"/>
  <c r="I5" i="1"/>
  <c r="H5" i="1"/>
  <c r="G5" i="1"/>
  <c r="F5" i="1"/>
  <c r="E5" i="1"/>
  <c r="D5" i="1"/>
  <c r="C5" i="1"/>
  <c r="B5"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B4" i="1"/>
  <c r="AR19" i="2"/>
  <c r="AQ19" i="2"/>
  <c r="AP19" i="2"/>
  <c r="AO19" i="2"/>
  <c r="AN19" i="2"/>
  <c r="AM19" i="2"/>
  <c r="AL19" i="2"/>
  <c r="AK19" i="2"/>
  <c r="AJ19" i="2"/>
  <c r="AI19" i="2"/>
  <c r="AH19" i="2"/>
  <c r="AG19" i="2"/>
  <c r="AF19" i="2"/>
  <c r="AE19" i="2"/>
  <c r="AD19" i="2"/>
  <c r="AC19" i="2"/>
  <c r="AB19" i="2"/>
  <c r="AA19" i="2"/>
  <c r="Z19" i="2"/>
  <c r="Y19" i="2"/>
  <c r="X19" i="2"/>
  <c r="W19" i="2"/>
  <c r="V19" i="2"/>
  <c r="U19" i="2"/>
  <c r="T19" i="2"/>
  <c r="S19" i="2"/>
  <c r="R19" i="2"/>
  <c r="Q19" i="2"/>
  <c r="P19" i="2"/>
  <c r="O19" i="2"/>
  <c r="N19" i="2"/>
  <c r="M19" i="2"/>
  <c r="L19" i="2"/>
  <c r="K19" i="2"/>
  <c r="J19" i="2"/>
  <c r="I19" i="2"/>
  <c r="H19" i="2"/>
  <c r="G19" i="2"/>
  <c r="F19" i="2"/>
  <c r="E19" i="2"/>
  <c r="D19" i="2"/>
  <c r="C19" i="2"/>
  <c r="B19" i="2"/>
  <c r="AR18" i="2"/>
  <c r="AQ18" i="2"/>
  <c r="AP18" i="2"/>
  <c r="AO18" i="2"/>
  <c r="AN18" i="2"/>
  <c r="AM18" i="2"/>
  <c r="AL18" i="2"/>
  <c r="AK18" i="2"/>
  <c r="AJ18" i="2"/>
  <c r="AI18" i="2"/>
  <c r="AH18" i="2"/>
  <c r="AG18" i="2"/>
  <c r="AF18" i="2"/>
  <c r="AE18" i="2"/>
  <c r="AD18" i="2"/>
  <c r="AC18" i="2"/>
  <c r="AB18" i="2"/>
  <c r="AA18" i="2"/>
  <c r="Z18" i="2"/>
  <c r="Y18" i="2"/>
  <c r="X18" i="2"/>
  <c r="W18" i="2"/>
  <c r="V18" i="2"/>
  <c r="U18" i="2"/>
  <c r="T18" i="2"/>
  <c r="S18" i="2"/>
  <c r="R18" i="2"/>
  <c r="Q18" i="2"/>
  <c r="P18" i="2"/>
  <c r="O18" i="2"/>
  <c r="N18" i="2"/>
  <c r="M18" i="2"/>
  <c r="L18" i="2"/>
  <c r="K18" i="2"/>
  <c r="J18" i="2"/>
  <c r="I18" i="2"/>
  <c r="H18" i="2"/>
  <c r="G18" i="2"/>
  <c r="F18" i="2"/>
  <c r="E18" i="2"/>
  <c r="D18" i="2"/>
  <c r="C18" i="2"/>
  <c r="B18" i="2"/>
  <c r="AR17" i="2"/>
  <c r="AQ17" i="2"/>
  <c r="AP17" i="2"/>
  <c r="AO17" i="2"/>
  <c r="AN17" i="2"/>
  <c r="AM17" i="2"/>
  <c r="AL17" i="2"/>
  <c r="AK17" i="2"/>
  <c r="AJ17" i="2"/>
  <c r="AI17" i="2"/>
  <c r="AH17" i="2"/>
  <c r="AG17" i="2"/>
  <c r="AF17" i="2"/>
  <c r="AE17" i="2"/>
  <c r="AD17" i="2"/>
  <c r="AC17" i="2"/>
  <c r="AB17" i="2"/>
  <c r="AA17" i="2"/>
  <c r="Z17" i="2"/>
  <c r="Y17" i="2"/>
  <c r="X17" i="2"/>
  <c r="W17" i="2"/>
  <c r="V17" i="2"/>
  <c r="U17" i="2"/>
  <c r="T17" i="2"/>
  <c r="S17" i="2"/>
  <c r="R17" i="2"/>
  <c r="Q17" i="2"/>
  <c r="P17" i="2"/>
  <c r="O17" i="2"/>
  <c r="N17" i="2"/>
  <c r="M17" i="2"/>
  <c r="L17" i="2"/>
  <c r="K17" i="2"/>
  <c r="J17" i="2"/>
  <c r="I17" i="2"/>
  <c r="H17" i="2"/>
  <c r="G17" i="2"/>
  <c r="F17" i="2"/>
  <c r="E17" i="2"/>
  <c r="D17" i="2"/>
  <c r="C17" i="2"/>
  <c r="B17" i="2"/>
  <c r="AR16" i="2"/>
  <c r="AQ16" i="2"/>
  <c r="AP16" i="2"/>
  <c r="AO16" i="2"/>
  <c r="AN16" i="2"/>
  <c r="AM16" i="2"/>
  <c r="AL16" i="2"/>
  <c r="AK16" i="2"/>
  <c r="AJ16" i="2"/>
  <c r="AI16" i="2"/>
  <c r="AH16" i="2"/>
  <c r="AG16" i="2"/>
  <c r="AF16" i="2"/>
  <c r="AE16" i="2"/>
  <c r="AD16" i="2"/>
  <c r="AC16" i="2"/>
  <c r="AB16" i="2"/>
  <c r="AA16" i="2"/>
  <c r="Z16" i="2"/>
  <c r="Y16" i="2"/>
  <c r="X16" i="2"/>
  <c r="W16" i="2"/>
  <c r="V16" i="2"/>
  <c r="U16" i="2"/>
  <c r="T16" i="2"/>
  <c r="S16" i="2"/>
  <c r="R16" i="2"/>
  <c r="Q16" i="2"/>
  <c r="P16" i="2"/>
  <c r="O16" i="2"/>
  <c r="N16" i="2"/>
  <c r="M16" i="2"/>
  <c r="L16" i="2"/>
  <c r="K16" i="2"/>
  <c r="J16" i="2"/>
  <c r="I16" i="2"/>
  <c r="H16" i="2"/>
  <c r="G16" i="2"/>
  <c r="F16" i="2"/>
  <c r="E16" i="2"/>
  <c r="D16" i="2"/>
  <c r="C16" i="2"/>
  <c r="B16" i="2"/>
  <c r="AR15" i="2"/>
  <c r="AQ15" i="2"/>
  <c r="AP15" i="2"/>
  <c r="AO15" i="2"/>
  <c r="AN15" i="2"/>
  <c r="AM15" i="2"/>
  <c r="AL15" i="2"/>
  <c r="AK15" i="2"/>
  <c r="AJ15" i="2"/>
  <c r="AI15" i="2"/>
  <c r="AH15" i="2"/>
  <c r="AG15" i="2"/>
  <c r="AF15" i="2"/>
  <c r="AE15" i="2"/>
  <c r="AD15" i="2"/>
  <c r="AC15" i="2"/>
  <c r="AB15" i="2"/>
  <c r="AA15" i="2"/>
  <c r="Z15" i="2"/>
  <c r="Y15" i="2"/>
  <c r="X15" i="2"/>
  <c r="W15" i="2"/>
  <c r="V15" i="2"/>
  <c r="U15" i="2"/>
  <c r="T15" i="2"/>
  <c r="S15" i="2"/>
  <c r="R15" i="2"/>
  <c r="Q15" i="2"/>
  <c r="P15" i="2"/>
  <c r="O15" i="2"/>
  <c r="N15" i="2"/>
  <c r="M15" i="2"/>
  <c r="L15" i="2"/>
  <c r="K15" i="2"/>
  <c r="J15" i="2"/>
  <c r="I15" i="2"/>
  <c r="H15" i="2"/>
  <c r="G15" i="2"/>
  <c r="F15" i="2"/>
  <c r="E15" i="2"/>
  <c r="D15" i="2"/>
  <c r="C15" i="2"/>
  <c r="B15" i="2"/>
  <c r="AR14" i="2"/>
  <c r="AQ14" i="2"/>
  <c r="AP14" i="2"/>
  <c r="AO14" i="2"/>
  <c r="AN14" i="2"/>
  <c r="AM14" i="2"/>
  <c r="AL14" i="2"/>
  <c r="AK14" i="2"/>
  <c r="AJ14" i="2"/>
  <c r="AI14" i="2"/>
  <c r="AH14" i="2"/>
  <c r="AG14" i="2"/>
  <c r="AF14" i="2"/>
  <c r="AE14" i="2"/>
  <c r="AD14" i="2"/>
  <c r="AC14" i="2"/>
  <c r="AB14" i="2"/>
  <c r="AA14" i="2"/>
  <c r="Z14" i="2"/>
  <c r="Y14" i="2"/>
  <c r="X14" i="2"/>
  <c r="W14" i="2"/>
  <c r="V14" i="2"/>
  <c r="U14" i="2"/>
  <c r="T14" i="2"/>
  <c r="S14" i="2"/>
  <c r="R14" i="2"/>
  <c r="Q14" i="2"/>
  <c r="P14" i="2"/>
  <c r="O14" i="2"/>
  <c r="N14" i="2"/>
  <c r="M14" i="2"/>
  <c r="L14" i="2"/>
  <c r="K14" i="2"/>
  <c r="J14" i="2"/>
  <c r="I14" i="2"/>
  <c r="H14" i="2"/>
  <c r="G14" i="2"/>
  <c r="F14" i="2"/>
  <c r="E14" i="2"/>
  <c r="D14" i="2"/>
  <c r="C14" i="2"/>
  <c r="B14" i="2"/>
  <c r="AR13" i="2"/>
  <c r="AQ13" i="2"/>
  <c r="AP13" i="2"/>
  <c r="AO13" i="2"/>
  <c r="AN13" i="2"/>
  <c r="AM13" i="2"/>
  <c r="AL13" i="2"/>
  <c r="AK13" i="2"/>
  <c r="AJ13" i="2"/>
  <c r="AI13" i="2"/>
  <c r="AH13" i="2"/>
  <c r="AG13" i="2"/>
  <c r="AF13" i="2"/>
  <c r="AE13" i="2"/>
  <c r="AD13" i="2"/>
  <c r="AC13" i="2"/>
  <c r="AB13" i="2"/>
  <c r="AA13" i="2"/>
  <c r="Z13" i="2"/>
  <c r="Y13" i="2"/>
  <c r="X13" i="2"/>
  <c r="W13" i="2"/>
  <c r="V13" i="2"/>
  <c r="U13" i="2"/>
  <c r="T13" i="2"/>
  <c r="S13" i="2"/>
  <c r="R13" i="2"/>
  <c r="Q13" i="2"/>
  <c r="P13" i="2"/>
  <c r="O13" i="2"/>
  <c r="N13" i="2"/>
  <c r="M13" i="2"/>
  <c r="L13" i="2"/>
  <c r="K13" i="2"/>
  <c r="J13" i="2"/>
  <c r="I13" i="2"/>
  <c r="H13" i="2"/>
  <c r="G13" i="2"/>
  <c r="F13" i="2"/>
  <c r="E13" i="2"/>
  <c r="D13" i="2"/>
  <c r="C13" i="2"/>
  <c r="B13" i="2"/>
  <c r="AR12" i="2"/>
  <c r="AQ12" i="2"/>
  <c r="AP12" i="2"/>
  <c r="AO12" i="2"/>
  <c r="AN12" i="2"/>
  <c r="AM12" i="2"/>
  <c r="AL12" i="2"/>
  <c r="AK12" i="2"/>
  <c r="AJ12" i="2"/>
  <c r="AI12" i="2"/>
  <c r="AH12" i="2"/>
  <c r="AG12" i="2"/>
  <c r="AF12" i="2"/>
  <c r="AE12" i="2"/>
  <c r="AD12" i="2"/>
  <c r="AC12" i="2"/>
  <c r="AB12" i="2"/>
  <c r="AA12" i="2"/>
  <c r="Z12" i="2"/>
  <c r="Y12" i="2"/>
  <c r="X12" i="2"/>
  <c r="W12" i="2"/>
  <c r="V12" i="2"/>
  <c r="U12" i="2"/>
  <c r="T12" i="2"/>
  <c r="S12" i="2"/>
  <c r="R12" i="2"/>
  <c r="Q12" i="2"/>
  <c r="P12" i="2"/>
  <c r="O12" i="2"/>
  <c r="N12" i="2"/>
  <c r="M12" i="2"/>
  <c r="L12" i="2"/>
  <c r="K12" i="2"/>
  <c r="J12" i="2"/>
  <c r="I12" i="2"/>
  <c r="H12" i="2"/>
  <c r="G12" i="2"/>
  <c r="F12" i="2"/>
  <c r="E12" i="2"/>
  <c r="D12" i="2"/>
  <c r="C12" i="2"/>
  <c r="B12" i="2"/>
  <c r="AR11" i="2"/>
  <c r="AQ11" i="2"/>
  <c r="AP11" i="2"/>
  <c r="AO11" i="2"/>
  <c r="AN11" i="2"/>
  <c r="AM11" i="2"/>
  <c r="AL11" i="2"/>
  <c r="AK11" i="2"/>
  <c r="AJ11" i="2"/>
  <c r="AI11" i="2"/>
  <c r="AH11" i="2"/>
  <c r="AG11" i="2"/>
  <c r="AF11" i="2"/>
  <c r="AE11" i="2"/>
  <c r="AD11" i="2"/>
  <c r="AC11" i="2"/>
  <c r="AB11" i="2"/>
  <c r="AA11" i="2"/>
  <c r="Z11" i="2"/>
  <c r="Y11" i="2"/>
  <c r="X11" i="2"/>
  <c r="W11" i="2"/>
  <c r="V11" i="2"/>
  <c r="U11" i="2"/>
  <c r="T11" i="2"/>
  <c r="S11" i="2"/>
  <c r="R11" i="2"/>
  <c r="Q11" i="2"/>
  <c r="P11" i="2"/>
  <c r="O11" i="2"/>
  <c r="N11" i="2"/>
  <c r="M11" i="2"/>
  <c r="L11" i="2"/>
  <c r="K11" i="2"/>
  <c r="J11" i="2"/>
  <c r="I11" i="2"/>
  <c r="H11" i="2"/>
  <c r="G11" i="2"/>
  <c r="F11" i="2"/>
  <c r="E11" i="2"/>
  <c r="D11" i="2"/>
  <c r="C11" i="2"/>
  <c r="B11" i="2"/>
  <c r="AR10" i="2"/>
  <c r="AQ10" i="2"/>
  <c r="AP10" i="2"/>
  <c r="AO10" i="2"/>
  <c r="AN10" i="2"/>
  <c r="AM10" i="2"/>
  <c r="AL10" i="2"/>
  <c r="AK10" i="2"/>
  <c r="AJ10" i="2"/>
  <c r="AI10" i="2"/>
  <c r="AH10" i="2"/>
  <c r="AG10" i="2"/>
  <c r="AF10" i="2"/>
  <c r="AE10" i="2"/>
  <c r="AD10" i="2"/>
  <c r="AC10" i="2"/>
  <c r="AB10" i="2"/>
  <c r="AA10" i="2"/>
  <c r="Z10" i="2"/>
  <c r="Y10" i="2"/>
  <c r="X10" i="2"/>
  <c r="W10" i="2"/>
  <c r="V10" i="2"/>
  <c r="U10" i="2"/>
  <c r="T10" i="2"/>
  <c r="S10" i="2"/>
  <c r="R10" i="2"/>
  <c r="Q10" i="2"/>
  <c r="P10" i="2"/>
  <c r="O10" i="2"/>
  <c r="N10" i="2"/>
  <c r="M10" i="2"/>
  <c r="L10" i="2"/>
  <c r="K10" i="2"/>
  <c r="J10" i="2"/>
  <c r="I10" i="2"/>
  <c r="H10" i="2"/>
  <c r="G10" i="2"/>
  <c r="F10" i="2"/>
  <c r="E10" i="2"/>
  <c r="D10" i="2"/>
  <c r="C10" i="2"/>
  <c r="B10" i="2"/>
  <c r="AR9" i="2"/>
  <c r="AQ9" i="2"/>
  <c r="AP9" i="2"/>
  <c r="AO9" i="2"/>
  <c r="AN9" i="2"/>
  <c r="AM9" i="2"/>
  <c r="AL9" i="2"/>
  <c r="AK9" i="2"/>
  <c r="AJ9" i="2"/>
  <c r="AI9" i="2"/>
  <c r="AH9" i="2"/>
  <c r="AG9" i="2"/>
  <c r="AF9" i="2"/>
  <c r="AE9" i="2"/>
  <c r="AD9" i="2"/>
  <c r="AC9" i="2"/>
  <c r="AB9" i="2"/>
  <c r="AA9" i="2"/>
  <c r="Z9" i="2"/>
  <c r="Y9" i="2"/>
  <c r="X9" i="2"/>
  <c r="W9" i="2"/>
  <c r="V9" i="2"/>
  <c r="U9" i="2"/>
  <c r="T9" i="2"/>
  <c r="S9" i="2"/>
  <c r="R9" i="2"/>
  <c r="Q9" i="2"/>
  <c r="P9" i="2"/>
  <c r="O9" i="2"/>
  <c r="N9" i="2"/>
  <c r="M9" i="2"/>
  <c r="L9" i="2"/>
  <c r="K9" i="2"/>
  <c r="J9" i="2"/>
  <c r="I9" i="2"/>
  <c r="H9" i="2"/>
  <c r="G9" i="2"/>
  <c r="F9" i="2"/>
  <c r="E9" i="2"/>
  <c r="D9" i="2"/>
  <c r="C9" i="2"/>
  <c r="B9" i="2"/>
  <c r="AR8" i="2"/>
  <c r="AQ8" i="2"/>
  <c r="AP8" i="2"/>
  <c r="AO8" i="2"/>
  <c r="AN8" i="2"/>
  <c r="AM8" i="2"/>
  <c r="AL8" i="2"/>
  <c r="AK8" i="2"/>
  <c r="AJ8" i="2"/>
  <c r="AI8" i="2"/>
  <c r="AH8" i="2"/>
  <c r="AG8" i="2"/>
  <c r="AF8" i="2"/>
  <c r="AE8" i="2"/>
  <c r="AD8" i="2"/>
  <c r="AC8" i="2"/>
  <c r="AB8" i="2"/>
  <c r="AA8" i="2"/>
  <c r="Z8" i="2"/>
  <c r="Y8" i="2"/>
  <c r="X8" i="2"/>
  <c r="W8" i="2"/>
  <c r="V8" i="2"/>
  <c r="U8" i="2"/>
  <c r="T8" i="2"/>
  <c r="S8" i="2"/>
  <c r="R8" i="2"/>
  <c r="Q8" i="2"/>
  <c r="P8" i="2"/>
  <c r="O8" i="2"/>
  <c r="N8" i="2"/>
  <c r="M8" i="2"/>
  <c r="L8" i="2"/>
  <c r="K8" i="2"/>
  <c r="J8" i="2"/>
  <c r="I8" i="2"/>
  <c r="H8" i="2"/>
  <c r="G8" i="2"/>
  <c r="F8" i="2"/>
  <c r="E8" i="2"/>
  <c r="D8" i="2"/>
  <c r="C8" i="2"/>
  <c r="B8"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C7" i="2"/>
  <c r="B7" i="2"/>
  <c r="AR6" i="2"/>
  <c r="AQ6" i="2"/>
  <c r="AP6" i="2"/>
  <c r="AO6" i="2"/>
  <c r="AN6" i="2"/>
  <c r="AM6" i="2"/>
  <c r="AL6" i="2"/>
  <c r="AK6" i="2"/>
  <c r="AJ6" i="2"/>
  <c r="AI6" i="2"/>
  <c r="AH6" i="2"/>
  <c r="AG6" i="2"/>
  <c r="AF6" i="2"/>
  <c r="AE6" i="2"/>
  <c r="AD6" i="2"/>
  <c r="AC6" i="2"/>
  <c r="AB6" i="2"/>
  <c r="AA6" i="2"/>
  <c r="Z6" i="2"/>
  <c r="Y6" i="2"/>
  <c r="X6" i="2"/>
  <c r="W6" i="2"/>
  <c r="V6" i="2"/>
  <c r="U6" i="2"/>
  <c r="T6" i="2"/>
  <c r="S6" i="2"/>
  <c r="R6" i="2"/>
  <c r="Q6" i="2"/>
  <c r="P6" i="2"/>
  <c r="O6" i="2"/>
  <c r="N6" i="2"/>
  <c r="M6" i="2"/>
  <c r="L6" i="2"/>
  <c r="K6" i="2"/>
  <c r="J6" i="2"/>
  <c r="I6" i="2"/>
  <c r="H6" i="2"/>
  <c r="G6" i="2"/>
  <c r="F6" i="2"/>
  <c r="E6" i="2"/>
  <c r="D6" i="2"/>
  <c r="C6" i="2"/>
  <c r="B6" i="2"/>
  <c r="AR5" i="2"/>
  <c r="AQ5" i="2"/>
  <c r="AP5" i="2"/>
  <c r="AO5" i="2"/>
  <c r="AN5" i="2"/>
  <c r="AM5" i="2"/>
  <c r="AL5" i="2"/>
  <c r="AK5" i="2"/>
  <c r="AJ5" i="2"/>
  <c r="AI5" i="2"/>
  <c r="AH5" i="2"/>
  <c r="AG5" i="2"/>
  <c r="AF5" i="2"/>
  <c r="AE5" i="2"/>
  <c r="AD5" i="2"/>
  <c r="AC5" i="2"/>
  <c r="AB5" i="2"/>
  <c r="AA5" i="2"/>
  <c r="Z5" i="2"/>
  <c r="Y5" i="2"/>
  <c r="X5" i="2"/>
  <c r="W5" i="2"/>
  <c r="V5" i="2"/>
  <c r="U5" i="2"/>
  <c r="T5" i="2"/>
  <c r="S5" i="2"/>
  <c r="R5" i="2"/>
  <c r="Q5" i="2"/>
  <c r="P5" i="2"/>
  <c r="O5" i="2"/>
  <c r="N5" i="2"/>
  <c r="M5" i="2"/>
  <c r="L5" i="2"/>
  <c r="K5" i="2"/>
  <c r="J5" i="2"/>
  <c r="I5" i="2"/>
  <c r="H5" i="2"/>
  <c r="G5" i="2"/>
  <c r="F5" i="2"/>
  <c r="E5" i="2"/>
  <c r="D5" i="2"/>
  <c r="C5" i="2"/>
  <c r="B5" i="2"/>
  <c r="AR4" i="2"/>
  <c r="AQ4" i="2"/>
  <c r="AP4" i="2"/>
  <c r="AO4" i="2"/>
  <c r="AN4" i="2"/>
  <c r="AM4" i="2"/>
  <c r="AL4" i="2"/>
  <c r="AK4" i="2"/>
  <c r="AJ4" i="2"/>
  <c r="AI4" i="2"/>
  <c r="AH4" i="2"/>
  <c r="AG4" i="2"/>
  <c r="AF4" i="2"/>
  <c r="AE4" i="2"/>
  <c r="AD4" i="2"/>
  <c r="AC4" i="2"/>
  <c r="AB4" i="2"/>
  <c r="AA4" i="2"/>
  <c r="Z4" i="2"/>
  <c r="Y4" i="2"/>
  <c r="X4" i="2"/>
  <c r="W4" i="2"/>
  <c r="V4" i="2"/>
  <c r="U4" i="2"/>
  <c r="T4" i="2"/>
  <c r="S4" i="2"/>
  <c r="R4" i="2"/>
  <c r="Q4" i="2"/>
  <c r="P4" i="2"/>
  <c r="O4" i="2"/>
  <c r="N4" i="2"/>
  <c r="M4" i="2"/>
  <c r="L4" i="2"/>
  <c r="K4" i="2"/>
  <c r="J4" i="2"/>
  <c r="I4" i="2"/>
  <c r="H4" i="2"/>
  <c r="G4" i="2"/>
  <c r="F4" i="2"/>
  <c r="E4" i="2"/>
  <c r="D4" i="2"/>
  <c r="C4" i="2"/>
  <c r="B4" i="2"/>
  <c r="C120" i="168"/>
  <c r="B120" i="168"/>
  <c r="C119" i="168"/>
  <c r="B119" i="168"/>
  <c r="C118" i="168"/>
  <c r="B118" i="168"/>
  <c r="C117" i="168"/>
  <c r="B117" i="168"/>
  <c r="C116" i="168"/>
  <c r="B116" i="168"/>
  <c r="C115" i="168"/>
  <c r="B115" i="168"/>
  <c r="C114" i="168"/>
  <c r="B114" i="168"/>
  <c r="C113" i="168"/>
  <c r="B113" i="168"/>
  <c r="C112" i="168"/>
  <c r="B112" i="168"/>
  <c r="C111" i="168"/>
  <c r="B111" i="168"/>
  <c r="C110" i="168"/>
  <c r="B110" i="168"/>
  <c r="C109" i="168"/>
  <c r="B109" i="168"/>
  <c r="C108" i="168"/>
  <c r="B108" i="168"/>
  <c r="C107" i="168"/>
  <c r="B107" i="168"/>
  <c r="C106" i="168"/>
  <c r="B106" i="168"/>
  <c r="C105" i="168"/>
  <c r="B105" i="168"/>
  <c r="C104" i="168"/>
  <c r="B104" i="168"/>
  <c r="C103" i="168"/>
  <c r="B103" i="168"/>
  <c r="C102" i="168"/>
  <c r="B102" i="168"/>
  <c r="C101" i="168"/>
  <c r="B101" i="168"/>
  <c r="C100" i="168"/>
  <c r="B100" i="168"/>
  <c r="C99" i="168"/>
  <c r="B99" i="168"/>
  <c r="C98" i="168"/>
  <c r="B98" i="168"/>
  <c r="C97" i="168"/>
  <c r="B97" i="168"/>
  <c r="C96" i="168"/>
  <c r="B96" i="168"/>
  <c r="C95" i="168"/>
  <c r="B95" i="168"/>
  <c r="C94" i="168"/>
  <c r="B94" i="168"/>
  <c r="C93" i="168"/>
  <c r="B93" i="168"/>
  <c r="C92" i="168"/>
  <c r="B92" i="168"/>
  <c r="C91" i="168"/>
  <c r="B91" i="168"/>
  <c r="C90" i="168"/>
  <c r="B90" i="168"/>
  <c r="C89" i="168"/>
  <c r="B89" i="168"/>
  <c r="C88" i="168"/>
  <c r="B88" i="168"/>
  <c r="C87" i="168"/>
  <c r="B87" i="168"/>
  <c r="C86" i="168"/>
  <c r="B86" i="168"/>
  <c r="C85" i="168"/>
  <c r="B85" i="168"/>
  <c r="C84" i="168"/>
  <c r="B84" i="168"/>
  <c r="C83" i="168"/>
  <c r="B83" i="168"/>
  <c r="C82" i="168"/>
  <c r="B82" i="168"/>
  <c r="C81" i="168"/>
  <c r="B81" i="168"/>
  <c r="C80" i="168"/>
  <c r="B80" i="168"/>
  <c r="C79" i="168"/>
  <c r="B79" i="168"/>
  <c r="C78" i="168"/>
  <c r="B78" i="168"/>
  <c r="C77" i="168"/>
  <c r="B77" i="168"/>
  <c r="C76" i="168"/>
  <c r="B76" i="168"/>
  <c r="C75" i="168"/>
  <c r="B75" i="168"/>
  <c r="C74" i="168"/>
  <c r="B74" i="168"/>
  <c r="C73" i="168"/>
  <c r="B73" i="168"/>
  <c r="C72" i="168"/>
  <c r="B72" i="168"/>
  <c r="C71" i="168"/>
  <c r="B71" i="168"/>
  <c r="C70" i="168"/>
  <c r="B70" i="168"/>
  <c r="C69" i="168"/>
  <c r="B69" i="168"/>
  <c r="C68" i="168"/>
  <c r="B68" i="168"/>
  <c r="C67" i="168"/>
  <c r="B67" i="168"/>
  <c r="C66" i="168"/>
  <c r="B66" i="168"/>
  <c r="C65" i="168"/>
  <c r="B65" i="168"/>
  <c r="C64" i="168"/>
  <c r="B64" i="168"/>
  <c r="C63" i="168"/>
  <c r="B63" i="168"/>
  <c r="C62" i="168"/>
  <c r="B62" i="168"/>
  <c r="C61" i="168"/>
  <c r="B61" i="168"/>
  <c r="C60" i="168"/>
  <c r="B60" i="168"/>
  <c r="C59" i="168"/>
  <c r="B59" i="168"/>
  <c r="C58" i="168"/>
  <c r="B58" i="168"/>
  <c r="C57" i="168"/>
  <c r="B57" i="168"/>
  <c r="C56" i="168"/>
  <c r="B56" i="168"/>
  <c r="C55" i="168"/>
  <c r="B55" i="168"/>
  <c r="C54" i="168"/>
  <c r="B54" i="168"/>
  <c r="C53" i="168"/>
  <c r="B53" i="168"/>
  <c r="C52" i="168"/>
  <c r="B52" i="168"/>
  <c r="C51" i="168"/>
  <c r="B51" i="168"/>
  <c r="C50" i="168"/>
  <c r="B50" i="168"/>
  <c r="C49" i="168"/>
  <c r="B49" i="168"/>
  <c r="C48" i="168"/>
  <c r="B48" i="168"/>
  <c r="C47" i="168"/>
  <c r="B47" i="168"/>
  <c r="C46" i="168"/>
  <c r="B46" i="168"/>
  <c r="C45" i="168"/>
  <c r="B45" i="168"/>
  <c r="C44" i="168"/>
  <c r="B44" i="168"/>
  <c r="C43" i="168"/>
  <c r="B43" i="168"/>
  <c r="C42" i="168"/>
  <c r="B42" i="168"/>
  <c r="C41" i="168"/>
  <c r="B41" i="168"/>
  <c r="C40" i="168"/>
  <c r="B40" i="168"/>
  <c r="C39" i="168"/>
  <c r="B39" i="168"/>
  <c r="C38" i="168"/>
  <c r="B38" i="168"/>
  <c r="C37" i="168"/>
  <c r="B37" i="168"/>
  <c r="C36" i="168"/>
  <c r="B36" i="168"/>
  <c r="C35" i="168"/>
  <c r="B35" i="168"/>
  <c r="C34" i="168"/>
  <c r="B34" i="168"/>
  <c r="C33" i="168"/>
  <c r="B33" i="168"/>
  <c r="C32" i="168"/>
  <c r="B32" i="168"/>
  <c r="C31" i="168"/>
  <c r="B31" i="168"/>
  <c r="C30" i="168"/>
  <c r="B30" i="168"/>
  <c r="C29" i="168"/>
  <c r="B29" i="168"/>
  <c r="C28" i="168"/>
  <c r="B28" i="168"/>
  <c r="C27" i="168"/>
  <c r="B27" i="168"/>
  <c r="C26" i="168"/>
  <c r="B26" i="168"/>
  <c r="C25" i="168"/>
  <c r="B25" i="168"/>
  <c r="C24" i="168"/>
  <c r="B24" i="168"/>
  <c r="C23" i="168"/>
  <c r="B23" i="168"/>
  <c r="C22" i="168"/>
  <c r="B22" i="168"/>
  <c r="C21" i="168"/>
  <c r="B21" i="168"/>
  <c r="C20" i="168"/>
  <c r="B20" i="168"/>
  <c r="C19" i="168"/>
  <c r="B19" i="168"/>
  <c r="C18" i="168"/>
  <c r="B18" i="168"/>
  <c r="C17" i="168"/>
  <c r="B17" i="168"/>
  <c r="C16" i="168"/>
  <c r="B16" i="168"/>
  <c r="C15" i="168"/>
  <c r="B15" i="168"/>
  <c r="C14" i="168"/>
  <c r="B14" i="168"/>
  <c r="C13" i="168"/>
  <c r="B13" i="168"/>
  <c r="C12" i="168"/>
  <c r="B12" i="168"/>
  <c r="C11" i="168"/>
  <c r="B11" i="168"/>
  <c r="C10" i="168"/>
  <c r="B10" i="168"/>
  <c r="C9" i="168"/>
  <c r="B9" i="168"/>
  <c r="C8" i="168"/>
  <c r="B8" i="168"/>
  <c r="G7" i="168"/>
  <c r="G14" i="168" s="1"/>
  <c r="F7" i="168"/>
  <c r="F14" i="168" s="1"/>
  <c r="C7" i="168"/>
  <c r="B7" i="168"/>
  <c r="G6" i="168"/>
  <c r="F6" i="168"/>
  <c r="C6" i="168"/>
  <c r="B6" i="168"/>
  <c r="C5" i="168"/>
  <c r="B5" i="168"/>
  <c r="C4" i="168"/>
  <c r="B4" i="168"/>
  <c r="FE24" i="37"/>
  <c r="FD24" i="37"/>
  <c r="FC24" i="37"/>
  <c r="FB24" i="37"/>
  <c r="FA24" i="37"/>
  <c r="EZ24" i="37"/>
  <c r="EY24" i="37"/>
  <c r="EX24" i="37"/>
  <c r="EW24" i="37"/>
  <c r="EV24" i="37"/>
  <c r="EU24" i="37"/>
  <c r="ET24" i="37"/>
  <c r="ES24" i="37"/>
  <c r="ER24" i="37"/>
  <c r="EQ24" i="37"/>
  <c r="EP24" i="37"/>
  <c r="EO24" i="37"/>
  <c r="EN24" i="37"/>
  <c r="EM24" i="37"/>
  <c r="EL24" i="37"/>
  <c r="EK24" i="37"/>
  <c r="EJ24" i="37"/>
  <c r="EI24" i="37"/>
  <c r="EH24" i="37"/>
  <c r="EG24" i="37"/>
  <c r="EF24" i="37"/>
  <c r="EE24" i="37"/>
  <c r="ED24" i="37"/>
  <c r="EC24" i="37"/>
  <c r="EB24" i="37"/>
  <c r="EA24" i="37"/>
  <c r="DZ24" i="37"/>
  <c r="DY24" i="37"/>
  <c r="DX24" i="37"/>
  <c r="DW24" i="37"/>
  <c r="DV24" i="37"/>
  <c r="DU24" i="37"/>
  <c r="DT24" i="37"/>
  <c r="DS24" i="37"/>
  <c r="DR24" i="37"/>
  <c r="DQ24" i="37"/>
  <c r="DP24" i="37"/>
  <c r="DO24" i="37"/>
  <c r="DN24" i="37"/>
  <c r="DM24" i="37"/>
  <c r="DL24" i="37"/>
  <c r="DK24" i="37"/>
  <c r="DJ24" i="37"/>
  <c r="DI24" i="37"/>
  <c r="DH24" i="37"/>
  <c r="DG24" i="37"/>
  <c r="DF24" i="37"/>
  <c r="DE24" i="37"/>
  <c r="DD24" i="37"/>
  <c r="DC24" i="37"/>
  <c r="DB24" i="37"/>
  <c r="DA24" i="37"/>
  <c r="CZ24" i="37"/>
  <c r="CY24" i="37"/>
  <c r="CX24" i="37"/>
  <c r="CW24" i="37"/>
  <c r="CV24" i="37"/>
  <c r="CU24" i="37"/>
  <c r="CT24" i="37"/>
  <c r="CS24" i="37"/>
  <c r="CR24" i="37"/>
  <c r="CQ24" i="37"/>
  <c r="CP24" i="37"/>
  <c r="CO24" i="37"/>
  <c r="CN24" i="37"/>
  <c r="CM24" i="37"/>
  <c r="CL24" i="37"/>
  <c r="CK24" i="37"/>
  <c r="CJ24" i="37"/>
  <c r="CI24" i="37"/>
  <c r="CH24" i="37"/>
  <c r="CG24" i="37"/>
  <c r="CF24" i="37"/>
  <c r="CE24" i="37"/>
  <c r="CD24" i="37"/>
  <c r="CC24" i="37"/>
  <c r="CB24" i="37"/>
  <c r="CA24" i="37"/>
  <c r="BZ24" i="37"/>
  <c r="BY24" i="37"/>
  <c r="BX24" i="37"/>
  <c r="BW24" i="37"/>
  <c r="BV24" i="37"/>
  <c r="BU24" i="37"/>
  <c r="BT24" i="37"/>
  <c r="BS24" i="37"/>
  <c r="BR24" i="37"/>
  <c r="BQ24" i="37"/>
  <c r="BP24" i="37"/>
  <c r="BO24" i="37"/>
  <c r="BN24" i="37"/>
  <c r="BM24" i="37"/>
  <c r="BL24" i="37"/>
  <c r="BK24" i="37"/>
  <c r="BJ24" i="37"/>
  <c r="BI24" i="37"/>
  <c r="BH24" i="37"/>
  <c r="BG24" i="37"/>
  <c r="BF24" i="37"/>
  <c r="BE24" i="37"/>
  <c r="BD24" i="37"/>
  <c r="BC24" i="37"/>
  <c r="BB24" i="37"/>
  <c r="BA24" i="37"/>
  <c r="AZ24" i="37"/>
  <c r="AY24" i="37"/>
  <c r="AX24" i="37"/>
  <c r="AW24" i="37"/>
  <c r="AV24" i="37"/>
  <c r="AU24" i="37"/>
  <c r="AT24" i="37"/>
  <c r="AS24" i="37"/>
  <c r="AR24" i="37"/>
  <c r="AQ24" i="37"/>
  <c r="AP24" i="37"/>
  <c r="AO24" i="37"/>
  <c r="AN24" i="37"/>
  <c r="AM24" i="37"/>
  <c r="AL24" i="37"/>
  <c r="AK24" i="37"/>
  <c r="AJ24" i="37"/>
  <c r="AI24" i="37"/>
  <c r="AH24" i="37"/>
  <c r="AG24" i="37"/>
  <c r="AF24" i="37"/>
  <c r="AE24" i="37"/>
  <c r="AD24" i="37"/>
  <c r="AC24" i="37"/>
  <c r="AB24" i="37"/>
  <c r="AA24" i="37"/>
  <c r="Z24" i="37"/>
  <c r="Y24" i="37"/>
  <c r="X24" i="37"/>
  <c r="W24" i="37"/>
  <c r="V24" i="37"/>
  <c r="U24" i="37"/>
  <c r="T24" i="37"/>
  <c r="S24" i="37"/>
  <c r="R24" i="37"/>
  <c r="Q24" i="37"/>
  <c r="P24" i="37"/>
  <c r="O24" i="37"/>
  <c r="N24" i="37"/>
  <c r="M24" i="37"/>
  <c r="L24" i="37"/>
  <c r="K24" i="37"/>
  <c r="J24" i="37"/>
  <c r="I24" i="37"/>
  <c r="H24" i="37"/>
  <c r="G24" i="37"/>
  <c r="F24" i="37"/>
  <c r="E24" i="37"/>
  <c r="D24" i="37"/>
  <c r="C24" i="37"/>
  <c r="B24" i="37"/>
  <c r="FE23" i="37"/>
  <c r="FD23" i="37"/>
  <c r="FC23" i="37"/>
  <c r="FB23" i="37"/>
  <c r="FA23" i="37"/>
  <c r="EZ23" i="37"/>
  <c r="EY23" i="37"/>
  <c r="EX23" i="37"/>
  <c r="EW23" i="37"/>
  <c r="EV23" i="37"/>
  <c r="EU23" i="37"/>
  <c r="ET23" i="37"/>
  <c r="ES23" i="37"/>
  <c r="ER23" i="37"/>
  <c r="EQ23" i="37"/>
  <c r="EP23" i="37"/>
  <c r="EO23" i="37"/>
  <c r="EN23" i="37"/>
  <c r="EM23" i="37"/>
  <c r="EL23" i="37"/>
  <c r="EK23" i="37"/>
  <c r="EJ23" i="37"/>
  <c r="EI23" i="37"/>
  <c r="EH23" i="37"/>
  <c r="EG23" i="37"/>
  <c r="EF23" i="37"/>
  <c r="EE23" i="37"/>
  <c r="ED23" i="37"/>
  <c r="EC23" i="37"/>
  <c r="EB23" i="37"/>
  <c r="EA23" i="37"/>
  <c r="DZ23" i="37"/>
  <c r="DY23" i="37"/>
  <c r="DX23" i="37"/>
  <c r="DW23" i="37"/>
  <c r="DV23" i="37"/>
  <c r="DU23" i="37"/>
  <c r="DT23" i="37"/>
  <c r="DS23" i="37"/>
  <c r="DR23" i="37"/>
  <c r="DQ23" i="37"/>
  <c r="DP23" i="37"/>
  <c r="DO23" i="37"/>
  <c r="DN23" i="37"/>
  <c r="DM23" i="37"/>
  <c r="DL23" i="37"/>
  <c r="DK23" i="37"/>
  <c r="DJ23" i="37"/>
  <c r="DI23" i="37"/>
  <c r="DH23" i="37"/>
  <c r="DG23" i="37"/>
  <c r="DF23" i="37"/>
  <c r="DE23" i="37"/>
  <c r="DD23" i="37"/>
  <c r="DC23" i="37"/>
  <c r="DB23" i="37"/>
  <c r="DA23" i="37"/>
  <c r="CZ23" i="37"/>
  <c r="CY23" i="37"/>
  <c r="CX23" i="37"/>
  <c r="CW23" i="37"/>
  <c r="CV23" i="37"/>
  <c r="CU23" i="37"/>
  <c r="CT23" i="37"/>
  <c r="CS23" i="37"/>
  <c r="CR23" i="37"/>
  <c r="CQ23" i="37"/>
  <c r="CP23" i="37"/>
  <c r="CO23" i="37"/>
  <c r="CN23" i="37"/>
  <c r="CM23" i="37"/>
  <c r="CL23" i="37"/>
  <c r="CK23" i="37"/>
  <c r="CJ23" i="37"/>
  <c r="CI23" i="37"/>
  <c r="CH23" i="37"/>
  <c r="CG23" i="37"/>
  <c r="CF23" i="37"/>
  <c r="CE23" i="37"/>
  <c r="CD23" i="37"/>
  <c r="CC23" i="37"/>
  <c r="CB23" i="37"/>
  <c r="CA23" i="37"/>
  <c r="BZ23" i="37"/>
  <c r="BY23" i="37"/>
  <c r="BX23" i="37"/>
  <c r="BW23" i="37"/>
  <c r="BV23" i="37"/>
  <c r="BU23" i="37"/>
  <c r="BT23" i="37"/>
  <c r="BS23" i="37"/>
  <c r="BR23" i="37"/>
  <c r="BQ23" i="37"/>
  <c r="BP23" i="37"/>
  <c r="BO23" i="37"/>
  <c r="BN23" i="37"/>
  <c r="BM23" i="37"/>
  <c r="BL23" i="37"/>
  <c r="BK23" i="37"/>
  <c r="BJ23" i="37"/>
  <c r="BI23" i="37"/>
  <c r="BH23" i="37"/>
  <c r="BG23" i="37"/>
  <c r="BF23" i="37"/>
  <c r="BE23" i="37"/>
  <c r="BD23" i="37"/>
  <c r="BC23" i="37"/>
  <c r="BB23" i="37"/>
  <c r="BA23" i="37"/>
  <c r="AZ23" i="37"/>
  <c r="AY23" i="37"/>
  <c r="AX23" i="37"/>
  <c r="AW23" i="37"/>
  <c r="AV23" i="37"/>
  <c r="AU23" i="37"/>
  <c r="AT23" i="37"/>
  <c r="AS23" i="37"/>
  <c r="AR23" i="37"/>
  <c r="AQ23" i="37"/>
  <c r="AP23" i="37"/>
  <c r="AO23" i="37"/>
  <c r="AN23" i="37"/>
  <c r="AM23" i="37"/>
  <c r="AL23" i="37"/>
  <c r="AK23" i="37"/>
  <c r="AJ23" i="37"/>
  <c r="AI23" i="37"/>
  <c r="AH23" i="37"/>
  <c r="AG23" i="37"/>
  <c r="AF23" i="37"/>
  <c r="AE23" i="37"/>
  <c r="AD23" i="37"/>
  <c r="AC23" i="37"/>
  <c r="AB23" i="37"/>
  <c r="AA23" i="37"/>
  <c r="Z23" i="37"/>
  <c r="Y23" i="37"/>
  <c r="X23" i="37"/>
  <c r="W23" i="37"/>
  <c r="V23" i="37"/>
  <c r="U23" i="37"/>
  <c r="T23" i="37"/>
  <c r="S23" i="37"/>
  <c r="R23" i="37"/>
  <c r="Q23" i="37"/>
  <c r="P23" i="37"/>
  <c r="O23" i="37"/>
  <c r="N23" i="37"/>
  <c r="M23" i="37"/>
  <c r="L23" i="37"/>
  <c r="K23" i="37"/>
  <c r="J23" i="37"/>
  <c r="I23" i="37"/>
  <c r="H23" i="37"/>
  <c r="G23" i="37"/>
  <c r="F23" i="37"/>
  <c r="E23" i="37"/>
  <c r="D23" i="37"/>
  <c r="C23" i="37"/>
  <c r="B23" i="37"/>
  <c r="FE22" i="37"/>
  <c r="FD22" i="37"/>
  <c r="FC22" i="37"/>
  <c r="FB22" i="37"/>
  <c r="FA22" i="37"/>
  <c r="EZ22" i="37"/>
  <c r="EY22" i="37"/>
  <c r="EX22" i="37"/>
  <c r="EW22" i="37"/>
  <c r="EV22" i="37"/>
  <c r="EU22" i="37"/>
  <c r="ET22" i="37"/>
  <c r="ES22" i="37"/>
  <c r="ER22" i="37"/>
  <c r="EQ22" i="37"/>
  <c r="EP22" i="37"/>
  <c r="EO22" i="37"/>
  <c r="EN22" i="37"/>
  <c r="EM22" i="37"/>
  <c r="EL22" i="37"/>
  <c r="EK22" i="37"/>
  <c r="EJ22" i="37"/>
  <c r="EI22" i="37"/>
  <c r="EH22" i="37"/>
  <c r="EG22" i="37"/>
  <c r="EF22" i="37"/>
  <c r="EE22" i="37"/>
  <c r="ED22" i="37"/>
  <c r="EC22" i="37"/>
  <c r="EB22" i="37"/>
  <c r="EA22" i="37"/>
  <c r="DZ22" i="37"/>
  <c r="DY22" i="37"/>
  <c r="DX22" i="37"/>
  <c r="DW22" i="37"/>
  <c r="DV22" i="37"/>
  <c r="DU22" i="37"/>
  <c r="DT22" i="37"/>
  <c r="DS22" i="37"/>
  <c r="DR22" i="37"/>
  <c r="DQ22" i="37"/>
  <c r="DP22" i="37"/>
  <c r="DO22" i="37"/>
  <c r="DN22" i="37"/>
  <c r="DM22" i="37"/>
  <c r="DL22" i="37"/>
  <c r="DK22" i="37"/>
  <c r="DJ22" i="37"/>
  <c r="DI22" i="37"/>
  <c r="DH22" i="37"/>
  <c r="DG22" i="37"/>
  <c r="DF22" i="37"/>
  <c r="DE22" i="37"/>
  <c r="DD22" i="37"/>
  <c r="DC22" i="37"/>
  <c r="DB22" i="37"/>
  <c r="DA22" i="37"/>
  <c r="CZ22" i="37"/>
  <c r="CY22" i="37"/>
  <c r="CX22" i="37"/>
  <c r="CW22" i="37"/>
  <c r="CV22" i="37"/>
  <c r="CU22" i="37"/>
  <c r="CT22" i="37"/>
  <c r="CS22" i="37"/>
  <c r="CR22" i="37"/>
  <c r="CQ22" i="37"/>
  <c r="CP22" i="37"/>
  <c r="CO22" i="37"/>
  <c r="CN22" i="37"/>
  <c r="CM22" i="37"/>
  <c r="CL22" i="37"/>
  <c r="CK22" i="37"/>
  <c r="CJ22" i="37"/>
  <c r="CI22" i="37"/>
  <c r="CH22" i="37"/>
  <c r="CG22" i="37"/>
  <c r="CF22" i="37"/>
  <c r="CE22" i="37"/>
  <c r="CD22" i="37"/>
  <c r="CC22" i="37"/>
  <c r="CB22" i="37"/>
  <c r="CA22" i="37"/>
  <c r="BZ22" i="37"/>
  <c r="BY22" i="37"/>
  <c r="BX22" i="37"/>
  <c r="BW22" i="37"/>
  <c r="BV22" i="37"/>
  <c r="BU22" i="37"/>
  <c r="BT22" i="37"/>
  <c r="BS22" i="37"/>
  <c r="BR22" i="37"/>
  <c r="BQ22" i="37"/>
  <c r="BP22" i="37"/>
  <c r="BO22" i="37"/>
  <c r="BN22" i="37"/>
  <c r="BM22" i="37"/>
  <c r="BL22" i="37"/>
  <c r="BK22" i="37"/>
  <c r="BJ22" i="37"/>
  <c r="BI22" i="37"/>
  <c r="BH22" i="37"/>
  <c r="BG22" i="37"/>
  <c r="BF22" i="37"/>
  <c r="BE22" i="37"/>
  <c r="BD22" i="37"/>
  <c r="BC22" i="37"/>
  <c r="BB22" i="37"/>
  <c r="BA22" i="37"/>
  <c r="AZ22" i="37"/>
  <c r="AY22" i="37"/>
  <c r="AX22" i="37"/>
  <c r="AW22" i="37"/>
  <c r="AV22" i="37"/>
  <c r="AU22" i="37"/>
  <c r="AT22" i="37"/>
  <c r="AS22" i="37"/>
  <c r="AR22" i="37"/>
  <c r="AQ22" i="37"/>
  <c r="AP22" i="37"/>
  <c r="AO22" i="37"/>
  <c r="AN22" i="37"/>
  <c r="AM22" i="37"/>
  <c r="AL22" i="37"/>
  <c r="AK22" i="37"/>
  <c r="AJ22" i="37"/>
  <c r="AI22" i="37"/>
  <c r="AH22" i="37"/>
  <c r="AG22" i="37"/>
  <c r="AF22" i="37"/>
  <c r="AE22" i="37"/>
  <c r="AD22" i="37"/>
  <c r="AC22" i="37"/>
  <c r="AB22" i="37"/>
  <c r="AA22" i="37"/>
  <c r="Z22" i="37"/>
  <c r="Y22" i="37"/>
  <c r="X22" i="37"/>
  <c r="W22" i="37"/>
  <c r="V22" i="37"/>
  <c r="U22" i="37"/>
  <c r="T22" i="37"/>
  <c r="S22" i="37"/>
  <c r="R22" i="37"/>
  <c r="Q22" i="37"/>
  <c r="P22" i="37"/>
  <c r="O22" i="37"/>
  <c r="N22" i="37"/>
  <c r="M22" i="37"/>
  <c r="L22" i="37"/>
  <c r="K22" i="37"/>
  <c r="J22" i="37"/>
  <c r="I22" i="37"/>
  <c r="H22" i="37"/>
  <c r="G22" i="37"/>
  <c r="F22" i="37"/>
  <c r="E22" i="37"/>
  <c r="D22" i="37"/>
  <c r="C22" i="37"/>
  <c r="B22" i="37"/>
  <c r="FE21" i="37"/>
  <c r="FD21" i="37"/>
  <c r="FC21" i="37"/>
  <c r="FB21" i="37"/>
  <c r="FA21" i="37"/>
  <c r="EZ21" i="37"/>
  <c r="EY21" i="37"/>
  <c r="EX21" i="37"/>
  <c r="EW21" i="37"/>
  <c r="EV21" i="37"/>
  <c r="EU21" i="37"/>
  <c r="ET21" i="37"/>
  <c r="ES21" i="37"/>
  <c r="ER21" i="37"/>
  <c r="EQ21" i="37"/>
  <c r="EP21" i="37"/>
  <c r="EO21" i="37"/>
  <c r="EN21" i="37"/>
  <c r="EM21" i="37"/>
  <c r="EL21" i="37"/>
  <c r="EK21" i="37"/>
  <c r="EJ21" i="37"/>
  <c r="EI21" i="37"/>
  <c r="EH21" i="37"/>
  <c r="EG21" i="37"/>
  <c r="EF21" i="37"/>
  <c r="EE21" i="37"/>
  <c r="ED21" i="37"/>
  <c r="EC21" i="37"/>
  <c r="EB21" i="37"/>
  <c r="EA21" i="37"/>
  <c r="DZ21" i="37"/>
  <c r="DY21" i="37"/>
  <c r="DX21" i="37"/>
  <c r="DW21" i="37"/>
  <c r="DV21" i="37"/>
  <c r="DU21" i="37"/>
  <c r="DT21" i="37"/>
  <c r="DS21" i="37"/>
  <c r="DR21" i="37"/>
  <c r="DQ21" i="37"/>
  <c r="DP21" i="37"/>
  <c r="DO21" i="37"/>
  <c r="DN21" i="37"/>
  <c r="DM21" i="37"/>
  <c r="DL21" i="37"/>
  <c r="DK21" i="37"/>
  <c r="DJ21" i="37"/>
  <c r="DI21" i="37"/>
  <c r="DH21" i="37"/>
  <c r="DG21" i="37"/>
  <c r="DF21" i="37"/>
  <c r="DE21" i="37"/>
  <c r="DD21" i="37"/>
  <c r="DC21" i="37"/>
  <c r="DB21" i="37"/>
  <c r="DA21" i="37"/>
  <c r="CZ21" i="37"/>
  <c r="CY21" i="37"/>
  <c r="CX21" i="37"/>
  <c r="CW21" i="37"/>
  <c r="CV21" i="37"/>
  <c r="CU21" i="37"/>
  <c r="CT21" i="37"/>
  <c r="CS21" i="37"/>
  <c r="CR21" i="37"/>
  <c r="CQ21" i="37"/>
  <c r="CP21" i="37"/>
  <c r="CO21" i="37"/>
  <c r="CN21" i="37"/>
  <c r="CM21" i="37"/>
  <c r="CL21" i="37"/>
  <c r="CK21" i="37"/>
  <c r="CJ21" i="37"/>
  <c r="CI21" i="37"/>
  <c r="CH21" i="37"/>
  <c r="CG21" i="37"/>
  <c r="CF21" i="37"/>
  <c r="CE21" i="37"/>
  <c r="CD21" i="37"/>
  <c r="CC21" i="37"/>
  <c r="CB21" i="37"/>
  <c r="CA21" i="37"/>
  <c r="BZ21" i="37"/>
  <c r="BY21" i="37"/>
  <c r="BX21" i="37"/>
  <c r="BW21" i="37"/>
  <c r="BV21" i="37"/>
  <c r="BU21" i="37"/>
  <c r="BT21" i="37"/>
  <c r="BS21" i="37"/>
  <c r="BR21" i="37"/>
  <c r="BQ21" i="37"/>
  <c r="BP21" i="37"/>
  <c r="BO21" i="37"/>
  <c r="BN21" i="37"/>
  <c r="BM21" i="37"/>
  <c r="BL21" i="37"/>
  <c r="BK21" i="37"/>
  <c r="BJ21" i="37"/>
  <c r="BI21" i="37"/>
  <c r="BH21" i="37"/>
  <c r="BG21" i="37"/>
  <c r="BF21" i="37"/>
  <c r="BE21" i="37"/>
  <c r="BD21" i="37"/>
  <c r="BC21" i="37"/>
  <c r="BB21" i="37"/>
  <c r="BA21" i="37"/>
  <c r="AZ21" i="37"/>
  <c r="AY21" i="37"/>
  <c r="AX21" i="37"/>
  <c r="AW21" i="37"/>
  <c r="AV21" i="37"/>
  <c r="AU21" i="37"/>
  <c r="AT21" i="37"/>
  <c r="AS21" i="37"/>
  <c r="AR21" i="37"/>
  <c r="AQ21" i="37"/>
  <c r="AP21" i="37"/>
  <c r="AO21" i="37"/>
  <c r="AN21" i="37"/>
  <c r="AM21" i="37"/>
  <c r="AL21" i="37"/>
  <c r="AK21" i="37"/>
  <c r="AJ21" i="37"/>
  <c r="AI21" i="37"/>
  <c r="AH21" i="37"/>
  <c r="AG21" i="37"/>
  <c r="AF21" i="37"/>
  <c r="AE21" i="37"/>
  <c r="AD21" i="37"/>
  <c r="AC21" i="37"/>
  <c r="AB21" i="37"/>
  <c r="AA21" i="37"/>
  <c r="Z21" i="37"/>
  <c r="Y21" i="37"/>
  <c r="X21" i="37"/>
  <c r="W21" i="37"/>
  <c r="V21" i="37"/>
  <c r="U21" i="37"/>
  <c r="T21" i="37"/>
  <c r="S21" i="37"/>
  <c r="R21" i="37"/>
  <c r="Q21" i="37"/>
  <c r="P21" i="37"/>
  <c r="O21" i="37"/>
  <c r="N21" i="37"/>
  <c r="M21" i="37"/>
  <c r="L21" i="37"/>
  <c r="K21" i="37"/>
  <c r="J21" i="37"/>
  <c r="I21" i="37"/>
  <c r="H21" i="37"/>
  <c r="G21" i="37"/>
  <c r="F21" i="37"/>
  <c r="E21" i="37"/>
  <c r="D21" i="37"/>
  <c r="C21" i="37"/>
  <c r="B21" i="37"/>
  <c r="FE20" i="37"/>
  <c r="FD20" i="37"/>
  <c r="FC20" i="37"/>
  <c r="FB20" i="37"/>
  <c r="FA20" i="37"/>
  <c r="EZ20" i="37"/>
  <c r="EY20" i="37"/>
  <c r="EX20" i="37"/>
  <c r="EW20" i="37"/>
  <c r="EV20" i="37"/>
  <c r="EU20" i="37"/>
  <c r="ET20" i="37"/>
  <c r="ES20" i="37"/>
  <c r="ER20" i="37"/>
  <c r="EQ20" i="37"/>
  <c r="EP20" i="37"/>
  <c r="EO20" i="37"/>
  <c r="EN20" i="37"/>
  <c r="EM20" i="37"/>
  <c r="EL20" i="37"/>
  <c r="EK20" i="37"/>
  <c r="EJ20" i="37"/>
  <c r="EI20" i="37"/>
  <c r="EH20" i="37"/>
  <c r="EG20" i="37"/>
  <c r="EF20" i="37"/>
  <c r="EE20" i="37"/>
  <c r="ED20" i="37"/>
  <c r="EC20" i="37"/>
  <c r="EB20" i="37"/>
  <c r="EA20" i="37"/>
  <c r="DZ20" i="37"/>
  <c r="DY20" i="37"/>
  <c r="DX20" i="37"/>
  <c r="DW20" i="37"/>
  <c r="DV20" i="37"/>
  <c r="DU20" i="37"/>
  <c r="DT20" i="37"/>
  <c r="DS20" i="37"/>
  <c r="DR20" i="37"/>
  <c r="DQ20" i="37"/>
  <c r="DP20" i="37"/>
  <c r="DO20" i="37"/>
  <c r="DN20" i="37"/>
  <c r="DM20" i="37"/>
  <c r="DL20" i="37"/>
  <c r="DK20" i="37"/>
  <c r="DJ20" i="37"/>
  <c r="DI20" i="37"/>
  <c r="DH20" i="37"/>
  <c r="DG20" i="37"/>
  <c r="DF20" i="37"/>
  <c r="DE20" i="37"/>
  <c r="DD20" i="37"/>
  <c r="DC20" i="37"/>
  <c r="DB20" i="37"/>
  <c r="DA20" i="37"/>
  <c r="CZ20" i="37"/>
  <c r="CY20" i="37"/>
  <c r="CX20" i="37"/>
  <c r="CW20" i="37"/>
  <c r="CV20" i="37"/>
  <c r="CU20" i="37"/>
  <c r="CT20" i="37"/>
  <c r="CS20" i="37"/>
  <c r="CR20" i="37"/>
  <c r="CQ20" i="37"/>
  <c r="CP20" i="37"/>
  <c r="CO20" i="37"/>
  <c r="CN20" i="37"/>
  <c r="CM20" i="37"/>
  <c r="CL20" i="37"/>
  <c r="CK20" i="37"/>
  <c r="CJ20" i="37"/>
  <c r="CI20" i="37"/>
  <c r="CH20" i="37"/>
  <c r="CG20" i="37"/>
  <c r="CF20" i="37"/>
  <c r="CE20" i="37"/>
  <c r="CD20" i="37"/>
  <c r="CC20" i="37"/>
  <c r="CB20" i="37"/>
  <c r="CA20" i="37"/>
  <c r="BZ20" i="37"/>
  <c r="BY20" i="37"/>
  <c r="BX20" i="37"/>
  <c r="BW20" i="37"/>
  <c r="BV20" i="37"/>
  <c r="BU20" i="37"/>
  <c r="BT20" i="37"/>
  <c r="BS20" i="37"/>
  <c r="BR20" i="37"/>
  <c r="BQ20" i="37"/>
  <c r="BP20" i="37"/>
  <c r="BO20" i="37"/>
  <c r="BN20" i="37"/>
  <c r="BM20" i="37"/>
  <c r="BL20" i="37"/>
  <c r="BK20" i="37"/>
  <c r="BJ20" i="37"/>
  <c r="BI20" i="37"/>
  <c r="BH20" i="37"/>
  <c r="BG20" i="37"/>
  <c r="BF20" i="37"/>
  <c r="BE20" i="37"/>
  <c r="BD20" i="37"/>
  <c r="BC20" i="37"/>
  <c r="BB20" i="37"/>
  <c r="BA20" i="37"/>
  <c r="AZ20" i="37"/>
  <c r="AY20" i="37"/>
  <c r="AX20" i="37"/>
  <c r="AW20" i="37"/>
  <c r="AV20" i="37"/>
  <c r="AU20" i="37"/>
  <c r="AT20" i="37"/>
  <c r="AS20" i="37"/>
  <c r="AR20" i="37"/>
  <c r="AQ20" i="37"/>
  <c r="AP20" i="37"/>
  <c r="AO20" i="37"/>
  <c r="AN20" i="37"/>
  <c r="AM20" i="37"/>
  <c r="AL20" i="37"/>
  <c r="AK20" i="37"/>
  <c r="AJ20" i="37"/>
  <c r="AI20" i="37"/>
  <c r="AH20" i="37"/>
  <c r="AG20" i="37"/>
  <c r="AF20" i="37"/>
  <c r="AE20" i="37"/>
  <c r="AD20" i="37"/>
  <c r="AC20" i="37"/>
  <c r="AB20" i="37"/>
  <c r="AA20" i="37"/>
  <c r="Z20" i="37"/>
  <c r="Y20" i="37"/>
  <c r="X20" i="37"/>
  <c r="W20" i="37"/>
  <c r="V20" i="37"/>
  <c r="U20" i="37"/>
  <c r="T20" i="37"/>
  <c r="S20" i="37"/>
  <c r="R20" i="37"/>
  <c r="Q20" i="37"/>
  <c r="P20" i="37"/>
  <c r="O20" i="37"/>
  <c r="N20" i="37"/>
  <c r="M20" i="37"/>
  <c r="L20" i="37"/>
  <c r="K20" i="37"/>
  <c r="J20" i="37"/>
  <c r="I20" i="37"/>
  <c r="H20" i="37"/>
  <c r="G20" i="37"/>
  <c r="F20" i="37"/>
  <c r="E20" i="37"/>
  <c r="D20" i="37"/>
  <c r="C20" i="37"/>
  <c r="B20" i="37"/>
  <c r="FE19" i="37"/>
  <c r="FD19" i="37"/>
  <c r="FC19" i="37"/>
  <c r="FB19" i="37"/>
  <c r="FA19" i="37"/>
  <c r="EZ19" i="37"/>
  <c r="EY19" i="37"/>
  <c r="EX19" i="37"/>
  <c r="EW19" i="37"/>
  <c r="EV19" i="37"/>
  <c r="EU19" i="37"/>
  <c r="ET19" i="37"/>
  <c r="ES19" i="37"/>
  <c r="ER19" i="37"/>
  <c r="EQ19" i="37"/>
  <c r="EP19" i="37"/>
  <c r="EO19" i="37"/>
  <c r="EN19" i="37"/>
  <c r="EM19" i="37"/>
  <c r="EL19" i="37"/>
  <c r="EK19" i="37"/>
  <c r="EJ19" i="37"/>
  <c r="EI19" i="37"/>
  <c r="EH19" i="37"/>
  <c r="EG19" i="37"/>
  <c r="EF19" i="37"/>
  <c r="EE19" i="37"/>
  <c r="ED19" i="37"/>
  <c r="EC19" i="37"/>
  <c r="EB19" i="37"/>
  <c r="EA19" i="37"/>
  <c r="DZ19" i="37"/>
  <c r="DY19" i="37"/>
  <c r="DX19" i="37"/>
  <c r="DW19" i="37"/>
  <c r="DV19" i="37"/>
  <c r="DU19" i="37"/>
  <c r="DT19" i="37"/>
  <c r="DS19" i="37"/>
  <c r="DR19" i="37"/>
  <c r="DQ19" i="37"/>
  <c r="DP19" i="37"/>
  <c r="DO19" i="37"/>
  <c r="DN19" i="37"/>
  <c r="DM19" i="37"/>
  <c r="DL19" i="37"/>
  <c r="DK19" i="37"/>
  <c r="DJ19" i="37"/>
  <c r="DI19" i="37"/>
  <c r="DH19" i="37"/>
  <c r="DG19" i="37"/>
  <c r="DF19" i="37"/>
  <c r="DE19" i="37"/>
  <c r="DD19" i="37"/>
  <c r="DC19" i="37"/>
  <c r="DB19" i="37"/>
  <c r="DA19" i="37"/>
  <c r="CZ19" i="37"/>
  <c r="CY19" i="37"/>
  <c r="CX19" i="37"/>
  <c r="CW19" i="37"/>
  <c r="CV19" i="37"/>
  <c r="CU19" i="37"/>
  <c r="CT19" i="37"/>
  <c r="CS19" i="37"/>
  <c r="CR19" i="37"/>
  <c r="CQ19" i="37"/>
  <c r="CP19" i="37"/>
  <c r="CO19" i="37"/>
  <c r="CN19" i="37"/>
  <c r="CM19" i="37"/>
  <c r="CL19" i="37"/>
  <c r="CK19" i="37"/>
  <c r="CJ19" i="37"/>
  <c r="CI19" i="37"/>
  <c r="CH19" i="37"/>
  <c r="CG19" i="37"/>
  <c r="CF19" i="37"/>
  <c r="CE19" i="37"/>
  <c r="CD19" i="37"/>
  <c r="CC19" i="37"/>
  <c r="CB19" i="37"/>
  <c r="CA19" i="37"/>
  <c r="BZ19" i="37"/>
  <c r="BY19" i="37"/>
  <c r="BX19" i="37"/>
  <c r="BW19" i="37"/>
  <c r="BV19" i="37"/>
  <c r="BU19" i="37"/>
  <c r="BT19" i="37"/>
  <c r="BS19" i="37"/>
  <c r="BR19" i="37"/>
  <c r="BQ19" i="37"/>
  <c r="BP19" i="37"/>
  <c r="BO19" i="37"/>
  <c r="BN19" i="37"/>
  <c r="BM19" i="37"/>
  <c r="BL19" i="37"/>
  <c r="BK19" i="37"/>
  <c r="BJ19" i="37"/>
  <c r="BI19" i="37"/>
  <c r="BH19" i="37"/>
  <c r="BG19" i="37"/>
  <c r="BF19" i="37"/>
  <c r="BE19" i="37"/>
  <c r="BD19" i="37"/>
  <c r="BC19" i="37"/>
  <c r="BB19" i="37"/>
  <c r="BA19" i="37"/>
  <c r="AZ19" i="37"/>
  <c r="AY19" i="37"/>
  <c r="AX19" i="37"/>
  <c r="AW19" i="37"/>
  <c r="AV19" i="37"/>
  <c r="AU19" i="37"/>
  <c r="AT19" i="37"/>
  <c r="AS19" i="37"/>
  <c r="AR19" i="37"/>
  <c r="AQ19" i="37"/>
  <c r="AP19" i="37"/>
  <c r="AO19" i="37"/>
  <c r="AN19" i="37"/>
  <c r="AM19" i="37"/>
  <c r="AL19" i="37"/>
  <c r="AK19" i="37"/>
  <c r="AJ19" i="37"/>
  <c r="AI19" i="37"/>
  <c r="AH19" i="37"/>
  <c r="AG19" i="37"/>
  <c r="AF19" i="37"/>
  <c r="AE19" i="37"/>
  <c r="AD19" i="37"/>
  <c r="AC19" i="37"/>
  <c r="AB19" i="37"/>
  <c r="AA19" i="37"/>
  <c r="Z19" i="37"/>
  <c r="Y19" i="37"/>
  <c r="X19" i="37"/>
  <c r="W19" i="37"/>
  <c r="V19" i="37"/>
  <c r="U19" i="37"/>
  <c r="T19" i="37"/>
  <c r="S19" i="37"/>
  <c r="R19" i="37"/>
  <c r="Q19" i="37"/>
  <c r="P19" i="37"/>
  <c r="O19" i="37"/>
  <c r="N19" i="37"/>
  <c r="M19" i="37"/>
  <c r="L19" i="37"/>
  <c r="K19" i="37"/>
  <c r="J19" i="37"/>
  <c r="I19" i="37"/>
  <c r="H19" i="37"/>
  <c r="G19" i="37"/>
  <c r="F19" i="37"/>
  <c r="E19" i="37"/>
  <c r="D19" i="37"/>
  <c r="C19" i="37"/>
  <c r="B19" i="37"/>
  <c r="FE18" i="37"/>
  <c r="FD18" i="37"/>
  <c r="FC18" i="37"/>
  <c r="FB18" i="37"/>
  <c r="FA18" i="37"/>
  <c r="EZ18" i="37"/>
  <c r="EY18" i="37"/>
  <c r="EX18" i="37"/>
  <c r="EW18" i="37"/>
  <c r="EV18" i="37"/>
  <c r="EU18" i="37"/>
  <c r="ET18" i="37"/>
  <c r="ES18" i="37"/>
  <c r="ER18" i="37"/>
  <c r="EQ18" i="37"/>
  <c r="EP18" i="37"/>
  <c r="EO18" i="37"/>
  <c r="EN18" i="37"/>
  <c r="EM18" i="37"/>
  <c r="EL18" i="37"/>
  <c r="EK18" i="37"/>
  <c r="EJ18" i="37"/>
  <c r="EI18" i="37"/>
  <c r="EH18" i="37"/>
  <c r="EG18" i="37"/>
  <c r="EF18" i="37"/>
  <c r="EE18" i="37"/>
  <c r="ED18" i="37"/>
  <c r="EC18" i="37"/>
  <c r="EB18" i="37"/>
  <c r="EA18" i="37"/>
  <c r="DZ18" i="37"/>
  <c r="DY18" i="37"/>
  <c r="DX18" i="37"/>
  <c r="DW18" i="37"/>
  <c r="DV18" i="37"/>
  <c r="DU18" i="37"/>
  <c r="DT18" i="37"/>
  <c r="DS18" i="37"/>
  <c r="DR18" i="37"/>
  <c r="DQ18" i="37"/>
  <c r="DP18" i="37"/>
  <c r="DO18" i="37"/>
  <c r="DN18" i="37"/>
  <c r="DM18" i="37"/>
  <c r="DL18" i="37"/>
  <c r="DK18" i="37"/>
  <c r="DJ18" i="37"/>
  <c r="DI18" i="37"/>
  <c r="DH18" i="37"/>
  <c r="DG18" i="37"/>
  <c r="DF18" i="37"/>
  <c r="DE18" i="37"/>
  <c r="DD18" i="37"/>
  <c r="DC18" i="37"/>
  <c r="DB18" i="37"/>
  <c r="DA18" i="37"/>
  <c r="CZ18" i="37"/>
  <c r="CY18" i="37"/>
  <c r="CX18" i="37"/>
  <c r="CW18" i="37"/>
  <c r="CV18" i="37"/>
  <c r="CU18" i="37"/>
  <c r="CT18" i="37"/>
  <c r="CS18" i="37"/>
  <c r="CR18" i="37"/>
  <c r="CQ18" i="37"/>
  <c r="CP18" i="37"/>
  <c r="CO18" i="37"/>
  <c r="CN18" i="37"/>
  <c r="CM18" i="37"/>
  <c r="CL18" i="37"/>
  <c r="CK18" i="37"/>
  <c r="CJ18" i="37"/>
  <c r="CI18" i="37"/>
  <c r="CH18" i="37"/>
  <c r="CG18" i="37"/>
  <c r="CF18" i="37"/>
  <c r="CE18" i="37"/>
  <c r="CD18" i="37"/>
  <c r="CC18" i="37"/>
  <c r="CB18" i="37"/>
  <c r="CA18" i="37"/>
  <c r="BZ18" i="37"/>
  <c r="BY18" i="37"/>
  <c r="BX18" i="37"/>
  <c r="BW18" i="37"/>
  <c r="BV18" i="37"/>
  <c r="BU18" i="37"/>
  <c r="BT18" i="37"/>
  <c r="BS18" i="37"/>
  <c r="BR18" i="37"/>
  <c r="BQ18" i="37"/>
  <c r="BP18" i="37"/>
  <c r="BO18" i="37"/>
  <c r="BN18" i="37"/>
  <c r="BM18" i="37"/>
  <c r="BL18" i="37"/>
  <c r="BK18" i="37"/>
  <c r="BJ18" i="37"/>
  <c r="BI18" i="37"/>
  <c r="BH18" i="37"/>
  <c r="BG18" i="37"/>
  <c r="BF18" i="37"/>
  <c r="BE18" i="37"/>
  <c r="BD18" i="37"/>
  <c r="BC18" i="37"/>
  <c r="BB18" i="37"/>
  <c r="BA18" i="37"/>
  <c r="AZ18" i="37"/>
  <c r="AY18" i="37"/>
  <c r="AX18" i="37"/>
  <c r="AW18" i="37"/>
  <c r="AV18" i="37"/>
  <c r="AU18" i="37"/>
  <c r="AT18" i="37"/>
  <c r="AS18" i="37"/>
  <c r="AR18" i="37"/>
  <c r="AQ18" i="37"/>
  <c r="AP18" i="37"/>
  <c r="AO18" i="37"/>
  <c r="AN18" i="37"/>
  <c r="AM18" i="37"/>
  <c r="AL18" i="37"/>
  <c r="AK18" i="37"/>
  <c r="AJ18" i="37"/>
  <c r="AI18" i="37"/>
  <c r="AH18" i="37"/>
  <c r="AG18" i="37"/>
  <c r="AF18" i="37"/>
  <c r="AE18" i="37"/>
  <c r="AD18" i="37"/>
  <c r="AC18" i="37"/>
  <c r="AB18" i="37"/>
  <c r="AA18" i="37"/>
  <c r="Z18" i="37"/>
  <c r="Y18" i="37"/>
  <c r="X18" i="37"/>
  <c r="W18" i="37"/>
  <c r="V18" i="37"/>
  <c r="U18" i="37"/>
  <c r="T18" i="37"/>
  <c r="S18" i="37"/>
  <c r="R18" i="37"/>
  <c r="Q18" i="37"/>
  <c r="P18" i="37"/>
  <c r="O18" i="37"/>
  <c r="N18" i="37"/>
  <c r="M18" i="37"/>
  <c r="L18" i="37"/>
  <c r="K18" i="37"/>
  <c r="J18" i="37"/>
  <c r="I18" i="37"/>
  <c r="H18" i="37"/>
  <c r="G18" i="37"/>
  <c r="C18" i="37"/>
  <c r="FE17" i="37"/>
  <c r="FD17" i="37"/>
  <c r="FC17" i="37"/>
  <c r="FB17" i="37"/>
  <c r="FA17" i="37"/>
  <c r="EZ17" i="37"/>
  <c r="EY17" i="37"/>
  <c r="EX17" i="37"/>
  <c r="EW17" i="37"/>
  <c r="EV17" i="37"/>
  <c r="EU17" i="37"/>
  <c r="ET17" i="37"/>
  <c r="ES17" i="37"/>
  <c r="ER17" i="37"/>
  <c r="EQ17" i="37"/>
  <c r="EP17" i="37"/>
  <c r="EO17" i="37"/>
  <c r="EN17" i="37"/>
  <c r="EM17" i="37"/>
  <c r="EL17" i="37"/>
  <c r="EK17" i="37"/>
  <c r="EJ17" i="37"/>
  <c r="EI17" i="37"/>
  <c r="EH17" i="37"/>
  <c r="EG17" i="37"/>
  <c r="EF17" i="37"/>
  <c r="EE17" i="37"/>
  <c r="ED17" i="37"/>
  <c r="EC17" i="37"/>
  <c r="EB17" i="37"/>
  <c r="EA17" i="37"/>
  <c r="DZ17" i="37"/>
  <c r="DY17" i="37"/>
  <c r="DX17" i="37"/>
  <c r="DW17" i="37"/>
  <c r="DV17" i="37"/>
  <c r="DU17" i="37"/>
  <c r="DT17" i="37"/>
  <c r="DS17" i="37"/>
  <c r="DR17" i="37"/>
  <c r="DQ17" i="37"/>
  <c r="DP17" i="37"/>
  <c r="DO17" i="37"/>
  <c r="DN17" i="37"/>
  <c r="DM17" i="37"/>
  <c r="DL17" i="37"/>
  <c r="DK17" i="37"/>
  <c r="DJ17" i="37"/>
  <c r="DI17" i="37"/>
  <c r="DH17" i="37"/>
  <c r="DG17" i="37"/>
  <c r="DF17" i="37"/>
  <c r="DE17" i="37"/>
  <c r="DD17" i="37"/>
  <c r="DC17" i="37"/>
  <c r="DB17" i="37"/>
  <c r="DA17" i="37"/>
  <c r="CZ17" i="37"/>
  <c r="CY17" i="37"/>
  <c r="CX17" i="37"/>
  <c r="CW17" i="37"/>
  <c r="CV17" i="37"/>
  <c r="CU17" i="37"/>
  <c r="CT17" i="37"/>
  <c r="CS17" i="37"/>
  <c r="CR17" i="37"/>
  <c r="CQ17" i="37"/>
  <c r="CP17" i="37"/>
  <c r="CO17" i="37"/>
  <c r="CN17" i="37"/>
  <c r="CM17" i="37"/>
  <c r="CL17" i="37"/>
  <c r="CK17" i="37"/>
  <c r="CJ17" i="37"/>
  <c r="CI17" i="37"/>
  <c r="CH17" i="37"/>
  <c r="CG17" i="37"/>
  <c r="CF17" i="37"/>
  <c r="CE17" i="37"/>
  <c r="CD17" i="37"/>
  <c r="CC17" i="37"/>
  <c r="CB17" i="37"/>
  <c r="CA17" i="37"/>
  <c r="BZ17" i="37"/>
  <c r="BY17" i="37"/>
  <c r="BX17" i="37"/>
  <c r="BW17" i="37"/>
  <c r="BV17" i="37"/>
  <c r="BU17" i="37"/>
  <c r="BT17" i="37"/>
  <c r="BS17" i="37"/>
  <c r="BR17" i="37"/>
  <c r="BQ17" i="37"/>
  <c r="BP17" i="37"/>
  <c r="BO17" i="37"/>
  <c r="BN17" i="37"/>
  <c r="BM17" i="37"/>
  <c r="BL17" i="37"/>
  <c r="BK17" i="37"/>
  <c r="BJ17" i="37"/>
  <c r="BI17" i="37"/>
  <c r="BH17" i="37"/>
  <c r="BG17" i="37"/>
  <c r="BF17" i="37"/>
  <c r="BE17" i="37"/>
  <c r="BD17" i="37"/>
  <c r="BC17" i="37"/>
  <c r="BB17" i="37"/>
  <c r="BA17" i="37"/>
  <c r="AZ17" i="37"/>
  <c r="AY17" i="37"/>
  <c r="AX17" i="37"/>
  <c r="AW17" i="37"/>
  <c r="AV17" i="37"/>
  <c r="AU17" i="37"/>
  <c r="AT17" i="37"/>
  <c r="AS17" i="37"/>
  <c r="AR17" i="37"/>
  <c r="AQ17" i="37"/>
  <c r="AP17" i="37"/>
  <c r="AO17" i="37"/>
  <c r="AN17" i="37"/>
  <c r="AM17" i="37"/>
  <c r="AL17" i="37"/>
  <c r="AK17" i="37"/>
  <c r="AJ17" i="37"/>
  <c r="AI17" i="37"/>
  <c r="AH17" i="37"/>
  <c r="AG17" i="37"/>
  <c r="AF17" i="37"/>
  <c r="AE17" i="37"/>
  <c r="AD17" i="37"/>
  <c r="AC17" i="37"/>
  <c r="AB17" i="37"/>
  <c r="AA17" i="37"/>
  <c r="Z17" i="37"/>
  <c r="Y17" i="37"/>
  <c r="X17" i="37"/>
  <c r="W17" i="37"/>
  <c r="V17" i="37"/>
  <c r="U17" i="37"/>
  <c r="T17" i="37"/>
  <c r="S17" i="37"/>
  <c r="R17" i="37"/>
  <c r="Q17" i="37"/>
  <c r="P17" i="37"/>
  <c r="O17" i="37"/>
  <c r="N17" i="37"/>
  <c r="M17" i="37"/>
  <c r="L17" i="37"/>
  <c r="K17" i="37"/>
  <c r="J17" i="37"/>
  <c r="I17" i="37"/>
  <c r="H17" i="37"/>
  <c r="G17" i="37"/>
  <c r="C17" i="37"/>
  <c r="FE16" i="37"/>
  <c r="FD16" i="37"/>
  <c r="FC16" i="37"/>
  <c r="FB16" i="37"/>
  <c r="FA16" i="37"/>
  <c r="EZ16" i="37"/>
  <c r="EY16" i="37"/>
  <c r="EX16" i="37"/>
  <c r="EW16" i="37"/>
  <c r="EV16" i="37"/>
  <c r="EU16" i="37"/>
  <c r="ET16" i="37"/>
  <c r="ES16" i="37"/>
  <c r="ER16" i="37"/>
  <c r="EQ16" i="37"/>
  <c r="EP16" i="37"/>
  <c r="EO16" i="37"/>
  <c r="EN16" i="37"/>
  <c r="EM16" i="37"/>
  <c r="EL16" i="37"/>
  <c r="EK16" i="37"/>
  <c r="EJ16" i="37"/>
  <c r="EI16" i="37"/>
  <c r="EH16" i="37"/>
  <c r="EG16" i="37"/>
  <c r="EF16" i="37"/>
  <c r="EE16" i="37"/>
  <c r="ED16" i="37"/>
  <c r="EC16" i="37"/>
  <c r="EB16" i="37"/>
  <c r="EA16" i="37"/>
  <c r="DZ16" i="37"/>
  <c r="DY16" i="37"/>
  <c r="DX16" i="37"/>
  <c r="DW16" i="37"/>
  <c r="DV16" i="37"/>
  <c r="DU16" i="37"/>
  <c r="DT16" i="37"/>
  <c r="DS16" i="37"/>
  <c r="DR16" i="37"/>
  <c r="DQ16" i="37"/>
  <c r="DP16" i="37"/>
  <c r="DO16" i="37"/>
  <c r="DN16" i="37"/>
  <c r="DM16" i="37"/>
  <c r="DL16" i="37"/>
  <c r="DK16" i="37"/>
  <c r="DJ16" i="37"/>
  <c r="DI16" i="37"/>
  <c r="DH16" i="37"/>
  <c r="DG16" i="37"/>
  <c r="DF16" i="37"/>
  <c r="DE16" i="37"/>
  <c r="DD16" i="37"/>
  <c r="DC16" i="37"/>
  <c r="DB16" i="37"/>
  <c r="DA16" i="37"/>
  <c r="CZ16" i="37"/>
  <c r="CY16" i="37"/>
  <c r="CX16" i="37"/>
  <c r="CW16" i="37"/>
  <c r="CV16" i="37"/>
  <c r="CU16" i="37"/>
  <c r="CT16" i="37"/>
  <c r="CS16" i="37"/>
  <c r="CR16" i="37"/>
  <c r="CQ16" i="37"/>
  <c r="CP16" i="37"/>
  <c r="CO16" i="37"/>
  <c r="CN16" i="37"/>
  <c r="CM16" i="37"/>
  <c r="CL16" i="37"/>
  <c r="CK16" i="37"/>
  <c r="CJ16" i="37"/>
  <c r="CI16" i="37"/>
  <c r="CH16" i="37"/>
  <c r="CG16" i="37"/>
  <c r="CF16" i="37"/>
  <c r="CE16" i="37"/>
  <c r="CD16" i="37"/>
  <c r="CC16" i="37"/>
  <c r="CB16" i="37"/>
  <c r="CA16" i="37"/>
  <c r="BZ16" i="37"/>
  <c r="BY16" i="37"/>
  <c r="BX16" i="37"/>
  <c r="BW16" i="37"/>
  <c r="BV16" i="37"/>
  <c r="BU16" i="37"/>
  <c r="BT16" i="37"/>
  <c r="BS16" i="37"/>
  <c r="BR16" i="37"/>
  <c r="BQ16" i="37"/>
  <c r="BP16" i="37"/>
  <c r="BO16" i="37"/>
  <c r="BN16" i="37"/>
  <c r="BM16" i="37"/>
  <c r="BL16" i="37"/>
  <c r="BK16" i="37"/>
  <c r="BJ16" i="37"/>
  <c r="BI16" i="37"/>
  <c r="BH16" i="37"/>
  <c r="BG16" i="37"/>
  <c r="BF16" i="37"/>
  <c r="BE16" i="37"/>
  <c r="BD16" i="37"/>
  <c r="BC16" i="37"/>
  <c r="BB16" i="37"/>
  <c r="BA16" i="37"/>
  <c r="AZ16" i="37"/>
  <c r="AY16" i="37"/>
  <c r="AX16" i="37"/>
  <c r="AW16" i="37"/>
  <c r="AV16" i="37"/>
  <c r="AU16" i="37"/>
  <c r="AT16" i="37"/>
  <c r="AS16" i="37"/>
  <c r="AR16" i="37"/>
  <c r="AQ16" i="37"/>
  <c r="AP16" i="37"/>
  <c r="AO16" i="37"/>
  <c r="AN16" i="37"/>
  <c r="AM16" i="37"/>
  <c r="AL16" i="37"/>
  <c r="AK16" i="37"/>
  <c r="AJ16" i="37"/>
  <c r="AI16" i="37"/>
  <c r="AH16" i="37"/>
  <c r="AG16" i="37"/>
  <c r="AF16" i="37"/>
  <c r="AE16" i="37"/>
  <c r="AD16" i="37"/>
  <c r="AC16" i="37"/>
  <c r="AB16" i="37"/>
  <c r="AA16" i="37"/>
  <c r="Z16" i="37"/>
  <c r="Y16" i="37"/>
  <c r="X16" i="37"/>
  <c r="W16" i="37"/>
  <c r="V16" i="37"/>
  <c r="U16" i="37"/>
  <c r="T16" i="37"/>
  <c r="S16" i="37"/>
  <c r="R16" i="37"/>
  <c r="Q16" i="37"/>
  <c r="P16" i="37"/>
  <c r="O16" i="37"/>
  <c r="N16" i="37"/>
  <c r="M16" i="37"/>
  <c r="L16" i="37"/>
  <c r="K16" i="37"/>
  <c r="J16" i="37"/>
  <c r="I16" i="37"/>
  <c r="H16" i="37"/>
  <c r="G16" i="37"/>
  <c r="C16" i="37"/>
  <c r="FE15" i="37"/>
  <c r="FD15" i="37"/>
  <c r="FC15" i="37"/>
  <c r="FB15" i="37"/>
  <c r="FA15" i="37"/>
  <c r="EZ15" i="37"/>
  <c r="EY15" i="37"/>
  <c r="EX15" i="37"/>
  <c r="EW15" i="37"/>
  <c r="EV15" i="37"/>
  <c r="EU15" i="37"/>
  <c r="ET15" i="37"/>
  <c r="ES15" i="37"/>
  <c r="ER15" i="37"/>
  <c r="EQ15" i="37"/>
  <c r="EP15" i="37"/>
  <c r="EO15" i="37"/>
  <c r="EN15" i="37"/>
  <c r="EM15" i="37"/>
  <c r="EL15" i="37"/>
  <c r="EK15" i="37"/>
  <c r="EJ15" i="37"/>
  <c r="EI15" i="37"/>
  <c r="EH15" i="37"/>
  <c r="EG15" i="37"/>
  <c r="EF15" i="37"/>
  <c r="EE15" i="37"/>
  <c r="ED15" i="37"/>
  <c r="EC15" i="37"/>
  <c r="EB15" i="37"/>
  <c r="EA15" i="37"/>
  <c r="DZ15" i="37"/>
  <c r="DY15" i="37"/>
  <c r="DX15" i="37"/>
  <c r="DW15" i="37"/>
  <c r="DV15" i="37"/>
  <c r="DU15" i="37"/>
  <c r="DT15" i="37"/>
  <c r="DS15" i="37"/>
  <c r="DR15" i="37"/>
  <c r="DQ15" i="37"/>
  <c r="DP15" i="37"/>
  <c r="DO15" i="37"/>
  <c r="DN15" i="37"/>
  <c r="DM15" i="37"/>
  <c r="DL15" i="37"/>
  <c r="DK15" i="37"/>
  <c r="DJ15" i="37"/>
  <c r="DI15" i="37"/>
  <c r="DH15" i="37"/>
  <c r="DG15" i="37"/>
  <c r="DF15" i="37"/>
  <c r="DE15" i="37"/>
  <c r="DD15" i="37"/>
  <c r="DC15" i="37"/>
  <c r="DB15" i="37"/>
  <c r="DA15" i="37"/>
  <c r="CZ15" i="37"/>
  <c r="CY15" i="37"/>
  <c r="CX15" i="37"/>
  <c r="CW15" i="37"/>
  <c r="CV15" i="37"/>
  <c r="CU15" i="37"/>
  <c r="CT15" i="37"/>
  <c r="CS15" i="37"/>
  <c r="CR15" i="37"/>
  <c r="CQ15" i="37"/>
  <c r="CP15" i="37"/>
  <c r="CO15" i="37"/>
  <c r="CN15" i="37"/>
  <c r="CM15" i="37"/>
  <c r="CL15" i="37"/>
  <c r="CK15" i="37"/>
  <c r="CJ15" i="37"/>
  <c r="CI15" i="37"/>
  <c r="CH15" i="37"/>
  <c r="CG15" i="37"/>
  <c r="CF15" i="37"/>
  <c r="CE15" i="37"/>
  <c r="CD15" i="37"/>
  <c r="CC15" i="37"/>
  <c r="CB15" i="37"/>
  <c r="CA15" i="37"/>
  <c r="BZ15" i="37"/>
  <c r="BY15" i="37"/>
  <c r="BX15" i="37"/>
  <c r="BW15" i="37"/>
  <c r="BV15" i="37"/>
  <c r="BU15" i="37"/>
  <c r="BT15" i="37"/>
  <c r="BS15" i="37"/>
  <c r="BR15" i="37"/>
  <c r="BQ15" i="37"/>
  <c r="BP15" i="37"/>
  <c r="BO15" i="37"/>
  <c r="BN15" i="37"/>
  <c r="BM15" i="37"/>
  <c r="BL15" i="37"/>
  <c r="BK15" i="37"/>
  <c r="BJ15" i="37"/>
  <c r="BI15" i="37"/>
  <c r="BH15" i="37"/>
  <c r="BG15" i="37"/>
  <c r="BF15" i="37"/>
  <c r="BE15" i="37"/>
  <c r="BD15" i="37"/>
  <c r="BC15" i="37"/>
  <c r="BB15" i="37"/>
  <c r="BA15" i="37"/>
  <c r="AZ15" i="37"/>
  <c r="AY15" i="37"/>
  <c r="AX15" i="37"/>
  <c r="AW15" i="37"/>
  <c r="AV15" i="37"/>
  <c r="AU15" i="37"/>
  <c r="AT15" i="37"/>
  <c r="AS15" i="37"/>
  <c r="AR15" i="37"/>
  <c r="AQ15" i="37"/>
  <c r="AP15" i="37"/>
  <c r="AO15" i="37"/>
  <c r="AN15" i="37"/>
  <c r="AM15" i="37"/>
  <c r="AL15" i="37"/>
  <c r="AK15" i="37"/>
  <c r="AJ15" i="37"/>
  <c r="AI15" i="37"/>
  <c r="AH15" i="37"/>
  <c r="AG15" i="37"/>
  <c r="AF15" i="37"/>
  <c r="AE15" i="37"/>
  <c r="AD15" i="37"/>
  <c r="AC15" i="37"/>
  <c r="AB15" i="37"/>
  <c r="AA15" i="37"/>
  <c r="Z15" i="37"/>
  <c r="Y15" i="37"/>
  <c r="X15" i="37"/>
  <c r="W15" i="37"/>
  <c r="V15" i="37"/>
  <c r="U15" i="37"/>
  <c r="T15" i="37"/>
  <c r="S15" i="37"/>
  <c r="R15" i="37"/>
  <c r="Q15" i="37"/>
  <c r="P15" i="37"/>
  <c r="O15" i="37"/>
  <c r="N15" i="37"/>
  <c r="M15" i="37"/>
  <c r="L15" i="37"/>
  <c r="K15" i="37"/>
  <c r="J15" i="37"/>
  <c r="I15" i="37"/>
  <c r="H15" i="37"/>
  <c r="G15" i="37"/>
  <c r="F15" i="37"/>
  <c r="E15" i="37"/>
  <c r="D15" i="37"/>
  <c r="C15" i="37"/>
  <c r="B15" i="37"/>
  <c r="FE14" i="37"/>
  <c r="FD14" i="37"/>
  <c r="FC14" i="37"/>
  <c r="FB14" i="37"/>
  <c r="FA14" i="37"/>
  <c r="EZ14" i="37"/>
  <c r="EY14" i="37"/>
  <c r="EX14" i="37"/>
  <c r="EW14" i="37"/>
  <c r="EV14" i="37"/>
  <c r="EU14" i="37"/>
  <c r="ET14" i="37"/>
  <c r="ES14" i="37"/>
  <c r="ER14" i="37"/>
  <c r="EQ14" i="37"/>
  <c r="EP14" i="37"/>
  <c r="EO14" i="37"/>
  <c r="EN14" i="37"/>
  <c r="EM14" i="37"/>
  <c r="EL14" i="37"/>
  <c r="EK14" i="37"/>
  <c r="EJ14" i="37"/>
  <c r="EI14" i="37"/>
  <c r="EH14" i="37"/>
  <c r="EG14" i="37"/>
  <c r="EF14" i="37"/>
  <c r="EE14" i="37"/>
  <c r="ED14" i="37"/>
  <c r="EC14" i="37"/>
  <c r="EB14" i="37"/>
  <c r="EA14" i="37"/>
  <c r="DZ14" i="37"/>
  <c r="DY14" i="37"/>
  <c r="DX14" i="37"/>
  <c r="DW14" i="37"/>
  <c r="DV14" i="37"/>
  <c r="DU14" i="37"/>
  <c r="DT14" i="37"/>
  <c r="DS14" i="37"/>
  <c r="DR14" i="37"/>
  <c r="DQ14" i="37"/>
  <c r="DP14" i="37"/>
  <c r="DO14" i="37"/>
  <c r="DN14" i="37"/>
  <c r="DM14" i="37"/>
  <c r="DL14" i="37"/>
  <c r="DK14" i="37"/>
  <c r="DJ14" i="37"/>
  <c r="DI14" i="37"/>
  <c r="DH14" i="37"/>
  <c r="DG14" i="37"/>
  <c r="DF14" i="37"/>
  <c r="DE14" i="37"/>
  <c r="DD14" i="37"/>
  <c r="DC14" i="37"/>
  <c r="DB14" i="37"/>
  <c r="DA14" i="37"/>
  <c r="CZ14" i="37"/>
  <c r="CY14" i="37"/>
  <c r="CX14" i="37"/>
  <c r="CW14" i="37"/>
  <c r="CV14" i="37"/>
  <c r="CU14" i="37"/>
  <c r="CT14" i="37"/>
  <c r="CS14" i="37"/>
  <c r="CR14" i="37"/>
  <c r="CQ14" i="37"/>
  <c r="CP14" i="37"/>
  <c r="CO14" i="37"/>
  <c r="CN14" i="37"/>
  <c r="CM14" i="37"/>
  <c r="CL14" i="37"/>
  <c r="CK14" i="37"/>
  <c r="CJ14" i="37"/>
  <c r="CI14" i="37"/>
  <c r="CH14" i="37"/>
  <c r="CG14" i="37"/>
  <c r="CF14" i="37"/>
  <c r="CE14" i="37"/>
  <c r="CD14" i="37"/>
  <c r="CC14" i="37"/>
  <c r="CB14" i="37"/>
  <c r="CA14" i="37"/>
  <c r="BZ14" i="37"/>
  <c r="BY14" i="37"/>
  <c r="BX14" i="37"/>
  <c r="BW14" i="37"/>
  <c r="BV14" i="37"/>
  <c r="BU14" i="37"/>
  <c r="BT14" i="37"/>
  <c r="BS14" i="37"/>
  <c r="BR14" i="37"/>
  <c r="BQ14" i="37"/>
  <c r="BP14" i="37"/>
  <c r="BO14" i="37"/>
  <c r="BN14" i="37"/>
  <c r="BM14" i="37"/>
  <c r="BL14" i="37"/>
  <c r="BK14" i="37"/>
  <c r="BJ14" i="37"/>
  <c r="BI14" i="37"/>
  <c r="BH14" i="37"/>
  <c r="BG14" i="37"/>
  <c r="BF14" i="37"/>
  <c r="BE14" i="37"/>
  <c r="BD14" i="37"/>
  <c r="BC14" i="37"/>
  <c r="BB14" i="37"/>
  <c r="BA14" i="37"/>
  <c r="AZ14" i="37"/>
  <c r="AY14" i="37"/>
  <c r="AX14" i="37"/>
  <c r="AW14" i="37"/>
  <c r="AV14" i="37"/>
  <c r="AU14" i="37"/>
  <c r="AT14" i="37"/>
  <c r="AS14" i="37"/>
  <c r="AR14" i="37"/>
  <c r="AQ14" i="37"/>
  <c r="AP14" i="37"/>
  <c r="AO14" i="37"/>
  <c r="AN14" i="37"/>
  <c r="AM14" i="37"/>
  <c r="AL14" i="37"/>
  <c r="AK14" i="37"/>
  <c r="AJ14" i="37"/>
  <c r="AI14" i="37"/>
  <c r="AH14" i="37"/>
  <c r="AG14" i="37"/>
  <c r="AF14" i="37"/>
  <c r="AE14" i="37"/>
  <c r="AD14" i="37"/>
  <c r="AC14" i="37"/>
  <c r="AB14" i="37"/>
  <c r="AA14" i="37"/>
  <c r="Z14" i="37"/>
  <c r="Y14" i="37"/>
  <c r="X14" i="37"/>
  <c r="W14" i="37"/>
  <c r="V14" i="37"/>
  <c r="U14" i="37"/>
  <c r="T14" i="37"/>
  <c r="S14" i="37"/>
  <c r="R14" i="37"/>
  <c r="Q14" i="37"/>
  <c r="P14" i="37"/>
  <c r="O14" i="37"/>
  <c r="N14" i="37"/>
  <c r="M14" i="37"/>
  <c r="L14" i="37"/>
  <c r="K14" i="37"/>
  <c r="J14" i="37"/>
  <c r="I14" i="37"/>
  <c r="H14" i="37"/>
  <c r="G14" i="37"/>
  <c r="F14" i="37"/>
  <c r="E14" i="37"/>
  <c r="D14" i="37"/>
  <c r="C14" i="37"/>
  <c r="B14" i="37"/>
  <c r="FE13" i="37"/>
  <c r="FD13" i="37"/>
  <c r="FC13" i="37"/>
  <c r="FB13" i="37"/>
  <c r="FA13" i="37"/>
  <c r="EZ13" i="37"/>
  <c r="EY13" i="37"/>
  <c r="EX13" i="37"/>
  <c r="EW13" i="37"/>
  <c r="EV13" i="37"/>
  <c r="EU13" i="37"/>
  <c r="ET13" i="37"/>
  <c r="ES13" i="37"/>
  <c r="ER13" i="37"/>
  <c r="EQ13" i="37"/>
  <c r="EP13" i="37"/>
  <c r="EO13" i="37"/>
  <c r="EN13" i="37"/>
  <c r="EM13" i="37"/>
  <c r="EL13" i="37"/>
  <c r="EK13" i="37"/>
  <c r="EJ13" i="37"/>
  <c r="EI13" i="37"/>
  <c r="EH13" i="37"/>
  <c r="EG13" i="37"/>
  <c r="EF13" i="37"/>
  <c r="EE13" i="37"/>
  <c r="ED13" i="37"/>
  <c r="EC13" i="37"/>
  <c r="EB13" i="37"/>
  <c r="EA13" i="37"/>
  <c r="DZ13" i="37"/>
  <c r="DY13" i="37"/>
  <c r="DX13" i="37"/>
  <c r="DW13" i="37"/>
  <c r="DV13" i="37"/>
  <c r="DU13" i="37"/>
  <c r="DT13" i="37"/>
  <c r="DS13" i="37"/>
  <c r="DR13" i="37"/>
  <c r="DQ13" i="37"/>
  <c r="DP13" i="37"/>
  <c r="DO13" i="37"/>
  <c r="DN13" i="37"/>
  <c r="DM13" i="37"/>
  <c r="DL13" i="37"/>
  <c r="DK13" i="37"/>
  <c r="DJ13" i="37"/>
  <c r="DI13" i="37"/>
  <c r="DH13" i="37"/>
  <c r="DG13" i="37"/>
  <c r="DF13" i="37"/>
  <c r="DE13" i="37"/>
  <c r="DD13" i="37"/>
  <c r="DC13" i="37"/>
  <c r="DB13" i="37"/>
  <c r="DA13" i="37"/>
  <c r="CZ13" i="37"/>
  <c r="CY13" i="37"/>
  <c r="CX13" i="37"/>
  <c r="CW13" i="37"/>
  <c r="CV13" i="37"/>
  <c r="CU13" i="37"/>
  <c r="CT13" i="37"/>
  <c r="CS13" i="37"/>
  <c r="CR13" i="37"/>
  <c r="CQ13" i="37"/>
  <c r="CP13" i="37"/>
  <c r="CO13" i="37"/>
  <c r="CN13" i="37"/>
  <c r="CM13" i="37"/>
  <c r="CL13" i="37"/>
  <c r="CK13" i="37"/>
  <c r="CJ13" i="37"/>
  <c r="CI13" i="37"/>
  <c r="CH13" i="37"/>
  <c r="CG13" i="37"/>
  <c r="CF13" i="37"/>
  <c r="CE13" i="37"/>
  <c r="CD13" i="37"/>
  <c r="CC13" i="37"/>
  <c r="CB13" i="37"/>
  <c r="CA13" i="37"/>
  <c r="BZ13" i="37"/>
  <c r="BY13" i="37"/>
  <c r="BX13" i="37"/>
  <c r="BW13" i="37"/>
  <c r="BV13" i="37"/>
  <c r="BU13" i="37"/>
  <c r="BT13" i="37"/>
  <c r="BS13" i="37"/>
  <c r="BR13" i="37"/>
  <c r="BQ13" i="37"/>
  <c r="BP13" i="37"/>
  <c r="BO13" i="37"/>
  <c r="BN13" i="37"/>
  <c r="BM13" i="37"/>
  <c r="BL13" i="37"/>
  <c r="BK13" i="37"/>
  <c r="BJ13" i="37"/>
  <c r="BI13" i="37"/>
  <c r="BH13" i="37"/>
  <c r="BG13" i="37"/>
  <c r="BF13" i="37"/>
  <c r="BE13" i="37"/>
  <c r="BD13" i="37"/>
  <c r="BC13" i="37"/>
  <c r="BB13" i="37"/>
  <c r="BA13" i="37"/>
  <c r="AZ13" i="37"/>
  <c r="AY13" i="37"/>
  <c r="AX13" i="37"/>
  <c r="AW13" i="37"/>
  <c r="AV13" i="37"/>
  <c r="AU13" i="37"/>
  <c r="AT13" i="37"/>
  <c r="AS13" i="37"/>
  <c r="AR13" i="37"/>
  <c r="AQ13" i="37"/>
  <c r="AP13" i="37"/>
  <c r="AO13" i="37"/>
  <c r="AN13" i="37"/>
  <c r="AM13" i="37"/>
  <c r="AL13" i="37"/>
  <c r="AK13" i="37"/>
  <c r="AJ13" i="37"/>
  <c r="AI13" i="37"/>
  <c r="AH13" i="37"/>
  <c r="AG13" i="37"/>
  <c r="AF13" i="37"/>
  <c r="AE13" i="37"/>
  <c r="AD13" i="37"/>
  <c r="AC13" i="37"/>
  <c r="AB13" i="37"/>
  <c r="AA13" i="37"/>
  <c r="Z13" i="37"/>
  <c r="Y13" i="37"/>
  <c r="X13" i="37"/>
  <c r="W13" i="37"/>
  <c r="V13" i="37"/>
  <c r="U13" i="37"/>
  <c r="T13" i="37"/>
  <c r="S13" i="37"/>
  <c r="R13" i="37"/>
  <c r="Q13" i="37"/>
  <c r="P13" i="37"/>
  <c r="O13" i="37"/>
  <c r="N13" i="37"/>
  <c r="M13" i="37"/>
  <c r="L13" i="37"/>
  <c r="K13" i="37"/>
  <c r="J13" i="37"/>
  <c r="I13" i="37"/>
  <c r="H13" i="37"/>
  <c r="G13" i="37"/>
  <c r="F13" i="37"/>
  <c r="E13" i="37"/>
  <c r="D13" i="37"/>
  <c r="C13" i="37"/>
  <c r="B13" i="37"/>
  <c r="FE12" i="37"/>
  <c r="FD12" i="37"/>
  <c r="FC12" i="37"/>
  <c r="FB12" i="37"/>
  <c r="FA12" i="37"/>
  <c r="EZ12" i="37"/>
  <c r="EY12" i="37"/>
  <c r="EX12" i="37"/>
  <c r="EW12" i="37"/>
  <c r="EV12" i="37"/>
  <c r="EU12" i="37"/>
  <c r="ET12" i="37"/>
  <c r="ES12" i="37"/>
  <c r="ER12" i="37"/>
  <c r="EQ12" i="37"/>
  <c r="EP12" i="37"/>
  <c r="EO12" i="37"/>
  <c r="EN12" i="37"/>
  <c r="EM12" i="37"/>
  <c r="EL12" i="37"/>
  <c r="EK12" i="37"/>
  <c r="EJ12" i="37"/>
  <c r="EI12" i="37"/>
  <c r="EH12" i="37"/>
  <c r="EG12" i="37"/>
  <c r="EF12" i="37"/>
  <c r="EE12" i="37"/>
  <c r="ED12" i="37"/>
  <c r="EC12" i="37"/>
  <c r="EB12" i="37"/>
  <c r="EA12" i="37"/>
  <c r="DZ12" i="37"/>
  <c r="DY12" i="37"/>
  <c r="DX12" i="37"/>
  <c r="DW12" i="37"/>
  <c r="DV12" i="37"/>
  <c r="DU12" i="37"/>
  <c r="DT12" i="37"/>
  <c r="DS12" i="37"/>
  <c r="DR12" i="37"/>
  <c r="DQ12" i="37"/>
  <c r="DP12" i="37"/>
  <c r="DO12" i="37"/>
  <c r="DN12" i="37"/>
  <c r="DM12" i="37"/>
  <c r="DL12" i="37"/>
  <c r="DK12" i="37"/>
  <c r="DJ12" i="37"/>
  <c r="DI12" i="37"/>
  <c r="DH12" i="37"/>
  <c r="DG12" i="37"/>
  <c r="DF12" i="37"/>
  <c r="DE12" i="37"/>
  <c r="DD12" i="37"/>
  <c r="DC12" i="37"/>
  <c r="DB12" i="37"/>
  <c r="DA12" i="37"/>
  <c r="CZ12" i="37"/>
  <c r="CY12" i="37"/>
  <c r="CX12" i="37"/>
  <c r="CW12" i="37"/>
  <c r="CV12" i="37"/>
  <c r="CU12" i="37"/>
  <c r="CT12" i="37"/>
  <c r="CS12" i="37"/>
  <c r="CR12" i="37"/>
  <c r="CQ12" i="37"/>
  <c r="CP12" i="37"/>
  <c r="CO12" i="37"/>
  <c r="CN12" i="37"/>
  <c r="CM12" i="37"/>
  <c r="CL12" i="37"/>
  <c r="CK12" i="37"/>
  <c r="CJ12" i="37"/>
  <c r="CI12" i="37"/>
  <c r="CH12" i="37"/>
  <c r="CG12" i="37"/>
  <c r="CF12" i="37"/>
  <c r="CE12" i="37"/>
  <c r="CD12" i="37"/>
  <c r="CC12" i="37"/>
  <c r="CB12" i="37"/>
  <c r="CA12" i="37"/>
  <c r="BZ12" i="37"/>
  <c r="BY12" i="37"/>
  <c r="BX12" i="37"/>
  <c r="BW12" i="37"/>
  <c r="BV12" i="37"/>
  <c r="BU12" i="37"/>
  <c r="BT12" i="37"/>
  <c r="BS12" i="37"/>
  <c r="BR12" i="37"/>
  <c r="BQ12" i="37"/>
  <c r="BP12" i="37"/>
  <c r="BO12" i="37"/>
  <c r="BN12" i="37"/>
  <c r="BM12" i="37"/>
  <c r="BL12" i="37"/>
  <c r="BK12" i="37"/>
  <c r="BJ12" i="37"/>
  <c r="BI12" i="37"/>
  <c r="BH12" i="37"/>
  <c r="BG12" i="37"/>
  <c r="BF12" i="37"/>
  <c r="BE12" i="37"/>
  <c r="BD12" i="37"/>
  <c r="BC12" i="37"/>
  <c r="BB12" i="37"/>
  <c r="BA12" i="37"/>
  <c r="AZ12" i="37"/>
  <c r="AY12" i="37"/>
  <c r="AX12" i="37"/>
  <c r="AW12" i="37"/>
  <c r="AV12" i="37"/>
  <c r="AU12" i="37"/>
  <c r="AT12" i="37"/>
  <c r="AS12" i="37"/>
  <c r="AR12" i="37"/>
  <c r="AQ12" i="37"/>
  <c r="AP12" i="37"/>
  <c r="AO12" i="37"/>
  <c r="AN12" i="37"/>
  <c r="AM12" i="37"/>
  <c r="AL12" i="37"/>
  <c r="AK12" i="37"/>
  <c r="AJ12" i="37"/>
  <c r="AI12" i="37"/>
  <c r="AH12" i="37"/>
  <c r="AG12" i="37"/>
  <c r="AF12" i="37"/>
  <c r="AE12" i="37"/>
  <c r="AD12" i="37"/>
  <c r="AC12" i="37"/>
  <c r="AB12" i="37"/>
  <c r="AA12" i="37"/>
  <c r="Z12" i="37"/>
  <c r="Y12" i="37"/>
  <c r="X12" i="37"/>
  <c r="W12" i="37"/>
  <c r="V12" i="37"/>
  <c r="U12" i="37"/>
  <c r="T12" i="37"/>
  <c r="S12" i="37"/>
  <c r="R12" i="37"/>
  <c r="Q12" i="37"/>
  <c r="P12" i="37"/>
  <c r="O12" i="37"/>
  <c r="N12" i="37"/>
  <c r="M12" i="37"/>
  <c r="L12" i="37"/>
  <c r="K12" i="37"/>
  <c r="J12" i="37"/>
  <c r="I12" i="37"/>
  <c r="H12" i="37"/>
  <c r="G12" i="37"/>
  <c r="F12" i="37"/>
  <c r="E12" i="37"/>
  <c r="D12" i="37"/>
  <c r="C12" i="37"/>
  <c r="B12" i="37"/>
  <c r="FE11" i="37"/>
  <c r="FD11" i="37"/>
  <c r="FC11" i="37"/>
  <c r="FB11" i="37"/>
  <c r="FA11" i="37"/>
  <c r="EZ11" i="37"/>
  <c r="EY11" i="37"/>
  <c r="EX11" i="37"/>
  <c r="EW11" i="37"/>
  <c r="EV11" i="37"/>
  <c r="EU11" i="37"/>
  <c r="ET11" i="37"/>
  <c r="ES11" i="37"/>
  <c r="ER11" i="37"/>
  <c r="EQ11" i="37"/>
  <c r="EP11" i="37"/>
  <c r="EO11" i="37"/>
  <c r="EN11" i="37"/>
  <c r="EM11" i="37"/>
  <c r="EL11" i="37"/>
  <c r="EK11" i="37"/>
  <c r="EJ11" i="37"/>
  <c r="EI11" i="37"/>
  <c r="EH11" i="37"/>
  <c r="EG11" i="37"/>
  <c r="EF11" i="37"/>
  <c r="EE11" i="37"/>
  <c r="ED11" i="37"/>
  <c r="EC11" i="37"/>
  <c r="EB11" i="37"/>
  <c r="EA11" i="37"/>
  <c r="DZ11" i="37"/>
  <c r="DY11" i="37"/>
  <c r="DX11" i="37"/>
  <c r="DW11" i="37"/>
  <c r="DV11" i="37"/>
  <c r="DU11" i="37"/>
  <c r="DT11" i="37"/>
  <c r="DS11" i="37"/>
  <c r="DR11" i="37"/>
  <c r="DQ11" i="37"/>
  <c r="DP11" i="37"/>
  <c r="DO11" i="37"/>
  <c r="DN11" i="37"/>
  <c r="DM11" i="37"/>
  <c r="DL11" i="37"/>
  <c r="DK11" i="37"/>
  <c r="DJ11" i="37"/>
  <c r="DI11" i="37"/>
  <c r="DH11" i="37"/>
  <c r="DG11" i="37"/>
  <c r="DF11" i="37"/>
  <c r="DE11" i="37"/>
  <c r="DD11" i="37"/>
  <c r="DC11" i="37"/>
  <c r="DB11" i="37"/>
  <c r="DA11" i="37"/>
  <c r="CZ11" i="37"/>
  <c r="CY11" i="37"/>
  <c r="CX11" i="37"/>
  <c r="CW11" i="37"/>
  <c r="CV11" i="37"/>
  <c r="CU11" i="37"/>
  <c r="CT11" i="37"/>
  <c r="CS11" i="37"/>
  <c r="CR11" i="37"/>
  <c r="CQ11" i="37"/>
  <c r="CP11" i="37"/>
  <c r="CO11" i="37"/>
  <c r="CN11" i="37"/>
  <c r="CM11" i="37"/>
  <c r="CL11" i="37"/>
  <c r="CK11" i="37"/>
  <c r="CJ11" i="37"/>
  <c r="CI11" i="37"/>
  <c r="CH11" i="37"/>
  <c r="CG11" i="37"/>
  <c r="CF11" i="37"/>
  <c r="CE11" i="37"/>
  <c r="CD11" i="37"/>
  <c r="CC11" i="37"/>
  <c r="CB11" i="37"/>
  <c r="CA11" i="37"/>
  <c r="BZ11" i="37"/>
  <c r="BY11" i="37"/>
  <c r="BX11" i="37"/>
  <c r="BW11" i="37"/>
  <c r="BV11" i="37"/>
  <c r="BU11" i="37"/>
  <c r="BT11" i="37"/>
  <c r="BS11" i="37"/>
  <c r="BR11" i="37"/>
  <c r="BQ11" i="37"/>
  <c r="BP11" i="37"/>
  <c r="BO11" i="37"/>
  <c r="BN11" i="37"/>
  <c r="BM11" i="37"/>
  <c r="BL11" i="37"/>
  <c r="BK11" i="37"/>
  <c r="BJ11" i="37"/>
  <c r="BI11" i="37"/>
  <c r="BH11" i="37"/>
  <c r="BG11" i="37"/>
  <c r="BF11" i="37"/>
  <c r="BE11" i="37"/>
  <c r="BD11" i="37"/>
  <c r="BC11" i="37"/>
  <c r="BB11" i="37"/>
  <c r="BA11" i="37"/>
  <c r="AZ11" i="37"/>
  <c r="AY11" i="37"/>
  <c r="AX11" i="37"/>
  <c r="AW11" i="37"/>
  <c r="AV11" i="37"/>
  <c r="AU11" i="37"/>
  <c r="AT11" i="37"/>
  <c r="AS11" i="37"/>
  <c r="AR11" i="37"/>
  <c r="AQ11" i="37"/>
  <c r="AP11" i="37"/>
  <c r="AO11" i="37"/>
  <c r="AN11" i="37"/>
  <c r="AM11" i="37"/>
  <c r="AL11" i="37"/>
  <c r="AK11" i="37"/>
  <c r="AJ11" i="37"/>
  <c r="AI11" i="37"/>
  <c r="AH11" i="37"/>
  <c r="AG11" i="37"/>
  <c r="AF11" i="37"/>
  <c r="AE11" i="37"/>
  <c r="AD11" i="37"/>
  <c r="AC11" i="37"/>
  <c r="AB11" i="37"/>
  <c r="AA11" i="37"/>
  <c r="Z11" i="37"/>
  <c r="Y11" i="37"/>
  <c r="X11" i="37"/>
  <c r="W11" i="37"/>
  <c r="V11" i="37"/>
  <c r="U11" i="37"/>
  <c r="T11" i="37"/>
  <c r="S11" i="37"/>
  <c r="R11" i="37"/>
  <c r="Q11" i="37"/>
  <c r="P11" i="37"/>
  <c r="O11" i="37"/>
  <c r="N11" i="37"/>
  <c r="M11" i="37"/>
  <c r="L11" i="37"/>
  <c r="K11" i="37"/>
  <c r="J11" i="37"/>
  <c r="I11" i="37"/>
  <c r="H11" i="37"/>
  <c r="G11" i="37"/>
  <c r="F11" i="37"/>
  <c r="E11" i="37"/>
  <c r="D11" i="37"/>
  <c r="C11" i="37"/>
  <c r="B11" i="37"/>
  <c r="FE10" i="37"/>
  <c r="FD10" i="37"/>
  <c r="FC10" i="37"/>
  <c r="FB10" i="37"/>
  <c r="FA10" i="37"/>
  <c r="EZ10" i="37"/>
  <c r="EY10" i="37"/>
  <c r="EX10" i="37"/>
  <c r="EW10" i="37"/>
  <c r="EV10" i="37"/>
  <c r="EU10" i="37"/>
  <c r="ET10" i="37"/>
  <c r="ES10" i="37"/>
  <c r="ER10" i="37"/>
  <c r="EQ10" i="37"/>
  <c r="EP10" i="37"/>
  <c r="EO10" i="37"/>
  <c r="EN10" i="37"/>
  <c r="EM10" i="37"/>
  <c r="EL10" i="37"/>
  <c r="EK10" i="37"/>
  <c r="EJ10" i="37"/>
  <c r="EI10" i="37"/>
  <c r="EH10" i="37"/>
  <c r="EG10" i="37"/>
  <c r="EF10" i="37"/>
  <c r="EE10" i="37"/>
  <c r="ED10" i="37"/>
  <c r="EC10" i="37"/>
  <c r="EB10" i="37"/>
  <c r="EA10" i="37"/>
  <c r="DZ10" i="37"/>
  <c r="DY10" i="37"/>
  <c r="DX10" i="37"/>
  <c r="DW10" i="37"/>
  <c r="DV10" i="37"/>
  <c r="DU10" i="37"/>
  <c r="DT10" i="37"/>
  <c r="DS10" i="37"/>
  <c r="DR10" i="37"/>
  <c r="DQ10" i="37"/>
  <c r="DP10" i="37"/>
  <c r="DO10" i="37"/>
  <c r="DN10" i="37"/>
  <c r="DM10" i="37"/>
  <c r="DL10" i="37"/>
  <c r="DK10" i="37"/>
  <c r="DJ10" i="37"/>
  <c r="DI10" i="37"/>
  <c r="DH10" i="37"/>
  <c r="DG10" i="37"/>
  <c r="DF10" i="37"/>
  <c r="DE10" i="37"/>
  <c r="DD10" i="37"/>
  <c r="DC10" i="37"/>
  <c r="DB10" i="37"/>
  <c r="DA10" i="37"/>
  <c r="CZ10" i="37"/>
  <c r="CY10" i="37"/>
  <c r="CX10" i="37"/>
  <c r="CW10" i="37"/>
  <c r="CV10" i="37"/>
  <c r="CU10" i="37"/>
  <c r="CT10" i="37"/>
  <c r="CS10" i="37"/>
  <c r="CR10" i="37"/>
  <c r="CQ10" i="37"/>
  <c r="CP10" i="37"/>
  <c r="CO10" i="37"/>
  <c r="CN10" i="37"/>
  <c r="CM10" i="37"/>
  <c r="CL10" i="37"/>
  <c r="CK10" i="37"/>
  <c r="CJ10" i="37"/>
  <c r="CI10" i="37"/>
  <c r="CH10" i="37"/>
  <c r="CG10" i="37"/>
  <c r="CF10" i="37"/>
  <c r="CE10" i="37"/>
  <c r="CD10" i="37"/>
  <c r="CC10" i="37"/>
  <c r="CB10" i="37"/>
  <c r="CA10" i="37"/>
  <c r="BZ10" i="37"/>
  <c r="BY10" i="37"/>
  <c r="BX10" i="37"/>
  <c r="BW10" i="37"/>
  <c r="BV10" i="37"/>
  <c r="BU10" i="37"/>
  <c r="BT10" i="37"/>
  <c r="BS10" i="37"/>
  <c r="BR10" i="37"/>
  <c r="BQ10" i="37"/>
  <c r="BP10" i="37"/>
  <c r="BO10" i="37"/>
  <c r="BN10" i="37"/>
  <c r="BM10" i="37"/>
  <c r="BL10" i="37"/>
  <c r="BK10" i="37"/>
  <c r="BJ10" i="37"/>
  <c r="BI10" i="37"/>
  <c r="BH10" i="37"/>
  <c r="BG10" i="37"/>
  <c r="BF10" i="37"/>
  <c r="BE10" i="37"/>
  <c r="BD10" i="37"/>
  <c r="BC10" i="37"/>
  <c r="BB10" i="37"/>
  <c r="BA10" i="37"/>
  <c r="AZ10" i="37"/>
  <c r="AY10" i="37"/>
  <c r="AX10" i="37"/>
  <c r="AW10" i="37"/>
  <c r="AV10" i="37"/>
  <c r="AU10" i="37"/>
  <c r="AT10" i="37"/>
  <c r="AS10" i="37"/>
  <c r="AR10" i="37"/>
  <c r="AQ10" i="37"/>
  <c r="AP10" i="37"/>
  <c r="AO10" i="37"/>
  <c r="AN10" i="37"/>
  <c r="AM10" i="37"/>
  <c r="AL10" i="37"/>
  <c r="AK10" i="37"/>
  <c r="AJ10" i="37"/>
  <c r="AI10" i="37"/>
  <c r="AH10" i="37"/>
  <c r="AG10" i="37"/>
  <c r="AF10" i="37"/>
  <c r="AE10" i="37"/>
  <c r="AD10" i="37"/>
  <c r="AC10" i="37"/>
  <c r="AB10" i="37"/>
  <c r="AA10" i="37"/>
  <c r="Z10" i="37"/>
  <c r="Y10" i="37"/>
  <c r="X10" i="37"/>
  <c r="W10" i="37"/>
  <c r="V10" i="37"/>
  <c r="U10" i="37"/>
  <c r="T10" i="37"/>
  <c r="S10" i="37"/>
  <c r="R10" i="37"/>
  <c r="Q10" i="37"/>
  <c r="P10" i="37"/>
  <c r="O10" i="37"/>
  <c r="N10" i="37"/>
  <c r="M10" i="37"/>
  <c r="L10" i="37"/>
  <c r="K10" i="37"/>
  <c r="J10" i="37"/>
  <c r="I10" i="37"/>
  <c r="H10" i="37"/>
  <c r="G10" i="37"/>
  <c r="F10" i="37"/>
  <c r="E10" i="37"/>
  <c r="D10" i="37"/>
  <c r="C10" i="37"/>
  <c r="B10" i="37"/>
  <c r="FE9" i="37"/>
  <c r="FD9" i="37"/>
  <c r="FC9" i="37"/>
  <c r="FB9" i="37"/>
  <c r="FA9" i="37"/>
  <c r="EZ9" i="37"/>
  <c r="EY9" i="37"/>
  <c r="EX9" i="37"/>
  <c r="EW9" i="37"/>
  <c r="EV9" i="37"/>
  <c r="EU9" i="37"/>
  <c r="ET9" i="37"/>
  <c r="ES9" i="37"/>
  <c r="ER9" i="37"/>
  <c r="EQ9" i="37"/>
  <c r="EP9" i="37"/>
  <c r="EO9" i="37"/>
  <c r="EN9" i="37"/>
  <c r="EM9" i="37"/>
  <c r="EL9" i="37"/>
  <c r="EK9" i="37"/>
  <c r="EJ9" i="37"/>
  <c r="EI9" i="37"/>
  <c r="EH9" i="37"/>
  <c r="EG9" i="37"/>
  <c r="EF9" i="37"/>
  <c r="EE9" i="37"/>
  <c r="ED9" i="37"/>
  <c r="EC9" i="37"/>
  <c r="EB9" i="37"/>
  <c r="EA9" i="37"/>
  <c r="DZ9" i="37"/>
  <c r="DY9" i="37"/>
  <c r="DX9" i="37"/>
  <c r="DW9" i="37"/>
  <c r="DV9" i="37"/>
  <c r="DU9" i="37"/>
  <c r="DT9" i="37"/>
  <c r="DS9" i="37"/>
  <c r="DR9" i="37"/>
  <c r="DQ9" i="37"/>
  <c r="DP9" i="37"/>
  <c r="DO9" i="37"/>
  <c r="DN9" i="37"/>
  <c r="DM9" i="37"/>
  <c r="DL9" i="37"/>
  <c r="DK9" i="37"/>
  <c r="DJ9" i="37"/>
  <c r="DI9" i="37"/>
  <c r="DH9" i="37"/>
  <c r="DG9" i="37"/>
  <c r="DF9" i="37"/>
  <c r="DE9" i="37"/>
  <c r="DD9" i="37"/>
  <c r="DC9" i="37"/>
  <c r="DB9" i="37"/>
  <c r="DA9" i="37"/>
  <c r="CZ9" i="37"/>
  <c r="CY9" i="37"/>
  <c r="CX9" i="37"/>
  <c r="CW9" i="37"/>
  <c r="CV9" i="37"/>
  <c r="CU9" i="37"/>
  <c r="CT9" i="37"/>
  <c r="CS9" i="37"/>
  <c r="CR9" i="37"/>
  <c r="CQ9" i="37"/>
  <c r="CP9" i="37"/>
  <c r="CO9" i="37"/>
  <c r="CN9" i="37"/>
  <c r="CM9" i="37"/>
  <c r="CL9" i="37"/>
  <c r="CK9" i="37"/>
  <c r="CJ9" i="37"/>
  <c r="CI9" i="37"/>
  <c r="CH9" i="37"/>
  <c r="CG9" i="37"/>
  <c r="CF9" i="37"/>
  <c r="CE9" i="37"/>
  <c r="CD9" i="37"/>
  <c r="CC9" i="37"/>
  <c r="CB9" i="37"/>
  <c r="CA9" i="37"/>
  <c r="BZ9" i="37"/>
  <c r="BY9" i="37"/>
  <c r="BX9" i="37"/>
  <c r="BW9" i="37"/>
  <c r="BV9" i="37"/>
  <c r="BU9" i="37"/>
  <c r="BT9" i="37"/>
  <c r="BS9" i="37"/>
  <c r="BR9" i="37"/>
  <c r="BQ9" i="37"/>
  <c r="BP9" i="37"/>
  <c r="BO9" i="37"/>
  <c r="BN9" i="37"/>
  <c r="BM9" i="37"/>
  <c r="BL9" i="37"/>
  <c r="BK9" i="37"/>
  <c r="BJ9" i="37"/>
  <c r="BI9" i="37"/>
  <c r="BH9" i="37"/>
  <c r="BG9" i="37"/>
  <c r="BF9" i="37"/>
  <c r="BE9" i="37"/>
  <c r="BD9" i="37"/>
  <c r="BC9" i="37"/>
  <c r="BB9" i="37"/>
  <c r="BA9" i="37"/>
  <c r="AZ9" i="37"/>
  <c r="AY9" i="37"/>
  <c r="AX9" i="37"/>
  <c r="AW9" i="37"/>
  <c r="AV9" i="37"/>
  <c r="AU9" i="37"/>
  <c r="AT9" i="37"/>
  <c r="AS9" i="37"/>
  <c r="AR9" i="37"/>
  <c r="AQ9" i="37"/>
  <c r="AP9" i="37"/>
  <c r="AO9" i="37"/>
  <c r="AN9" i="37"/>
  <c r="AM9" i="37"/>
  <c r="AL9" i="37"/>
  <c r="AK9" i="37"/>
  <c r="AJ9" i="37"/>
  <c r="AI9" i="37"/>
  <c r="AH9" i="37"/>
  <c r="AG9" i="37"/>
  <c r="AF9" i="37"/>
  <c r="AE9" i="37"/>
  <c r="AD9" i="37"/>
  <c r="AC9" i="37"/>
  <c r="AB9" i="37"/>
  <c r="AA9" i="37"/>
  <c r="Z9" i="37"/>
  <c r="Y9" i="37"/>
  <c r="X9" i="37"/>
  <c r="W9" i="37"/>
  <c r="V9" i="37"/>
  <c r="U9" i="37"/>
  <c r="T9" i="37"/>
  <c r="S9" i="37"/>
  <c r="R9" i="37"/>
  <c r="Q9" i="37"/>
  <c r="P9" i="37"/>
  <c r="O9" i="37"/>
  <c r="N9" i="37"/>
  <c r="M9" i="37"/>
  <c r="L9" i="37"/>
  <c r="K9" i="37"/>
  <c r="J9" i="37"/>
  <c r="I9" i="37"/>
  <c r="H9" i="37"/>
  <c r="G9" i="37"/>
  <c r="F9" i="37"/>
  <c r="E9" i="37"/>
  <c r="D9" i="37"/>
  <c r="C9" i="37"/>
  <c r="B9" i="37"/>
  <c r="FE8" i="37"/>
  <c r="FD8" i="37"/>
  <c r="FC8" i="37"/>
  <c r="FB8" i="37"/>
  <c r="FA8" i="37"/>
  <c r="EZ8" i="37"/>
  <c r="EY8" i="37"/>
  <c r="EX8" i="37"/>
  <c r="EW8" i="37"/>
  <c r="EV8" i="37"/>
  <c r="EU8" i="37"/>
  <c r="ET8" i="37"/>
  <c r="ES8" i="37"/>
  <c r="ER8" i="37"/>
  <c r="EQ8" i="37"/>
  <c r="EP8" i="37"/>
  <c r="EO8" i="37"/>
  <c r="EN8" i="37"/>
  <c r="EM8" i="37"/>
  <c r="EL8" i="37"/>
  <c r="EK8" i="37"/>
  <c r="EJ8" i="37"/>
  <c r="EI8" i="37"/>
  <c r="EH8" i="37"/>
  <c r="EG8" i="37"/>
  <c r="EF8" i="37"/>
  <c r="EE8" i="37"/>
  <c r="ED8" i="37"/>
  <c r="EC8" i="37"/>
  <c r="EB8" i="37"/>
  <c r="EA8" i="37"/>
  <c r="DZ8" i="37"/>
  <c r="DY8" i="37"/>
  <c r="DX8" i="37"/>
  <c r="DW8" i="37"/>
  <c r="DV8" i="37"/>
  <c r="DU8" i="37"/>
  <c r="DT8" i="37"/>
  <c r="DS8" i="37"/>
  <c r="DR8" i="37"/>
  <c r="DQ8" i="37"/>
  <c r="DP8" i="37"/>
  <c r="DO8" i="37"/>
  <c r="DN8" i="37"/>
  <c r="DM8" i="37"/>
  <c r="DL8" i="37"/>
  <c r="DK8" i="37"/>
  <c r="DJ8" i="37"/>
  <c r="DI8" i="37"/>
  <c r="DH8" i="37"/>
  <c r="DG8" i="37"/>
  <c r="DF8" i="37"/>
  <c r="DE8" i="37"/>
  <c r="DD8" i="37"/>
  <c r="DC8" i="37"/>
  <c r="DB8" i="37"/>
  <c r="DA8" i="37"/>
  <c r="CZ8" i="37"/>
  <c r="CY8" i="37"/>
  <c r="CX8" i="37"/>
  <c r="CW8" i="37"/>
  <c r="CV8" i="37"/>
  <c r="CU8" i="37"/>
  <c r="CT8" i="37"/>
  <c r="CS8" i="37"/>
  <c r="CR8" i="37"/>
  <c r="CQ8" i="37"/>
  <c r="CP8" i="37"/>
  <c r="CO8" i="37"/>
  <c r="CN8" i="37"/>
  <c r="CM8" i="37"/>
  <c r="CL8" i="37"/>
  <c r="CK8" i="37"/>
  <c r="CJ8" i="37"/>
  <c r="CI8" i="37"/>
  <c r="CH8" i="37"/>
  <c r="CG8" i="37"/>
  <c r="CF8" i="37"/>
  <c r="CE8" i="37"/>
  <c r="CD8" i="37"/>
  <c r="CC8" i="37"/>
  <c r="CB8" i="37"/>
  <c r="CA8" i="37"/>
  <c r="BZ8" i="37"/>
  <c r="BY8" i="37"/>
  <c r="BX8" i="37"/>
  <c r="BW8" i="37"/>
  <c r="BV8" i="37"/>
  <c r="BU8" i="37"/>
  <c r="BT8" i="37"/>
  <c r="BS8" i="37"/>
  <c r="BR8" i="37"/>
  <c r="BQ8" i="37"/>
  <c r="BP8" i="37"/>
  <c r="BO8" i="37"/>
  <c r="BN8" i="37"/>
  <c r="BM8" i="37"/>
  <c r="BL8" i="37"/>
  <c r="BK8" i="37"/>
  <c r="BJ8" i="37"/>
  <c r="BI8" i="37"/>
  <c r="BH8" i="37"/>
  <c r="BG8" i="37"/>
  <c r="BF8" i="37"/>
  <c r="BE8" i="37"/>
  <c r="BD8" i="37"/>
  <c r="BC8" i="37"/>
  <c r="BB8" i="37"/>
  <c r="BA8" i="37"/>
  <c r="AZ8" i="37"/>
  <c r="AY8" i="37"/>
  <c r="AX8" i="37"/>
  <c r="AW8" i="37"/>
  <c r="AV8" i="37"/>
  <c r="AU8" i="37"/>
  <c r="AT8" i="37"/>
  <c r="AS8" i="37"/>
  <c r="AR8" i="37"/>
  <c r="AQ8" i="37"/>
  <c r="AP8" i="37"/>
  <c r="AO8" i="37"/>
  <c r="AN8" i="37"/>
  <c r="AM8" i="37"/>
  <c r="AL8" i="37"/>
  <c r="AK8" i="37"/>
  <c r="AJ8" i="37"/>
  <c r="AI8" i="37"/>
  <c r="AH8" i="37"/>
  <c r="AG8" i="37"/>
  <c r="AF8" i="37"/>
  <c r="AE8" i="37"/>
  <c r="AD8" i="37"/>
  <c r="AC8" i="37"/>
  <c r="AB8" i="37"/>
  <c r="AA8" i="37"/>
  <c r="Z8" i="37"/>
  <c r="Y8" i="37"/>
  <c r="X8" i="37"/>
  <c r="W8" i="37"/>
  <c r="V8" i="37"/>
  <c r="U8" i="37"/>
  <c r="T8" i="37"/>
  <c r="S8" i="37"/>
  <c r="R8" i="37"/>
  <c r="Q8" i="37"/>
  <c r="P8" i="37"/>
  <c r="O8" i="37"/>
  <c r="N8" i="37"/>
  <c r="M8" i="37"/>
  <c r="L8" i="37"/>
  <c r="K8" i="37"/>
  <c r="J8" i="37"/>
  <c r="I8" i="37"/>
  <c r="H8" i="37"/>
  <c r="G8" i="37"/>
  <c r="F8" i="37"/>
  <c r="E8" i="37"/>
  <c r="D8" i="37"/>
  <c r="C8" i="37"/>
  <c r="B8" i="37"/>
  <c r="FE7" i="37"/>
  <c r="FD7" i="37"/>
  <c r="FC7" i="37"/>
  <c r="FB7" i="37"/>
  <c r="FA7" i="37"/>
  <c r="EZ7" i="37"/>
  <c r="EY7" i="37"/>
  <c r="EX7" i="37"/>
  <c r="EW7" i="37"/>
  <c r="EV7" i="37"/>
  <c r="EU7" i="37"/>
  <c r="ET7" i="37"/>
  <c r="ES7" i="37"/>
  <c r="ER7" i="37"/>
  <c r="EQ7" i="37"/>
  <c r="EP7" i="37"/>
  <c r="EO7" i="37"/>
  <c r="EN7" i="37"/>
  <c r="EM7" i="37"/>
  <c r="EL7" i="37"/>
  <c r="EK7" i="37"/>
  <c r="EJ7" i="37"/>
  <c r="EI7" i="37"/>
  <c r="EH7" i="37"/>
  <c r="EG7" i="37"/>
  <c r="EF7" i="37"/>
  <c r="EE7" i="37"/>
  <c r="ED7" i="37"/>
  <c r="EC7" i="37"/>
  <c r="EB7" i="37"/>
  <c r="EA7" i="37"/>
  <c r="DZ7" i="37"/>
  <c r="DY7" i="37"/>
  <c r="DX7" i="37"/>
  <c r="DW7" i="37"/>
  <c r="DV7" i="37"/>
  <c r="DU7" i="37"/>
  <c r="DT7" i="37"/>
  <c r="DS7" i="37"/>
  <c r="DR7" i="37"/>
  <c r="DQ7" i="37"/>
  <c r="DP7" i="37"/>
  <c r="DO7" i="37"/>
  <c r="DN7" i="37"/>
  <c r="DM7" i="37"/>
  <c r="DL7" i="37"/>
  <c r="DK7" i="37"/>
  <c r="DJ7" i="37"/>
  <c r="DI7" i="37"/>
  <c r="DH7" i="37"/>
  <c r="DG7" i="37"/>
  <c r="DF7" i="37"/>
  <c r="DE7" i="37"/>
  <c r="DD7" i="37"/>
  <c r="DC7" i="37"/>
  <c r="DB7" i="37"/>
  <c r="DA7" i="37"/>
  <c r="CZ7" i="37"/>
  <c r="CY7" i="37"/>
  <c r="CX7" i="37"/>
  <c r="CW7" i="37"/>
  <c r="CV7" i="37"/>
  <c r="CU7" i="37"/>
  <c r="CT7" i="37"/>
  <c r="CS7" i="37"/>
  <c r="CR7" i="37"/>
  <c r="CQ7" i="37"/>
  <c r="CP7" i="37"/>
  <c r="CO7" i="37"/>
  <c r="CN7" i="37"/>
  <c r="CM7" i="37"/>
  <c r="CL7" i="37"/>
  <c r="CK7" i="37"/>
  <c r="CJ7" i="37"/>
  <c r="CI7" i="37"/>
  <c r="CH7" i="37"/>
  <c r="CG7" i="37"/>
  <c r="CF7" i="37"/>
  <c r="CE7" i="37"/>
  <c r="CD7" i="37"/>
  <c r="CC7" i="37"/>
  <c r="CB7" i="37"/>
  <c r="CA7" i="37"/>
  <c r="BZ7" i="37"/>
  <c r="BY7" i="37"/>
  <c r="BX7" i="37"/>
  <c r="BW7" i="37"/>
  <c r="BV7" i="37"/>
  <c r="BU7" i="37"/>
  <c r="BT7" i="37"/>
  <c r="BS7" i="37"/>
  <c r="BR7" i="37"/>
  <c r="BQ7" i="37"/>
  <c r="BP7" i="37"/>
  <c r="BO7" i="37"/>
  <c r="BN7" i="37"/>
  <c r="BM7" i="37"/>
  <c r="BL7" i="37"/>
  <c r="BK7" i="37"/>
  <c r="BJ7" i="37"/>
  <c r="BI7" i="37"/>
  <c r="BH7" i="37"/>
  <c r="BG7" i="37"/>
  <c r="BF7" i="37"/>
  <c r="BE7" i="37"/>
  <c r="BD7" i="37"/>
  <c r="BC7" i="37"/>
  <c r="BB7" i="37"/>
  <c r="BA7" i="37"/>
  <c r="AZ7" i="37"/>
  <c r="AY7" i="37"/>
  <c r="AX7" i="37"/>
  <c r="AW7" i="37"/>
  <c r="AV7" i="37"/>
  <c r="AU7" i="37"/>
  <c r="AT7" i="37"/>
  <c r="AS7" i="37"/>
  <c r="AR7" i="37"/>
  <c r="AQ7" i="37"/>
  <c r="AP7" i="37"/>
  <c r="AO7" i="37"/>
  <c r="AN7" i="37"/>
  <c r="AM7" i="37"/>
  <c r="AL7" i="37"/>
  <c r="AK7" i="37"/>
  <c r="AJ7" i="37"/>
  <c r="AI7" i="37"/>
  <c r="AH7" i="37"/>
  <c r="AG7" i="37"/>
  <c r="AF7" i="37"/>
  <c r="AE7" i="37"/>
  <c r="AD7" i="37"/>
  <c r="AC7" i="37"/>
  <c r="AB7" i="37"/>
  <c r="AA7" i="37"/>
  <c r="Z7" i="37"/>
  <c r="Y7" i="37"/>
  <c r="X7" i="37"/>
  <c r="W7" i="37"/>
  <c r="V7" i="37"/>
  <c r="U7" i="37"/>
  <c r="T7" i="37"/>
  <c r="S7" i="37"/>
  <c r="R7" i="37"/>
  <c r="Q7" i="37"/>
  <c r="P7" i="37"/>
  <c r="O7" i="37"/>
  <c r="N7" i="37"/>
  <c r="M7" i="37"/>
  <c r="L7" i="37"/>
  <c r="K7" i="37"/>
  <c r="J7" i="37"/>
  <c r="I7" i="37"/>
  <c r="H7" i="37"/>
  <c r="G7" i="37"/>
  <c r="F7" i="37"/>
  <c r="E7" i="37"/>
  <c r="D7" i="37"/>
  <c r="C7" i="37"/>
  <c r="B7" i="37"/>
  <c r="FE6" i="37"/>
  <c r="FD6" i="37"/>
  <c r="FC6" i="37"/>
  <c r="FB6" i="37"/>
  <c r="FA6" i="37"/>
  <c r="EZ6" i="37"/>
  <c r="EY6" i="37"/>
  <c r="EX6" i="37"/>
  <c r="EW6" i="37"/>
  <c r="EV6" i="37"/>
  <c r="EU6" i="37"/>
  <c r="ET6" i="37"/>
  <c r="ES6" i="37"/>
  <c r="ER6" i="37"/>
  <c r="EQ6" i="37"/>
  <c r="EP6" i="37"/>
  <c r="EO6" i="37"/>
  <c r="EN6" i="37"/>
  <c r="EM6" i="37"/>
  <c r="EL6" i="37"/>
  <c r="EK6" i="37"/>
  <c r="EJ6" i="37"/>
  <c r="EI6" i="37"/>
  <c r="EH6" i="37"/>
  <c r="EG6" i="37"/>
  <c r="EF6" i="37"/>
  <c r="EE6" i="37"/>
  <c r="ED6" i="37"/>
  <c r="EC6" i="37"/>
  <c r="EB6" i="37"/>
  <c r="EA6" i="37"/>
  <c r="DZ6" i="37"/>
  <c r="DY6" i="37"/>
  <c r="DX6" i="37"/>
  <c r="DW6" i="37"/>
  <c r="DV6" i="37"/>
  <c r="DU6" i="37"/>
  <c r="DT6" i="37"/>
  <c r="DS6" i="37"/>
  <c r="DR6" i="37"/>
  <c r="DQ6" i="37"/>
  <c r="DP6" i="37"/>
  <c r="DO6" i="37"/>
  <c r="DN6" i="37"/>
  <c r="DM6" i="37"/>
  <c r="DL6" i="37"/>
  <c r="DK6" i="37"/>
  <c r="DJ6" i="37"/>
  <c r="DI6" i="37"/>
  <c r="DH6" i="37"/>
  <c r="DG6" i="37"/>
  <c r="DF6" i="37"/>
  <c r="DE6" i="37"/>
  <c r="DD6" i="37"/>
  <c r="DC6" i="37"/>
  <c r="DB6" i="37"/>
  <c r="DA6" i="37"/>
  <c r="CZ6" i="37"/>
  <c r="CY6" i="37"/>
  <c r="CX6" i="37"/>
  <c r="CW6" i="37"/>
  <c r="CV6" i="37"/>
  <c r="CU6" i="37"/>
  <c r="CT6" i="37"/>
  <c r="CS6" i="37"/>
  <c r="CR6" i="37"/>
  <c r="CQ6" i="37"/>
  <c r="CP6" i="37"/>
  <c r="CO6" i="37"/>
  <c r="CN6" i="37"/>
  <c r="CM6" i="37"/>
  <c r="CL6" i="37"/>
  <c r="CK6" i="37"/>
  <c r="CJ6" i="37"/>
  <c r="CI6" i="37"/>
  <c r="CH6" i="37"/>
  <c r="CG6" i="37"/>
  <c r="CF6" i="37"/>
  <c r="CE6" i="37"/>
  <c r="CD6" i="37"/>
  <c r="CC6" i="37"/>
  <c r="CB6" i="37"/>
  <c r="CA6" i="37"/>
  <c r="BZ6" i="37"/>
  <c r="BY6" i="37"/>
  <c r="BX6" i="37"/>
  <c r="BW6" i="37"/>
  <c r="BV6" i="37"/>
  <c r="BU6" i="37"/>
  <c r="BT6" i="37"/>
  <c r="BS6" i="37"/>
  <c r="BR6" i="37"/>
  <c r="BQ6" i="37"/>
  <c r="BP6" i="37"/>
  <c r="BO6" i="37"/>
  <c r="BN6" i="37"/>
  <c r="BM6" i="37"/>
  <c r="BL6" i="37"/>
  <c r="BK6" i="37"/>
  <c r="BJ6" i="37"/>
  <c r="BI6" i="37"/>
  <c r="BH6" i="37"/>
  <c r="BG6" i="37"/>
  <c r="BF6" i="37"/>
  <c r="BE6" i="37"/>
  <c r="BD6" i="37"/>
  <c r="BC6" i="37"/>
  <c r="BB6" i="37"/>
  <c r="BA6" i="37"/>
  <c r="AZ6" i="37"/>
  <c r="AY6" i="37"/>
  <c r="AX6" i="37"/>
  <c r="AW6" i="37"/>
  <c r="AV6" i="37"/>
  <c r="AU6" i="37"/>
  <c r="AT6" i="37"/>
  <c r="AS6" i="37"/>
  <c r="AR6" i="37"/>
  <c r="AQ6" i="37"/>
  <c r="AP6" i="37"/>
  <c r="AO6" i="37"/>
  <c r="AN6" i="37"/>
  <c r="AM6" i="37"/>
  <c r="AL6" i="37"/>
  <c r="AK6" i="37"/>
  <c r="AJ6" i="37"/>
  <c r="AI6" i="37"/>
  <c r="AH6" i="37"/>
  <c r="AG6" i="37"/>
  <c r="AF6" i="37"/>
  <c r="AE6" i="37"/>
  <c r="AD6" i="37"/>
  <c r="AC6" i="37"/>
  <c r="AB6" i="37"/>
  <c r="AA6" i="37"/>
  <c r="Z6" i="37"/>
  <c r="Y6" i="37"/>
  <c r="X6" i="37"/>
  <c r="W6" i="37"/>
  <c r="V6" i="37"/>
  <c r="U6" i="37"/>
  <c r="T6" i="37"/>
  <c r="S6" i="37"/>
  <c r="R6" i="37"/>
  <c r="Q6" i="37"/>
  <c r="P6" i="37"/>
  <c r="O6" i="37"/>
  <c r="N6" i="37"/>
  <c r="M6" i="37"/>
  <c r="L6" i="37"/>
  <c r="K6" i="37"/>
  <c r="J6" i="37"/>
  <c r="I6" i="37"/>
  <c r="H6" i="37"/>
  <c r="G6" i="37"/>
  <c r="F6" i="37"/>
  <c r="E6" i="37"/>
  <c r="D6" i="37"/>
  <c r="C6" i="37"/>
  <c r="B6" i="37"/>
  <c r="FE5" i="37"/>
  <c r="FD5" i="37"/>
  <c r="FC5" i="37"/>
  <c r="FB5" i="37"/>
  <c r="FA5" i="37"/>
  <c r="EZ5" i="37"/>
  <c r="EY5" i="37"/>
  <c r="EX5" i="37"/>
  <c r="EW5" i="37"/>
  <c r="EV5" i="37"/>
  <c r="EU5" i="37"/>
  <c r="ET5" i="37"/>
  <c r="ES5" i="37"/>
  <c r="ER5" i="37"/>
  <c r="EQ5" i="37"/>
  <c r="EP5" i="37"/>
  <c r="EO5" i="37"/>
  <c r="EN5" i="37"/>
  <c r="EM5" i="37"/>
  <c r="EL5" i="37"/>
  <c r="EK5" i="37"/>
  <c r="EJ5" i="37"/>
  <c r="EI5" i="37"/>
  <c r="EH5" i="37"/>
  <c r="EG5" i="37"/>
  <c r="EF5" i="37"/>
  <c r="EE5" i="37"/>
  <c r="ED5" i="37"/>
  <c r="EC5" i="37"/>
  <c r="EB5" i="37"/>
  <c r="EA5" i="37"/>
  <c r="DZ5" i="37"/>
  <c r="DY5" i="37"/>
  <c r="DX5" i="37"/>
  <c r="DW5" i="37"/>
  <c r="DV5" i="37"/>
  <c r="DU5" i="37"/>
  <c r="DT5" i="37"/>
  <c r="DS5" i="37"/>
  <c r="DR5" i="37"/>
  <c r="DQ5" i="37"/>
  <c r="DP5" i="37"/>
  <c r="DO5" i="37"/>
  <c r="DN5" i="37"/>
  <c r="DM5" i="37"/>
  <c r="DL5" i="37"/>
  <c r="DK5" i="37"/>
  <c r="DJ5" i="37"/>
  <c r="DI5" i="37"/>
  <c r="DH5" i="37"/>
  <c r="DG5" i="37"/>
  <c r="DF5" i="37"/>
  <c r="DE5" i="37"/>
  <c r="DD5" i="37"/>
  <c r="DC5" i="37"/>
  <c r="DB5" i="37"/>
  <c r="DA5" i="37"/>
  <c r="CZ5" i="37"/>
  <c r="CY5" i="37"/>
  <c r="CX5" i="37"/>
  <c r="CW5" i="37"/>
  <c r="CV5" i="37"/>
  <c r="CU5" i="37"/>
  <c r="CT5" i="37"/>
  <c r="CS5" i="37"/>
  <c r="CR5" i="37"/>
  <c r="CQ5" i="37"/>
  <c r="CP5" i="37"/>
  <c r="CO5" i="37"/>
  <c r="CN5" i="37"/>
  <c r="CM5" i="37"/>
  <c r="CL5" i="37"/>
  <c r="CK5" i="37"/>
  <c r="CJ5" i="37"/>
  <c r="CI5" i="37"/>
  <c r="CH5" i="37"/>
  <c r="CG5" i="37"/>
  <c r="CF5" i="37"/>
  <c r="CE5" i="37"/>
  <c r="CD5" i="37"/>
  <c r="CC5" i="37"/>
  <c r="CB5" i="37"/>
  <c r="CA5" i="37"/>
  <c r="BZ5" i="37"/>
  <c r="BY5" i="37"/>
  <c r="BX5" i="37"/>
  <c r="BW5" i="37"/>
  <c r="BV5" i="37"/>
  <c r="BU5" i="37"/>
  <c r="BT5" i="37"/>
  <c r="BS5" i="37"/>
  <c r="BR5" i="37"/>
  <c r="BQ5" i="37"/>
  <c r="BP5" i="37"/>
  <c r="BO5" i="37"/>
  <c r="BN5" i="37"/>
  <c r="BM5" i="37"/>
  <c r="BL5" i="37"/>
  <c r="BK5" i="37"/>
  <c r="BJ5" i="37"/>
  <c r="BI5" i="37"/>
  <c r="BH5" i="37"/>
  <c r="BG5" i="37"/>
  <c r="BF5" i="37"/>
  <c r="BE5" i="37"/>
  <c r="BD5" i="37"/>
  <c r="BC5" i="37"/>
  <c r="BB5" i="37"/>
  <c r="BA5" i="37"/>
  <c r="AZ5" i="37"/>
  <c r="AY5" i="37"/>
  <c r="AX5" i="37"/>
  <c r="AW5" i="37"/>
  <c r="AV5" i="37"/>
  <c r="AU5" i="37"/>
  <c r="AT5" i="37"/>
  <c r="AS5" i="37"/>
  <c r="AR5" i="37"/>
  <c r="AQ5" i="37"/>
  <c r="AP5" i="37"/>
  <c r="AO5" i="37"/>
  <c r="AN5" i="37"/>
  <c r="AM5" i="37"/>
  <c r="AL5" i="37"/>
  <c r="AK5" i="37"/>
  <c r="AJ5" i="37"/>
  <c r="AI5" i="37"/>
  <c r="AH5" i="37"/>
  <c r="AG5" i="37"/>
  <c r="AF5" i="37"/>
  <c r="AE5" i="37"/>
  <c r="AD5" i="37"/>
  <c r="AC5" i="37"/>
  <c r="AB5" i="37"/>
  <c r="AA5" i="37"/>
  <c r="Z5" i="37"/>
  <c r="Y5" i="37"/>
  <c r="X5" i="37"/>
  <c r="W5" i="37"/>
  <c r="V5" i="37"/>
  <c r="U5" i="37"/>
  <c r="T5" i="37"/>
  <c r="S5" i="37"/>
  <c r="R5" i="37"/>
  <c r="Q5" i="37"/>
  <c r="P5" i="37"/>
  <c r="O5" i="37"/>
  <c r="N5" i="37"/>
  <c r="M5" i="37"/>
  <c r="L5" i="37"/>
  <c r="K5" i="37"/>
  <c r="J5" i="37"/>
  <c r="I5" i="37"/>
  <c r="H5" i="37"/>
  <c r="G5" i="37"/>
  <c r="F5" i="37"/>
  <c r="E5" i="37"/>
  <c r="D5" i="37"/>
  <c r="C5" i="37"/>
  <c r="B5" i="37"/>
  <c r="F26" i="194"/>
  <c r="E26" i="194"/>
  <c r="D26" i="194"/>
  <c r="C26" i="194"/>
  <c r="B26" i="194"/>
  <c r="F25" i="194"/>
  <c r="E25" i="194"/>
  <c r="D25" i="194"/>
  <c r="C25" i="194"/>
  <c r="B25" i="194"/>
  <c r="F24" i="194"/>
  <c r="E24" i="194"/>
  <c r="D24" i="194"/>
  <c r="C24" i="194"/>
  <c r="B24" i="194"/>
  <c r="F23" i="194"/>
  <c r="E23" i="194"/>
  <c r="D23" i="194"/>
  <c r="C23" i="194"/>
  <c r="B23" i="194"/>
  <c r="F22" i="194"/>
  <c r="E22" i="194"/>
  <c r="D22" i="194"/>
  <c r="C22" i="194"/>
  <c r="B22" i="194"/>
  <c r="F21" i="194"/>
  <c r="E21" i="194"/>
  <c r="D21" i="194"/>
  <c r="C21" i="194"/>
  <c r="B21" i="194"/>
  <c r="F20" i="194"/>
  <c r="E20" i="194"/>
  <c r="D20" i="194"/>
  <c r="C20" i="194"/>
  <c r="B20" i="194"/>
  <c r="F19" i="194"/>
  <c r="E19" i="194"/>
  <c r="D19" i="194"/>
  <c r="C19" i="194"/>
  <c r="B19" i="194"/>
  <c r="F18" i="194"/>
  <c r="E18" i="194"/>
  <c r="D18" i="194"/>
  <c r="C18" i="194"/>
  <c r="B18" i="194"/>
  <c r="F17" i="194"/>
  <c r="E17" i="194"/>
  <c r="D17" i="194"/>
  <c r="C17" i="194"/>
  <c r="B17" i="194"/>
  <c r="F16" i="194"/>
  <c r="E16" i="194"/>
  <c r="D16" i="194"/>
  <c r="C16" i="194"/>
  <c r="B16" i="194"/>
  <c r="F15" i="194"/>
  <c r="E15" i="194"/>
  <c r="D15" i="194"/>
  <c r="C15" i="194"/>
  <c r="B15" i="194"/>
  <c r="F14" i="194"/>
  <c r="E14" i="194"/>
  <c r="D14" i="194"/>
  <c r="C14" i="194"/>
  <c r="B14" i="194"/>
  <c r="F13" i="194"/>
  <c r="E13" i="194"/>
  <c r="D13" i="194"/>
  <c r="C13" i="194"/>
  <c r="B13" i="194"/>
  <c r="F12" i="194"/>
  <c r="E12" i="194"/>
  <c r="D12" i="194"/>
  <c r="C12" i="194"/>
  <c r="B12" i="194"/>
  <c r="F11" i="194"/>
  <c r="E11" i="194"/>
  <c r="D11" i="194"/>
  <c r="C11" i="194"/>
  <c r="B11" i="194"/>
  <c r="F10" i="194"/>
  <c r="E10" i="194"/>
  <c r="D10" i="194"/>
  <c r="C10" i="194"/>
  <c r="B10" i="194"/>
  <c r="F9" i="194"/>
  <c r="E9" i="194"/>
  <c r="D9" i="194"/>
  <c r="C9" i="194"/>
  <c r="B9" i="194"/>
  <c r="F8" i="194"/>
  <c r="E8" i="194"/>
  <c r="D8" i="194"/>
  <c r="C8" i="194"/>
  <c r="B8" i="194"/>
  <c r="F7" i="194"/>
  <c r="E7" i="194"/>
  <c r="D7" i="194"/>
  <c r="C7" i="194"/>
  <c r="B7" i="194"/>
  <c r="F6" i="194"/>
  <c r="E6" i="194"/>
  <c r="D6" i="194"/>
  <c r="C6" i="194"/>
  <c r="B6" i="194"/>
  <c r="F5" i="194"/>
  <c r="E5" i="194"/>
  <c r="D5" i="194"/>
  <c r="C5" i="194"/>
  <c r="B5" i="194"/>
  <c r="F4" i="194"/>
  <c r="E4" i="194"/>
  <c r="D4" i="194"/>
  <c r="C4" i="194"/>
  <c r="B4" i="194"/>
  <c r="F26" i="195"/>
  <c r="E26" i="195"/>
  <c r="D26" i="195"/>
  <c r="C26" i="195"/>
  <c r="B26" i="195"/>
  <c r="F25" i="195"/>
  <c r="E25" i="195"/>
  <c r="D25" i="195"/>
  <c r="C25" i="195"/>
  <c r="B25" i="195"/>
  <c r="F24" i="195"/>
  <c r="E24" i="195"/>
  <c r="D24" i="195"/>
  <c r="C24" i="195"/>
  <c r="B24" i="195"/>
  <c r="F23" i="195"/>
  <c r="E23" i="195"/>
  <c r="D23" i="195"/>
  <c r="C23" i="195"/>
  <c r="B23" i="195"/>
  <c r="F22" i="195"/>
  <c r="E22" i="195"/>
  <c r="D22" i="195"/>
  <c r="C22" i="195"/>
  <c r="B22" i="195"/>
  <c r="F21" i="195"/>
  <c r="E21" i="195"/>
  <c r="D21" i="195"/>
  <c r="C21" i="195"/>
  <c r="B21" i="195"/>
  <c r="F20" i="195"/>
  <c r="E20" i="195"/>
  <c r="D20" i="195"/>
  <c r="C20" i="195"/>
  <c r="B20" i="195"/>
  <c r="F19" i="195"/>
  <c r="E19" i="195"/>
  <c r="D19" i="195"/>
  <c r="C19" i="195"/>
  <c r="B19" i="195"/>
  <c r="F18" i="195"/>
  <c r="E18" i="195"/>
  <c r="D18" i="195"/>
  <c r="C18" i="195"/>
  <c r="B18" i="195"/>
  <c r="F17" i="195"/>
  <c r="E17" i="195"/>
  <c r="D17" i="195"/>
  <c r="C17" i="195"/>
  <c r="B17" i="195"/>
  <c r="F16" i="195"/>
  <c r="E16" i="195"/>
  <c r="D16" i="195"/>
  <c r="C16" i="195"/>
  <c r="B16" i="195"/>
  <c r="F15" i="195"/>
  <c r="E15" i="195"/>
  <c r="D15" i="195"/>
  <c r="C15" i="195"/>
  <c r="B15" i="195"/>
  <c r="F14" i="195"/>
  <c r="E14" i="195"/>
  <c r="D14" i="195"/>
  <c r="C14" i="195"/>
  <c r="B14" i="195"/>
  <c r="F13" i="195"/>
  <c r="E13" i="195"/>
  <c r="D13" i="195"/>
  <c r="C13" i="195"/>
  <c r="B13" i="195"/>
  <c r="F12" i="195"/>
  <c r="E12" i="195"/>
  <c r="D12" i="195"/>
  <c r="C12" i="195"/>
  <c r="B12" i="195"/>
  <c r="F11" i="195"/>
  <c r="E11" i="195"/>
  <c r="D11" i="195"/>
  <c r="C11" i="195"/>
  <c r="B11" i="195"/>
  <c r="F10" i="195"/>
  <c r="E10" i="195"/>
  <c r="D10" i="195"/>
  <c r="C10" i="195"/>
  <c r="B10" i="195"/>
  <c r="F9" i="195"/>
  <c r="E9" i="195"/>
  <c r="D9" i="195"/>
  <c r="C9" i="195"/>
  <c r="B9" i="195"/>
  <c r="F8" i="195"/>
  <c r="E8" i="195"/>
  <c r="D8" i="195"/>
  <c r="C8" i="195"/>
  <c r="B8" i="195"/>
  <c r="F7" i="195"/>
  <c r="E7" i="195"/>
  <c r="D7" i="195"/>
  <c r="C7" i="195"/>
  <c r="B7" i="195"/>
  <c r="F6" i="195"/>
  <c r="E6" i="195"/>
  <c r="D6" i="195"/>
  <c r="C6" i="195"/>
  <c r="B6" i="195"/>
  <c r="F5" i="195"/>
  <c r="E5" i="195"/>
  <c r="D5" i="195"/>
  <c r="C5" i="195"/>
  <c r="B5" i="195"/>
  <c r="F4" i="195"/>
  <c r="E4" i="195"/>
  <c r="D4" i="195"/>
  <c r="C4" i="195"/>
  <c r="B4" i="195"/>
  <c r="F26" i="187"/>
  <c r="E26" i="187"/>
  <c r="D26" i="187"/>
  <c r="C26" i="187"/>
  <c r="B26" i="187"/>
  <c r="F25" i="187"/>
  <c r="E25" i="187"/>
  <c r="D25" i="187"/>
  <c r="C25" i="187"/>
  <c r="B25" i="187"/>
  <c r="F24" i="187"/>
  <c r="E24" i="187"/>
  <c r="D24" i="187"/>
  <c r="C24" i="187"/>
  <c r="B24" i="187"/>
  <c r="F23" i="187"/>
  <c r="E23" i="187"/>
  <c r="D23" i="187"/>
  <c r="C23" i="187"/>
  <c r="B23" i="187"/>
  <c r="F22" i="187"/>
  <c r="E22" i="187"/>
  <c r="D22" i="187"/>
  <c r="C22" i="187"/>
  <c r="B22" i="187"/>
  <c r="F21" i="187"/>
  <c r="E21" i="187"/>
  <c r="D21" i="187"/>
  <c r="C21" i="187"/>
  <c r="B21" i="187"/>
  <c r="F20" i="187"/>
  <c r="E20" i="187"/>
  <c r="D20" i="187"/>
  <c r="C20" i="187"/>
  <c r="B20" i="187"/>
  <c r="F19" i="187"/>
  <c r="E19" i="187"/>
  <c r="D19" i="187"/>
  <c r="C19" i="187"/>
  <c r="B19" i="187"/>
  <c r="F18" i="187"/>
  <c r="E18" i="187"/>
  <c r="D18" i="187"/>
  <c r="C18" i="187"/>
  <c r="B18" i="187"/>
  <c r="F17" i="187"/>
  <c r="E17" i="187"/>
  <c r="D17" i="187"/>
  <c r="C17" i="187"/>
  <c r="B17" i="187"/>
  <c r="F16" i="187"/>
  <c r="E16" i="187"/>
  <c r="D16" i="187"/>
  <c r="C16" i="187"/>
  <c r="B16" i="187"/>
  <c r="F15" i="187"/>
  <c r="E15" i="187"/>
  <c r="D15" i="187"/>
  <c r="C15" i="187"/>
  <c r="B15" i="187"/>
  <c r="F14" i="187"/>
  <c r="E14" i="187"/>
  <c r="D14" i="187"/>
  <c r="C14" i="187"/>
  <c r="B14" i="187"/>
  <c r="F13" i="187"/>
  <c r="E13" i="187"/>
  <c r="D13" i="187"/>
  <c r="C13" i="187"/>
  <c r="B13" i="187"/>
  <c r="F12" i="187"/>
  <c r="E12" i="187"/>
  <c r="D12" i="187"/>
  <c r="C12" i="187"/>
  <c r="B12" i="187"/>
  <c r="F11" i="187"/>
  <c r="E11" i="187"/>
  <c r="D11" i="187"/>
  <c r="C11" i="187"/>
  <c r="B11" i="187"/>
  <c r="F10" i="187"/>
  <c r="E10" i="187"/>
  <c r="D10" i="187"/>
  <c r="C10" i="187"/>
  <c r="B10" i="187"/>
  <c r="F9" i="187"/>
  <c r="E9" i="187"/>
  <c r="C9" i="187"/>
  <c r="B9" i="187"/>
  <c r="F8" i="187"/>
  <c r="E8" i="187"/>
  <c r="D8" i="187"/>
  <c r="C8" i="187"/>
  <c r="B8" i="187"/>
  <c r="F7" i="187"/>
  <c r="E7" i="187"/>
  <c r="D7" i="187"/>
  <c r="C7" i="187"/>
  <c r="B7" i="187"/>
  <c r="F6" i="187"/>
  <c r="E6" i="187"/>
  <c r="D6" i="187"/>
  <c r="C6" i="187"/>
  <c r="B6" i="187"/>
  <c r="F5" i="187"/>
  <c r="E5" i="187"/>
  <c r="D5" i="187"/>
  <c r="C5" i="187"/>
  <c r="B5" i="187"/>
  <c r="F4" i="187"/>
  <c r="E4" i="187"/>
  <c r="D4" i="187"/>
  <c r="C4" i="187"/>
  <c r="B4" i="187"/>
  <c r="F26" i="190"/>
  <c r="E26" i="190"/>
  <c r="D26" i="190"/>
  <c r="C26" i="190"/>
  <c r="B26" i="190"/>
  <c r="F25" i="190"/>
  <c r="E25" i="190"/>
  <c r="D25" i="190"/>
  <c r="C25" i="190"/>
  <c r="B25" i="190"/>
  <c r="F24" i="190"/>
  <c r="E24" i="190"/>
  <c r="D24" i="190"/>
  <c r="C24" i="190"/>
  <c r="B24" i="190"/>
  <c r="F23" i="190"/>
  <c r="E23" i="190"/>
  <c r="D23" i="190"/>
  <c r="C23" i="190"/>
  <c r="B23" i="190"/>
  <c r="F22" i="190"/>
  <c r="E22" i="190"/>
  <c r="D22" i="190"/>
  <c r="C22" i="190"/>
  <c r="B22" i="190"/>
  <c r="F21" i="190"/>
  <c r="E21" i="190"/>
  <c r="D21" i="190"/>
  <c r="C21" i="190"/>
  <c r="B21" i="190"/>
  <c r="F20" i="190"/>
  <c r="E20" i="190"/>
  <c r="D20" i="190"/>
  <c r="C20" i="190"/>
  <c r="B20" i="190"/>
  <c r="F19" i="190"/>
  <c r="E19" i="190"/>
  <c r="D19" i="190"/>
  <c r="C19" i="190"/>
  <c r="B19" i="190"/>
  <c r="F18" i="190"/>
  <c r="E18" i="190"/>
  <c r="D18" i="190"/>
  <c r="C18" i="190"/>
  <c r="B18" i="190"/>
  <c r="F17" i="190"/>
  <c r="E17" i="190"/>
  <c r="D17" i="190"/>
  <c r="C17" i="190"/>
  <c r="B17" i="190"/>
  <c r="F16" i="190"/>
  <c r="E16" i="190"/>
  <c r="D16" i="190"/>
  <c r="C16" i="190"/>
  <c r="B16" i="190"/>
  <c r="F15" i="190"/>
  <c r="E15" i="190"/>
  <c r="D15" i="190"/>
  <c r="C15" i="190"/>
  <c r="B15" i="190"/>
  <c r="F14" i="190"/>
  <c r="E14" i="190"/>
  <c r="D14" i="190"/>
  <c r="C14" i="190"/>
  <c r="B14" i="190"/>
  <c r="F13" i="190"/>
  <c r="E13" i="190"/>
  <c r="D13" i="190"/>
  <c r="C13" i="190"/>
  <c r="B13" i="190"/>
  <c r="F12" i="190"/>
  <c r="E12" i="190"/>
  <c r="D12" i="190"/>
  <c r="C12" i="190"/>
  <c r="B12" i="190"/>
  <c r="F11" i="190"/>
  <c r="E11" i="190"/>
  <c r="D11" i="190"/>
  <c r="C11" i="190"/>
  <c r="B11" i="190"/>
  <c r="F10" i="190"/>
  <c r="E10" i="190"/>
  <c r="D10" i="190"/>
  <c r="C10" i="190"/>
  <c r="B10" i="190"/>
  <c r="F9" i="190"/>
  <c r="E9" i="190"/>
  <c r="D9" i="190"/>
  <c r="C9" i="190"/>
  <c r="B9" i="190"/>
  <c r="F8" i="190"/>
  <c r="E8" i="190"/>
  <c r="D8" i="190"/>
  <c r="C8" i="190"/>
  <c r="B8" i="190"/>
  <c r="F7" i="190"/>
  <c r="E7" i="190"/>
  <c r="D7" i="190"/>
  <c r="C7" i="190"/>
  <c r="B7" i="190"/>
  <c r="F6" i="190"/>
  <c r="E6" i="190"/>
  <c r="D6" i="190"/>
  <c r="C6" i="190"/>
  <c r="B6" i="190"/>
  <c r="F5" i="190"/>
  <c r="E5" i="190"/>
  <c r="D5" i="190"/>
  <c r="C5" i="190"/>
  <c r="B5" i="190"/>
  <c r="F4" i="190"/>
  <c r="E4" i="190"/>
  <c r="D4" i="190"/>
  <c r="C4" i="190"/>
  <c r="B4" i="190"/>
  <c r="F26" i="189"/>
  <c r="E26" i="189"/>
  <c r="D26" i="189"/>
  <c r="C26" i="189"/>
  <c r="B26" i="189"/>
  <c r="F25" i="189"/>
  <c r="E25" i="189"/>
  <c r="D25" i="189"/>
  <c r="C25" i="189"/>
  <c r="B25" i="189"/>
  <c r="F24" i="189"/>
  <c r="E24" i="189"/>
  <c r="D24" i="189"/>
  <c r="C24" i="189"/>
  <c r="B24" i="189"/>
  <c r="F23" i="189"/>
  <c r="E23" i="189"/>
  <c r="D23" i="189"/>
  <c r="C23" i="189"/>
  <c r="B23" i="189"/>
  <c r="F22" i="189"/>
  <c r="E22" i="189"/>
  <c r="D22" i="189"/>
  <c r="C22" i="189"/>
  <c r="B22" i="189"/>
  <c r="F21" i="189"/>
  <c r="E21" i="189"/>
  <c r="D21" i="189"/>
  <c r="C21" i="189"/>
  <c r="B21" i="189"/>
  <c r="F20" i="189"/>
  <c r="E20" i="189"/>
  <c r="D20" i="189"/>
  <c r="C20" i="189"/>
  <c r="B20" i="189"/>
  <c r="F19" i="189"/>
  <c r="E19" i="189"/>
  <c r="D19" i="189"/>
  <c r="C19" i="189"/>
  <c r="B19" i="189"/>
  <c r="F18" i="189"/>
  <c r="E18" i="189"/>
  <c r="D18" i="189"/>
  <c r="C18" i="189"/>
  <c r="B18" i="189"/>
  <c r="F17" i="189"/>
  <c r="E17" i="189"/>
  <c r="D17" i="189"/>
  <c r="C17" i="189"/>
  <c r="B17" i="189"/>
  <c r="F16" i="189"/>
  <c r="E16" i="189"/>
  <c r="D16" i="189"/>
  <c r="C16" i="189"/>
  <c r="B16" i="189"/>
  <c r="F15" i="189"/>
  <c r="E15" i="189"/>
  <c r="D15" i="189"/>
  <c r="C15" i="189"/>
  <c r="B15" i="189"/>
  <c r="F14" i="189"/>
  <c r="E14" i="189"/>
  <c r="D14" i="189"/>
  <c r="C14" i="189"/>
  <c r="B14" i="189"/>
  <c r="F13" i="189"/>
  <c r="E13" i="189"/>
  <c r="D13" i="189"/>
  <c r="C13" i="189"/>
  <c r="B13" i="189"/>
  <c r="F12" i="189"/>
  <c r="E12" i="189"/>
  <c r="D12" i="189"/>
  <c r="C12" i="189"/>
  <c r="B12" i="189"/>
  <c r="F11" i="189"/>
  <c r="E11" i="189"/>
  <c r="D11" i="189"/>
  <c r="C11" i="189"/>
  <c r="B11" i="189"/>
  <c r="F10" i="189"/>
  <c r="E10" i="189"/>
  <c r="D10" i="189"/>
  <c r="C10" i="189"/>
  <c r="B10" i="189"/>
  <c r="F9" i="189"/>
  <c r="E9" i="189"/>
  <c r="D9" i="189"/>
  <c r="C9" i="189"/>
  <c r="B9" i="189"/>
  <c r="F8" i="189"/>
  <c r="E8" i="189"/>
  <c r="D8" i="189"/>
  <c r="C8" i="189"/>
  <c r="B8" i="189"/>
  <c r="F7" i="189"/>
  <c r="E7" i="189"/>
  <c r="D7" i="189"/>
  <c r="C7" i="189"/>
  <c r="B7" i="189"/>
  <c r="F6" i="189"/>
  <c r="E6" i="189"/>
  <c r="D6" i="189"/>
  <c r="C6" i="189"/>
  <c r="B6" i="189"/>
  <c r="F5" i="189"/>
  <c r="E5" i="189"/>
  <c r="D5" i="189"/>
  <c r="C5" i="189"/>
  <c r="B5" i="189"/>
  <c r="F4" i="189"/>
  <c r="E4" i="189"/>
  <c r="D4" i="189"/>
  <c r="C4" i="189"/>
  <c r="B4" i="189"/>
  <c r="F26" i="155"/>
  <c r="E26" i="155"/>
  <c r="D26" i="155"/>
  <c r="C26" i="155"/>
  <c r="B26" i="155"/>
  <c r="F25" i="155"/>
  <c r="E25" i="155"/>
  <c r="D25" i="155"/>
  <c r="C25" i="155"/>
  <c r="B25" i="155"/>
  <c r="F24" i="155"/>
  <c r="E24" i="155"/>
  <c r="D24" i="155"/>
  <c r="C24" i="155"/>
  <c r="B24" i="155"/>
  <c r="F23" i="155"/>
  <c r="E23" i="155"/>
  <c r="D23" i="155"/>
  <c r="C23" i="155"/>
  <c r="B23" i="155"/>
  <c r="F22" i="155"/>
  <c r="E22" i="155"/>
  <c r="D22" i="155"/>
  <c r="C22" i="155"/>
  <c r="B22" i="155"/>
  <c r="F21" i="155"/>
  <c r="E21" i="155"/>
  <c r="D21" i="155"/>
  <c r="C21" i="155"/>
  <c r="B21" i="155"/>
  <c r="F20" i="155"/>
  <c r="E20" i="155"/>
  <c r="D20" i="155"/>
  <c r="C20" i="155"/>
  <c r="B20" i="155"/>
  <c r="F19" i="155"/>
  <c r="E19" i="155"/>
  <c r="D19" i="155"/>
  <c r="C19" i="155"/>
  <c r="B19" i="155"/>
  <c r="F18" i="155"/>
  <c r="E18" i="155"/>
  <c r="D18" i="155"/>
  <c r="C18" i="155"/>
  <c r="B18" i="155"/>
  <c r="F17" i="155"/>
  <c r="E17" i="155"/>
  <c r="D17" i="155"/>
  <c r="C17" i="155"/>
  <c r="B17" i="155"/>
  <c r="F16" i="155"/>
  <c r="E16" i="155"/>
  <c r="D16" i="155"/>
  <c r="C16" i="155"/>
  <c r="B16" i="155"/>
  <c r="F15" i="155"/>
  <c r="E15" i="155"/>
  <c r="D15" i="155"/>
  <c r="C15" i="155"/>
  <c r="B15" i="155"/>
  <c r="F14" i="155"/>
  <c r="E14" i="155"/>
  <c r="D14" i="155"/>
  <c r="C14" i="155"/>
  <c r="B14" i="155"/>
  <c r="F13" i="155"/>
  <c r="E13" i="155"/>
  <c r="D13" i="155"/>
  <c r="C13" i="155"/>
  <c r="B13" i="155"/>
  <c r="F12" i="155"/>
  <c r="E12" i="155"/>
  <c r="D12" i="155"/>
  <c r="C12" i="155"/>
  <c r="B12" i="155"/>
  <c r="F11" i="155"/>
  <c r="E11" i="155"/>
  <c r="D11" i="155"/>
  <c r="C11" i="155"/>
  <c r="B11" i="155"/>
  <c r="F10" i="155"/>
  <c r="E10" i="155"/>
  <c r="D10" i="155"/>
  <c r="C10" i="155"/>
  <c r="B10" i="155"/>
  <c r="F9" i="155"/>
  <c r="E9" i="155"/>
  <c r="D9" i="155"/>
  <c r="C9" i="155"/>
  <c r="B9" i="155"/>
  <c r="F8" i="155"/>
  <c r="E8" i="155"/>
  <c r="D8" i="155"/>
  <c r="C8" i="155"/>
  <c r="B8" i="155"/>
  <c r="F7" i="155"/>
  <c r="E7" i="155"/>
  <c r="D7" i="155"/>
  <c r="C7" i="155"/>
  <c r="B7" i="155"/>
  <c r="F6" i="155"/>
  <c r="E6" i="155"/>
  <c r="D6" i="155"/>
  <c r="C6" i="155"/>
  <c r="B6" i="155"/>
  <c r="F5" i="155"/>
  <c r="E5" i="155"/>
  <c r="D5" i="155"/>
  <c r="C5" i="155"/>
  <c r="B5" i="155"/>
  <c r="F4" i="155"/>
  <c r="E4" i="155"/>
  <c r="D4" i="155"/>
  <c r="C4" i="155"/>
  <c r="B4" i="155"/>
  <c r="F3" i="155"/>
  <c r="E3" i="155"/>
  <c r="D3" i="155"/>
  <c r="C3" i="155"/>
  <c r="B3" i="155"/>
  <c r="F26" i="154"/>
  <c r="E26" i="154"/>
  <c r="D26" i="154"/>
  <c r="C26" i="154"/>
  <c r="B26" i="154"/>
  <c r="F25" i="154"/>
  <c r="E25" i="154"/>
  <c r="D25" i="154"/>
  <c r="C25" i="154"/>
  <c r="B25" i="154"/>
  <c r="F24" i="154"/>
  <c r="E24" i="154"/>
  <c r="D24" i="154"/>
  <c r="C24" i="154"/>
  <c r="B24" i="154"/>
  <c r="F23" i="154"/>
  <c r="E23" i="154"/>
  <c r="D23" i="154"/>
  <c r="C23" i="154"/>
  <c r="B23" i="154"/>
  <c r="F22" i="154"/>
  <c r="E22" i="154"/>
  <c r="D22" i="154"/>
  <c r="C22" i="154"/>
  <c r="B22" i="154"/>
  <c r="F21" i="154"/>
  <c r="E21" i="154"/>
  <c r="D21" i="154"/>
  <c r="C21" i="154"/>
  <c r="B21" i="154"/>
  <c r="F20" i="154"/>
  <c r="E20" i="154"/>
  <c r="D20" i="154"/>
  <c r="C20" i="154"/>
  <c r="B20" i="154"/>
  <c r="F19" i="154"/>
  <c r="E19" i="154"/>
  <c r="D19" i="154"/>
  <c r="C19" i="154"/>
  <c r="B19" i="154"/>
  <c r="F18" i="154"/>
  <c r="E18" i="154"/>
  <c r="D18" i="154"/>
  <c r="C18" i="154"/>
  <c r="B18" i="154"/>
  <c r="F17" i="154"/>
  <c r="E17" i="154"/>
  <c r="D17" i="154"/>
  <c r="C17" i="154"/>
  <c r="B17" i="154"/>
  <c r="F16" i="154"/>
  <c r="E16" i="154"/>
  <c r="D16" i="154"/>
  <c r="C16" i="154"/>
  <c r="B16" i="154"/>
  <c r="F15" i="154"/>
  <c r="E15" i="154"/>
  <c r="D15" i="154"/>
  <c r="C15" i="154"/>
  <c r="B15" i="154"/>
  <c r="F14" i="154"/>
  <c r="E14" i="154"/>
  <c r="D14" i="154"/>
  <c r="C14" i="154"/>
  <c r="B14" i="154"/>
  <c r="F13" i="154"/>
  <c r="E13" i="154"/>
  <c r="D13" i="154"/>
  <c r="C13" i="154"/>
  <c r="B13" i="154"/>
  <c r="F12" i="154"/>
  <c r="E12" i="154"/>
  <c r="D12" i="154"/>
  <c r="C12" i="154"/>
  <c r="B12" i="154"/>
  <c r="F11" i="154"/>
  <c r="E11" i="154"/>
  <c r="D11" i="154"/>
  <c r="C11" i="154"/>
  <c r="B11" i="154"/>
  <c r="F10" i="154"/>
  <c r="E10" i="154"/>
  <c r="D10" i="154"/>
  <c r="C10" i="154"/>
  <c r="B10" i="154"/>
  <c r="F9" i="154"/>
  <c r="E9" i="154"/>
  <c r="D9" i="154"/>
  <c r="C9" i="154"/>
  <c r="B9" i="154"/>
  <c r="F8" i="154"/>
  <c r="E8" i="154"/>
  <c r="D8" i="154"/>
  <c r="C8" i="154"/>
  <c r="B8" i="154"/>
  <c r="F7" i="154"/>
  <c r="E7" i="154"/>
  <c r="D7" i="154"/>
  <c r="C7" i="154"/>
  <c r="B7" i="154"/>
  <c r="F6" i="154"/>
  <c r="E6" i="154"/>
  <c r="D6" i="154"/>
  <c r="C6" i="154"/>
  <c r="B6" i="154"/>
  <c r="F5" i="154"/>
  <c r="E5" i="154"/>
  <c r="D5" i="154"/>
  <c r="C5" i="154"/>
  <c r="B5" i="154"/>
  <c r="F4" i="154"/>
  <c r="E4" i="154"/>
  <c r="D4" i="154"/>
  <c r="C4" i="154"/>
  <c r="B4" i="154"/>
  <c r="F3" i="154"/>
  <c r="E3" i="154"/>
  <c r="D3" i="154"/>
  <c r="C3" i="154"/>
  <c r="B3" i="154"/>
  <c r="F26" i="149"/>
  <c r="E26" i="149"/>
  <c r="D26" i="149"/>
  <c r="C26" i="149"/>
  <c r="B26" i="149"/>
  <c r="F25" i="149"/>
  <c r="E25" i="149"/>
  <c r="D25" i="149"/>
  <c r="C25" i="149"/>
  <c r="B25" i="149"/>
  <c r="F24" i="149"/>
  <c r="E24" i="149"/>
  <c r="D24" i="149"/>
  <c r="C24" i="149"/>
  <c r="B24" i="149"/>
  <c r="F23" i="149"/>
  <c r="E23" i="149"/>
  <c r="D23" i="149"/>
  <c r="C23" i="149"/>
  <c r="B23" i="149"/>
  <c r="F22" i="149"/>
  <c r="E22" i="149"/>
  <c r="D22" i="149"/>
  <c r="C22" i="149"/>
  <c r="B22" i="149"/>
  <c r="F21" i="149"/>
  <c r="E21" i="149"/>
  <c r="D21" i="149"/>
  <c r="C21" i="149"/>
  <c r="B21" i="149"/>
  <c r="F20" i="149"/>
  <c r="E20" i="149"/>
  <c r="D20" i="149"/>
  <c r="C20" i="149"/>
  <c r="B20" i="149"/>
  <c r="F19" i="149"/>
  <c r="E19" i="149"/>
  <c r="D19" i="149"/>
  <c r="C19" i="149"/>
  <c r="B19" i="149"/>
  <c r="F18" i="149"/>
  <c r="E18" i="149"/>
  <c r="D18" i="149"/>
  <c r="C18" i="149"/>
  <c r="B18" i="149"/>
  <c r="F17" i="149"/>
  <c r="E17" i="149"/>
  <c r="D17" i="149"/>
  <c r="C17" i="149"/>
  <c r="B17" i="149"/>
  <c r="F16" i="149"/>
  <c r="E16" i="149"/>
  <c r="D16" i="149"/>
  <c r="C16" i="149"/>
  <c r="B16" i="149"/>
  <c r="F15" i="149"/>
  <c r="E15" i="149"/>
  <c r="D15" i="149"/>
  <c r="C15" i="149"/>
  <c r="B15" i="149"/>
  <c r="F14" i="149"/>
  <c r="E14" i="149"/>
  <c r="D14" i="149"/>
  <c r="C14" i="149"/>
  <c r="B14" i="149"/>
  <c r="F13" i="149"/>
  <c r="E13" i="149"/>
  <c r="D13" i="149"/>
  <c r="C13" i="149"/>
  <c r="B13" i="149"/>
  <c r="F12" i="149"/>
  <c r="E12" i="149"/>
  <c r="D12" i="149"/>
  <c r="C12" i="149"/>
  <c r="B12" i="149"/>
  <c r="F11" i="149"/>
  <c r="E11" i="149"/>
  <c r="D11" i="149"/>
  <c r="C11" i="149"/>
  <c r="B11" i="149"/>
  <c r="F10" i="149"/>
  <c r="E10" i="149"/>
  <c r="D10" i="149"/>
  <c r="C10" i="149"/>
  <c r="B10" i="149"/>
  <c r="F9" i="149"/>
  <c r="E9" i="149"/>
  <c r="D9" i="149"/>
  <c r="C9" i="149"/>
  <c r="B9" i="149"/>
  <c r="F8" i="149"/>
  <c r="E8" i="149"/>
  <c r="D8" i="149"/>
  <c r="C8" i="149"/>
  <c r="B8" i="149"/>
  <c r="F7" i="149"/>
  <c r="E7" i="149"/>
  <c r="D7" i="149"/>
  <c r="C7" i="149"/>
  <c r="B7" i="149"/>
  <c r="F6" i="149"/>
  <c r="E6" i="149"/>
  <c r="D6" i="149"/>
  <c r="C6" i="149"/>
  <c r="B6" i="149"/>
  <c r="F5" i="149"/>
  <c r="E5" i="149"/>
  <c r="D5" i="149"/>
  <c r="C5" i="149"/>
  <c r="B5" i="149"/>
  <c r="F4" i="149"/>
  <c r="E4" i="149"/>
  <c r="D4" i="149"/>
  <c r="C4" i="149"/>
  <c r="B4" i="149"/>
  <c r="F3" i="149"/>
  <c r="E3" i="149"/>
  <c r="D3" i="149"/>
  <c r="C3" i="149"/>
  <c r="B3" i="149"/>
  <c r="F30" i="74" l="1"/>
  <c r="J6" i="74"/>
  <c r="J14" i="74"/>
  <c r="K21" i="74"/>
  <c r="B30" i="74"/>
  <c r="J9" i="74"/>
  <c r="J13" i="74"/>
  <c r="K17" i="74"/>
  <c r="C45" i="96"/>
  <c r="D45" i="96" s="1"/>
  <c r="C41" i="96"/>
  <c r="D41" i="96" s="1"/>
  <c r="E16" i="37"/>
  <c r="E17" i="37" s="1"/>
  <c r="E18" i="37" s="1"/>
  <c r="F15" i="168"/>
  <c r="F16" i="168"/>
  <c r="G16" i="168"/>
  <c r="G15" i="168"/>
  <c r="F9" i="168"/>
  <c r="G9" i="168"/>
  <c r="C39" i="96"/>
  <c r="D39" i="96" s="1"/>
  <c r="C43" i="96"/>
  <c r="D43" i="96" s="1"/>
  <c r="H30" i="74"/>
  <c r="F8" i="168"/>
  <c r="C40" i="96"/>
  <c r="D40" i="96" s="1"/>
  <c r="D44" i="96"/>
  <c r="G8" i="168"/>
  <c r="C30" i="74"/>
  <c r="D30" i="74"/>
  <c r="D38" i="96"/>
  <c r="E28" i="96"/>
  <c r="C42" i="96"/>
  <c r="D42" i="96" s="1"/>
  <c r="E32" i="96"/>
  <c r="E36" i="96"/>
  <c r="D18" i="101"/>
  <c r="D13" i="101"/>
  <c r="D14" i="101" s="1"/>
  <c r="C14" i="101" s="1"/>
  <c r="E14" i="101" s="1"/>
  <c r="E30" i="74"/>
  <c r="D22" i="101"/>
  <c r="D25" i="101"/>
  <c r="F16" i="37" l="1"/>
  <c r="F17" i="37" s="1"/>
  <c r="F18" i="37" s="1"/>
  <c r="D19" i="101"/>
  <c r="D23" i="101"/>
  <c r="D16" i="101"/>
  <c r="D17" i="101" l="1"/>
  <c r="C17" i="101" s="1"/>
  <c r="E17" i="101" s="1"/>
  <c r="C16" i="101"/>
  <c r="E16" i="101" s="1"/>
  <c r="C23" i="101"/>
  <c r="E23" i="101" s="1"/>
  <c r="D24" i="101"/>
  <c r="C24" i="101" s="1"/>
  <c r="E24" i="101" s="1"/>
  <c r="D20" i="101"/>
  <c r="C19" i="101"/>
  <c r="E19" i="101" s="1"/>
  <c r="C20" i="101" l="1"/>
  <c r="E20" i="101" s="1"/>
  <c r="D21" i="101"/>
  <c r="C21" i="101" s="1"/>
  <c r="E21" i="101" s="1"/>
</calcChain>
</file>

<file path=xl/sharedStrings.xml><?xml version="1.0" encoding="utf-8"?>
<sst xmlns="http://schemas.openxmlformats.org/spreadsheetml/2006/main" count="5781" uniqueCount="4617">
  <si>
    <t>Europe</t>
  </si>
  <si>
    <t>France</t>
  </si>
  <si>
    <t>FR</t>
  </si>
  <si>
    <t>Great Britain</t>
  </si>
  <si>
    <t>GB</t>
  </si>
  <si>
    <t>Sweden</t>
  </si>
  <si>
    <t>SE</t>
  </si>
  <si>
    <t>Germany</t>
  </si>
  <si>
    <t>DE</t>
  </si>
  <si>
    <t>China</t>
  </si>
  <si>
    <t>CN</t>
  </si>
  <si>
    <t>India</t>
  </si>
  <si>
    <t>IN</t>
  </si>
  <si>
    <t>Indonesia</t>
  </si>
  <si>
    <t>ID</t>
  </si>
  <si>
    <t>Japan</t>
  </si>
  <si>
    <t>JP</t>
  </si>
  <si>
    <t>South Africa</t>
  </si>
  <si>
    <t>ZA</t>
  </si>
  <si>
    <t>North America</t>
  </si>
  <si>
    <t>United States</t>
  </si>
  <si>
    <t>US</t>
  </si>
  <si>
    <t>Canada</t>
  </si>
  <si>
    <t>CA</t>
  </si>
  <si>
    <t>Latin America</t>
  </si>
  <si>
    <t>Argentina</t>
  </si>
  <si>
    <t>AR</t>
  </si>
  <si>
    <t>Brazil</t>
  </si>
  <si>
    <t>BR</t>
  </si>
  <si>
    <t>Chile</t>
  </si>
  <si>
    <t>Mexico</t>
  </si>
  <si>
    <t>MX</t>
  </si>
  <si>
    <t>CL</t>
  </si>
  <si>
    <t>Other Latin America</t>
  </si>
  <si>
    <t>OE</t>
  </si>
  <si>
    <t>OA</t>
  </si>
  <si>
    <t>Sub-Saharan Africa</t>
  </si>
  <si>
    <t>Other Sub-Saharan Africa</t>
  </si>
  <si>
    <t>Middle-East</t>
  </si>
  <si>
    <t>Turkey</t>
  </si>
  <si>
    <t>Egypt</t>
  </si>
  <si>
    <t>TR</t>
  </si>
  <si>
    <t>EG</t>
  </si>
  <si>
    <t>World</t>
  </si>
  <si>
    <t>WO</t>
  </si>
  <si>
    <t>Other Middle East</t>
  </si>
  <si>
    <t>Central Asia</t>
  </si>
  <si>
    <t>Russia</t>
  </si>
  <si>
    <t>Ukraine</t>
  </si>
  <si>
    <t>Other Central Asia</t>
  </si>
  <si>
    <t>RU</t>
  </si>
  <si>
    <t>East Asia</t>
  </si>
  <si>
    <t>Other East Asia</t>
  </si>
  <si>
    <t>Spain</t>
  </si>
  <si>
    <t>Italy</t>
  </si>
  <si>
    <t>ES</t>
  </si>
  <si>
    <t>IT</t>
  </si>
  <si>
    <t>Colombia</t>
  </si>
  <si>
    <t>CO</t>
  </si>
  <si>
    <t>Algeria</t>
  </si>
  <si>
    <t>DZ</t>
  </si>
  <si>
    <t>South and South-East Asia</t>
  </si>
  <si>
    <t>Other South and South-East Asia</t>
  </si>
  <si>
    <t>South and South East Asia</t>
  </si>
  <si>
    <t>Sub Saharan Africa</t>
  </si>
  <si>
    <t>Other South and South East Asia</t>
  </si>
  <si>
    <t>Other Sub Saharan Africa</t>
  </si>
  <si>
    <t>Other North America</t>
  </si>
  <si>
    <t>WA</t>
  </si>
  <si>
    <t>WB</t>
  </si>
  <si>
    <t>WC</t>
  </si>
  <si>
    <t>WD</t>
  </si>
  <si>
    <t>WE</t>
  </si>
  <si>
    <t>WG</t>
  </si>
  <si>
    <t>WH</t>
  </si>
  <si>
    <t>WI</t>
  </si>
  <si>
    <t>OB</t>
  </si>
  <si>
    <t>OC</t>
  </si>
  <si>
    <t>OD</t>
  </si>
  <si>
    <t>OG</t>
  </si>
  <si>
    <t>OH</t>
  </si>
  <si>
    <t>OI</t>
  </si>
  <si>
    <t>Oceania</t>
  </si>
  <si>
    <t>WJ</t>
  </si>
  <si>
    <t>OJ</t>
  </si>
  <si>
    <t>Australia</t>
  </si>
  <si>
    <t>AU</t>
  </si>
  <si>
    <t>Other Oceania</t>
  </si>
  <si>
    <t>Hong Kong</t>
  </si>
  <si>
    <t>North Korea</t>
  </si>
  <si>
    <t>Korea</t>
  </si>
  <si>
    <t>Mongolia</t>
  </si>
  <si>
    <t>Macao</t>
  </si>
  <si>
    <t>Taiwan</t>
  </si>
  <si>
    <t>Albania</t>
  </si>
  <si>
    <t>Austria</t>
  </si>
  <si>
    <t>Bosnia and Herzegovina</t>
  </si>
  <si>
    <t>Belgium</t>
  </si>
  <si>
    <t>Bulgaria</t>
  </si>
  <si>
    <t>Switzerland</t>
  </si>
  <si>
    <t>Cyprus</t>
  </si>
  <si>
    <t>the Czech Republic</t>
  </si>
  <si>
    <t>Denmark</t>
  </si>
  <si>
    <t>Estonia</t>
  </si>
  <si>
    <t>Finland</t>
  </si>
  <si>
    <t>the Faroe Islands</t>
  </si>
  <si>
    <t>the United Kingdom</t>
  </si>
  <si>
    <t>Gibraltar</t>
  </si>
  <si>
    <t>Greece</t>
  </si>
  <si>
    <t>Croatia</t>
  </si>
  <si>
    <t>Hungary</t>
  </si>
  <si>
    <t>Ireland</t>
  </si>
  <si>
    <t>Iceland</t>
  </si>
  <si>
    <t>Kosovo</t>
  </si>
  <si>
    <t>Liechtenstein</t>
  </si>
  <si>
    <t>Lithuania</t>
  </si>
  <si>
    <t>Luxembourg</t>
  </si>
  <si>
    <t>Latvia</t>
  </si>
  <si>
    <t>Monaco</t>
  </si>
  <si>
    <t>Moldova</t>
  </si>
  <si>
    <t>Montenegro</t>
  </si>
  <si>
    <t>Macedonia</t>
  </si>
  <si>
    <t>Malta</t>
  </si>
  <si>
    <t>the Netherlands</t>
  </si>
  <si>
    <t>Norway</t>
  </si>
  <si>
    <t>Poland</t>
  </si>
  <si>
    <t>Portugal</t>
  </si>
  <si>
    <t>Romania</t>
  </si>
  <si>
    <t>Serbia</t>
  </si>
  <si>
    <t>Slovenia</t>
  </si>
  <si>
    <t>Slovakia</t>
  </si>
  <si>
    <t>San Marino</t>
  </si>
  <si>
    <t>the Holy See</t>
  </si>
  <si>
    <t>Armenia</t>
  </si>
  <si>
    <t>Azerbaijan</t>
  </si>
  <si>
    <t>Belarus</t>
  </si>
  <si>
    <t>Georgia</t>
  </si>
  <si>
    <t>Kyrgyzstan</t>
  </si>
  <si>
    <t>Kazakhstan</t>
  </si>
  <si>
    <t>Tajikistan</t>
  </si>
  <si>
    <t>Turkmenistan</t>
  </si>
  <si>
    <t>Uzbekistan</t>
  </si>
  <si>
    <t>Antigua and Barbuda</t>
  </si>
  <si>
    <t>Anguilla</t>
  </si>
  <si>
    <t>Aruba</t>
  </si>
  <si>
    <t>Barbados</t>
  </si>
  <si>
    <t>Bolivia</t>
  </si>
  <si>
    <t>the Bahamas</t>
  </si>
  <si>
    <t>Belize</t>
  </si>
  <si>
    <t>Costa Rica</t>
  </si>
  <si>
    <t>Cuba</t>
  </si>
  <si>
    <t>Curacao</t>
  </si>
  <si>
    <t>Dominica</t>
  </si>
  <si>
    <t>the Dominican Republic</t>
  </si>
  <si>
    <t>Ecuador</t>
  </si>
  <si>
    <t>the Falkland Islands</t>
  </si>
  <si>
    <t>Grenada</t>
  </si>
  <si>
    <t>Guatemala</t>
  </si>
  <si>
    <t>Guyana</t>
  </si>
  <si>
    <t>Honduras</t>
  </si>
  <si>
    <t>Haiti</t>
  </si>
  <si>
    <t>Jamaica</t>
  </si>
  <si>
    <t>Saint Kitts and Nevis</t>
  </si>
  <si>
    <t>the Cayman Islands</t>
  </si>
  <si>
    <t>Saint Lucia</t>
  </si>
  <si>
    <t>Montserrat</t>
  </si>
  <si>
    <t>Nicaragua</t>
  </si>
  <si>
    <t>Panama</t>
  </si>
  <si>
    <t>Peru</t>
  </si>
  <si>
    <t>Puerto Rico</t>
  </si>
  <si>
    <t>Paraguay</t>
  </si>
  <si>
    <t>Suriname</t>
  </si>
  <si>
    <t>El Salvador</t>
  </si>
  <si>
    <t>the Turks and Caicos Islands</t>
  </si>
  <si>
    <t>Trinidad and Tobago</t>
  </si>
  <si>
    <t>Uruguay</t>
  </si>
  <si>
    <t>Saint Vincent and the Grenadines</t>
  </si>
  <si>
    <t>Venezuela</t>
  </si>
  <si>
    <t>the United Arab Emirates</t>
  </si>
  <si>
    <t>Bahrain</t>
  </si>
  <si>
    <t>Western Sahara</t>
  </si>
  <si>
    <t>Israel</t>
  </si>
  <si>
    <t>Iraq</t>
  </si>
  <si>
    <t>Jordan</t>
  </si>
  <si>
    <t>Kuwait</t>
  </si>
  <si>
    <t>Lebanon</t>
  </si>
  <si>
    <t>Libya</t>
  </si>
  <si>
    <t>Morocco</t>
  </si>
  <si>
    <t>Oman</t>
  </si>
  <si>
    <t>Palestine</t>
  </si>
  <si>
    <t>Qatar</t>
  </si>
  <si>
    <t>Saudi Arabia</t>
  </si>
  <si>
    <t>Sudan</t>
  </si>
  <si>
    <t>South Sudan</t>
  </si>
  <si>
    <t>Syrian Arab Republic</t>
  </si>
  <si>
    <t>Tunisia</t>
  </si>
  <si>
    <t>Yemen</t>
  </si>
  <si>
    <t>Iran</t>
  </si>
  <si>
    <t>Middle East North Africa</t>
  </si>
  <si>
    <t>American Samoa</t>
  </si>
  <si>
    <t>the Cook Islands</t>
  </si>
  <si>
    <t>Fiji</t>
  </si>
  <si>
    <t>Micronesia</t>
  </si>
  <si>
    <t>Guam</t>
  </si>
  <si>
    <t>Kiribati</t>
  </si>
  <si>
    <t>the Marshall Islands</t>
  </si>
  <si>
    <t>the Northern Mariana Islands</t>
  </si>
  <si>
    <t>New Caledonia</t>
  </si>
  <si>
    <t>Nauru</t>
  </si>
  <si>
    <t>Niue</t>
  </si>
  <si>
    <t>New Zealand</t>
  </si>
  <si>
    <t>Papua New Guinea</t>
  </si>
  <si>
    <t>Palau</t>
  </si>
  <si>
    <t>Solomon Islands</t>
  </si>
  <si>
    <t>Tokelau</t>
  </si>
  <si>
    <t>Tonga</t>
  </si>
  <si>
    <t>Tuvalu</t>
  </si>
  <si>
    <t>Vanuatu</t>
  </si>
  <si>
    <t>Wallis and Futuna</t>
  </si>
  <si>
    <t>Samoa</t>
  </si>
  <si>
    <t>Afghanistan</t>
  </si>
  <si>
    <t>Bangladesh</t>
  </si>
  <si>
    <t>Brunei Darussalam</t>
  </si>
  <si>
    <t>Bhutan</t>
  </si>
  <si>
    <t>Cambodia</t>
  </si>
  <si>
    <t>Lao PDR</t>
  </si>
  <si>
    <t>Sri Lanka</t>
  </si>
  <si>
    <t>Myanmar</t>
  </si>
  <si>
    <t>Maldives</t>
  </si>
  <si>
    <t>Malaysia</t>
  </si>
  <si>
    <t>Nepal</t>
  </si>
  <si>
    <t>the Philippines</t>
  </si>
  <si>
    <t>Pakistan</t>
  </si>
  <si>
    <t>Singapore</t>
  </si>
  <si>
    <t>Thailand</t>
  </si>
  <si>
    <t>Timor-Leste</t>
  </si>
  <si>
    <t>Viet Nam</t>
  </si>
  <si>
    <t>Angola</t>
  </si>
  <si>
    <t>Burkina Faso</t>
  </si>
  <si>
    <t>Burundi</t>
  </si>
  <si>
    <t>Benin</t>
  </si>
  <si>
    <t>Botswana</t>
  </si>
  <si>
    <t>the DR Congo</t>
  </si>
  <si>
    <t>the Central African Republic</t>
  </si>
  <si>
    <t>the Congo</t>
  </si>
  <si>
    <t>Cote d'Ivoire</t>
  </si>
  <si>
    <t>Cameroon</t>
  </si>
  <si>
    <t>Cabo Verde</t>
  </si>
  <si>
    <t>Djibouti</t>
  </si>
  <si>
    <t>Eritrea</t>
  </si>
  <si>
    <t>Ethiopia</t>
  </si>
  <si>
    <t>Gabon</t>
  </si>
  <si>
    <t>Ghana</t>
  </si>
  <si>
    <t>Gambia</t>
  </si>
  <si>
    <t>Guinea</t>
  </si>
  <si>
    <t>Equatorial Guinea</t>
  </si>
  <si>
    <t>Guinea-Bissau</t>
  </si>
  <si>
    <t>Kenya</t>
  </si>
  <si>
    <t>Comoros</t>
  </si>
  <si>
    <t>Liberia</t>
  </si>
  <si>
    <t>Lesotho</t>
  </si>
  <si>
    <t>Madagascar</t>
  </si>
  <si>
    <t>Mali</t>
  </si>
  <si>
    <t>Mauritania</t>
  </si>
  <si>
    <t>Mauritius</t>
  </si>
  <si>
    <t>Malawi</t>
  </si>
  <si>
    <t>Mozambique</t>
  </si>
  <si>
    <t>Namibia</t>
  </si>
  <si>
    <t>Niger</t>
  </si>
  <si>
    <t>Nigeria</t>
  </si>
  <si>
    <t>Rwanda</t>
  </si>
  <si>
    <t>Seychelles</t>
  </si>
  <si>
    <t>Saint Helena</t>
  </si>
  <si>
    <t>Sierra Leone</t>
  </si>
  <si>
    <t>Senegal</t>
  </si>
  <si>
    <t>Somalia</t>
  </si>
  <si>
    <t>Sao Tome and Principe</t>
  </si>
  <si>
    <t>Swaziland</t>
  </si>
  <si>
    <t>Chad</t>
  </si>
  <si>
    <t>Togo</t>
  </si>
  <si>
    <t>Tanzania</t>
  </si>
  <si>
    <t>Uganda</t>
  </si>
  <si>
    <t>Zambia</t>
  </si>
  <si>
    <t>Zimbabwe</t>
  </si>
  <si>
    <t>Zanzibar</t>
  </si>
  <si>
    <t>Region</t>
  </si>
  <si>
    <t>Focus countries</t>
  </si>
  <si>
    <t>Other countries                                 (aggregated due to lack of historical macro or distributional data)</t>
  </si>
  <si>
    <t>Region names and codes on WID.world</t>
  </si>
  <si>
    <t>NZ</t>
  </si>
  <si>
    <t>Lucas Chancel and Thomas Piketty</t>
  </si>
  <si>
    <t>1 PPP EUR 2019 = 1.41 PPP USD 2019</t>
  </si>
  <si>
    <t>Other Western Europe</t>
  </si>
  <si>
    <t>Other Eastern Europe</t>
  </si>
  <si>
    <t>OK</t>
  </si>
  <si>
    <t>Andorra</t>
  </si>
  <si>
    <t xml:space="preserve">Other Eastern Europe : </t>
  </si>
  <si>
    <t xml:space="preserve">Other Western Europe : </t>
  </si>
  <si>
    <t>inc. China</t>
  </si>
  <si>
    <t>inc. India</t>
  </si>
  <si>
    <t>inc. Japan</t>
  </si>
  <si>
    <t>inc. Russia</t>
  </si>
  <si>
    <t>WID.World</t>
  </si>
  <si>
    <t>Maddison</t>
  </si>
  <si>
    <t>Country</t>
  </si>
  <si>
    <t>Per capita real growth rate between 1870 and 2018</t>
  </si>
  <si>
    <t>Per capita real growth rate between 1930 and 2018</t>
  </si>
  <si>
    <t>Per capita real growth rate between 1950 and 2018</t>
  </si>
  <si>
    <t>(2018 per capita income / 1950 income)</t>
  </si>
  <si>
    <t>(2018 per capita income / 1930 income)</t>
  </si>
  <si>
    <t>(2018 per capita income / 1870 income)</t>
  </si>
  <si>
    <t>inc. Great Britain</t>
  </si>
  <si>
    <t>inc. France</t>
  </si>
  <si>
    <t>inc. Germany</t>
  </si>
  <si>
    <t>Middle East &amp; North Africa</t>
  </si>
  <si>
    <t>Go to raw data</t>
  </si>
  <si>
    <t>Go to table of contents</t>
  </si>
  <si>
    <t>Go back to table</t>
  </si>
  <si>
    <t>country</t>
  </si>
  <si>
    <t>World</t>
  </si>
  <si>
    <t>Africa</t>
  </si>
  <si>
    <t>Americas</t>
  </si>
  <si>
    <t>Asia</t>
  </si>
  <si>
    <t>Europe</t>
  </si>
  <si>
    <t>n1820</t>
  </si>
  <si>
    <t>n1850</t>
  </si>
  <si>
    <t>n1880</t>
  </si>
  <si>
    <t>n1900</t>
  </si>
  <si>
    <t>n1920</t>
  </si>
  <si>
    <t>n1950</t>
  </si>
  <si>
    <t>n1980</t>
  </si>
  <si>
    <t>n2000</t>
  </si>
  <si>
    <t>n2020</t>
  </si>
  <si>
    <t>Other East Asia:</t>
  </si>
  <si>
    <t>Other Latin America:</t>
  </si>
  <si>
    <t>Other Oceania:</t>
  </si>
  <si>
    <t>Other South and South East Asia:</t>
  </si>
  <si>
    <t xml:space="preserve">Other Sub Saharan Africa: </t>
  </si>
  <si>
    <t>Top 10%</t>
  </si>
  <si>
    <t>Top 1%</t>
  </si>
  <si>
    <t>Top 0.1%</t>
  </si>
  <si>
    <t>Bot. 50%</t>
  </si>
  <si>
    <t>Mid. 40%</t>
  </si>
  <si>
    <t>Other SSE Asia</t>
  </si>
  <si>
    <t>Other SS Africa</t>
  </si>
  <si>
    <t>Other Middle East North Africa</t>
  </si>
  <si>
    <t>Year</t>
  </si>
  <si>
    <t>Top 1% wealth share (observed)</t>
  </si>
  <si>
    <t>Assumptions</t>
  </si>
  <si>
    <t>Top 0.1% wealth share (observed)</t>
  </si>
  <si>
    <t>Top 0.01% income share (obs)</t>
  </si>
  <si>
    <t>Estimated top 0.1% share</t>
  </si>
  <si>
    <t>For a given year before 1950: Bottom 50% share= (bot. 50% IN + bot 50% RU)/2. Same principle applied to other group shares.</t>
  </si>
  <si>
    <t>For a given year: Bottom 50% share= (bot. 50% Europe + bot 50 Russia)/2. Same principle applied to other group shares.</t>
  </si>
  <si>
    <t xml:space="preserve">For a given year before 1930: Bottom 50% share= (bot. 50% FR + bot 50% DE + bot 50% GB + bot 50% SE)/4. Same principle applied to other group shares.				</t>
  </si>
  <si>
    <t>For a given year before 1970: Bottom 50% share= (bot. 50% FR + bot 50% DE + bot 50% GB + bot 50% SE)/4. Same principle applied to other group shares.</t>
  </si>
  <si>
    <t>For a given year: Bottom 50% share= (bot. 50% BR + bot 50 AR)/2. Same principle applied to other group shares.</t>
  </si>
  <si>
    <t>For a given year before 1980: Bottom 50% share= (bot. 50% BR + bot 50 AR)/2. Same principle applied to other group shares.</t>
  </si>
  <si>
    <t>Other MENA</t>
  </si>
  <si>
    <t>East South East Asia</t>
  </si>
  <si>
    <t>Other ESEA</t>
  </si>
  <si>
    <t>Other SSA</t>
  </si>
  <si>
    <t>Go to Table of Contents</t>
  </si>
  <si>
    <t>Details</t>
  </si>
  <si>
    <t xml:space="preserve">Top 1% fiscal income share  </t>
  </si>
  <si>
    <t xml:space="preserve">Top 0.1% fiscal income share </t>
  </si>
  <si>
    <r>
      <rPr>
        <sz val="11"/>
        <color theme="1"/>
        <rFont val="Arial"/>
        <family val="2"/>
      </rPr>
      <t>Top 1% national income</t>
    </r>
    <r>
      <rPr>
        <sz val="11"/>
        <color theme="4"/>
        <rFont val="Arial"/>
        <family val="2"/>
      </rPr>
      <t xml:space="preserve"> (estimated in blue)</t>
    </r>
  </si>
  <si>
    <r>
      <rPr>
        <sz val="11"/>
        <color theme="1"/>
        <rFont val="Arial"/>
        <family val="2"/>
      </rPr>
      <t>Top 0.1% national income</t>
    </r>
    <r>
      <rPr>
        <sz val="11"/>
        <color theme="4"/>
        <rFont val="Arial"/>
        <family val="2"/>
      </rPr>
      <t xml:space="preserve"> (estimated in blue)</t>
    </r>
  </si>
  <si>
    <r>
      <t>Top 1% income share (</t>
    </r>
    <r>
      <rPr>
        <i/>
        <sz val="11"/>
        <color theme="4"/>
        <rFont val="Arial"/>
        <family val="2"/>
      </rPr>
      <t>estimated in bleu</t>
    </r>
    <r>
      <rPr>
        <i/>
        <sz val="11"/>
        <color theme="1"/>
        <rFont val="Arial"/>
        <family val="2"/>
      </rPr>
      <t>)</t>
    </r>
  </si>
  <si>
    <r>
      <t>Top 1% income share (</t>
    </r>
    <r>
      <rPr>
        <i/>
        <sz val="11"/>
        <color theme="4"/>
        <rFont val="Arial"/>
        <family val="2"/>
      </rPr>
      <t>estimated in blue</t>
    </r>
    <r>
      <rPr>
        <i/>
        <sz val="11"/>
        <color theme="1"/>
        <rFont val="Arial"/>
        <family val="2"/>
      </rPr>
      <t>)</t>
    </r>
  </si>
  <si>
    <r>
      <t>Top 1% income share (</t>
    </r>
    <r>
      <rPr>
        <i/>
        <sz val="10"/>
        <color theme="4"/>
        <rFont val="Arial"/>
        <family val="2"/>
      </rPr>
      <t>estimated in blue</t>
    </r>
    <r>
      <rPr>
        <i/>
        <sz val="10"/>
        <color theme="1"/>
        <rFont val="Arial"/>
        <family val="2"/>
      </rPr>
      <t>)</t>
    </r>
  </si>
  <si>
    <r>
      <t>Top 0.1% income share (</t>
    </r>
    <r>
      <rPr>
        <i/>
        <sz val="10"/>
        <color theme="4"/>
        <rFont val="Arial"/>
        <family val="2"/>
      </rPr>
      <t>estimated in blue</t>
    </r>
    <r>
      <rPr>
        <i/>
        <sz val="10"/>
        <color theme="1"/>
        <rFont val="Arial"/>
        <family val="2"/>
      </rPr>
      <t>)</t>
    </r>
  </si>
  <si>
    <r>
      <t xml:space="preserve">Top 1%national income share </t>
    </r>
    <r>
      <rPr>
        <sz val="11"/>
        <color theme="4"/>
        <rFont val="Arial"/>
        <family val="2"/>
      </rPr>
      <t xml:space="preserve"> (estimated in blue)</t>
    </r>
  </si>
  <si>
    <t>NB: Wealth share value of 1870 used for 1880</t>
  </si>
  <si>
    <t>NB: Wealth share value given by average 1820 and1880</t>
  </si>
  <si>
    <t>In kind correction applied to NPZ 1927 values</t>
  </si>
  <si>
    <t xml:space="preserve">In kind correction applied to NPZ 1934 values	</t>
  </si>
  <si>
    <t xml:space="preserve">In kind correction applied to NPZ 1956 values	</t>
  </si>
  <si>
    <t xml:space="preserve">In kind correction applied to NPZ 1961 values	</t>
  </si>
  <si>
    <t>Top 10% (incl. Correction for in kind benefits)</t>
  </si>
  <si>
    <t>Top 1%  (incl. Correction for in kind benefits)</t>
  </si>
  <si>
    <t>In kind correction applied to NPZ 1972 values</t>
  </si>
  <si>
    <t>In kind correction applied to NPZ 1980 values</t>
  </si>
  <si>
    <t xml:space="preserve">Cameroun </t>
  </si>
  <si>
    <t>Top 0,1%</t>
  </si>
  <si>
    <t>top 10%</t>
  </si>
  <si>
    <t>middle 40%</t>
  </si>
  <si>
    <t>top 1%</t>
  </si>
  <si>
    <t>bottom 50%</t>
  </si>
  <si>
    <t>top 0.1%</t>
  </si>
  <si>
    <t>1950 Estimates (based top 1, top 0.1% 1950 averages from countries in Piketty 2019 DataG.73)</t>
  </si>
  <si>
    <t>1980 estimates (WID.world February 2021)</t>
  </si>
  <si>
    <t>1960-1970 estimates (average 1950-1980)</t>
  </si>
  <si>
    <t>MENA</t>
  </si>
  <si>
    <t>Bottom 50%</t>
  </si>
  <si>
    <t>Middle 40%</t>
  </si>
  <si>
    <t>Top 0.01%</t>
  </si>
  <si>
    <t>Full population</t>
  </si>
  <si>
    <t xml:space="preserve">Top 1% </t>
  </si>
  <si>
    <t>Top 10% / Bottom 50%</t>
  </si>
  <si>
    <t>Top 1% / Bottom 50%</t>
  </si>
  <si>
    <t>Figure 1</t>
  </si>
  <si>
    <t>Table of Contents</t>
  </si>
  <si>
    <t>Data</t>
  </si>
  <si>
    <t>Table of contents</t>
  </si>
  <si>
    <t>Top 0.1</t>
  </si>
  <si>
    <t>Top 1</t>
  </si>
  <si>
    <t>Top 10</t>
  </si>
  <si>
    <t>% national income</t>
  </si>
  <si>
    <t>Base 100 = 1900</t>
  </si>
  <si>
    <t>Base 100 = 1910</t>
  </si>
  <si>
    <t>year</t>
  </si>
  <si>
    <t>y</t>
  </si>
  <si>
    <t>year</t>
  </si>
  <si>
    <t>year</t>
  </si>
  <si>
    <t>year</t>
  </si>
  <si>
    <t>fracincwbot50nobetween</t>
  </si>
  <si>
    <t>fracincwbot50nowithin</t>
  </si>
  <si>
    <t>year</t>
  </si>
  <si>
    <t>fracincwmid40nobetween</t>
  </si>
  <si>
    <t>fracincwmid40nowithin</t>
  </si>
  <si>
    <t>year</t>
  </si>
  <si>
    <t>smoothed</t>
  </si>
  <si>
    <t>data</t>
  </si>
  <si>
    <t>data-WOsharesavg'!A1</t>
  </si>
  <si>
    <t>Growth 1820-2020</t>
  </si>
  <si>
    <t>USA</t>
  </si>
  <si>
    <t>year</t>
  </si>
  <si>
    <t>popmedian50</t>
  </si>
  <si>
    <t>popmedian60</t>
  </si>
  <si>
    <t>year</t>
  </si>
  <si>
    <t>sharepoor50</t>
  </si>
  <si>
    <t>sharepoor60</t>
  </si>
  <si>
    <t>46 African countries</t>
  </si>
  <si>
    <t>Cote d'Ivoire-Ghana-Kenya</t>
  </si>
  <si>
    <t>North-Africa</t>
  </si>
  <si>
    <t>South-Africa</t>
  </si>
  <si>
    <t>45 Asian countries</t>
  </si>
  <si>
    <t>Bengladesh-Pakistan</t>
  </si>
  <si>
    <t>Philippines-Thailand</t>
  </si>
  <si>
    <t>Korea-Taiwan</t>
  </si>
  <si>
    <t>37 Latin American countries</t>
  </si>
  <si>
    <t>Colombia-Peru-Venezuela</t>
  </si>
  <si>
    <t>Bulgaria-Greece-Rumania-Yugoslavia</t>
  </si>
  <si>
    <t>Argentina-Chile</t>
  </si>
  <si>
    <t>Australia-Canada-New-Zealand</t>
  </si>
  <si>
    <t>Austria-Czechoslovakia-Hungary</t>
  </si>
  <si>
    <t>Benelux-Switzerland-Micro-european states</t>
  </si>
  <si>
    <t xml:space="preserve">Germany </t>
  </si>
  <si>
    <t>Portugal-Spain</t>
  </si>
  <si>
    <t>Scandinavian countries</t>
  </si>
  <si>
    <t>United Kingdom-Ireland</t>
  </si>
  <si>
    <t>year</t>
  </si>
  <si>
    <t>totpopbot50</t>
  </si>
  <si>
    <t>country</t>
  </si>
  <si>
    <t>Chile</t>
  </si>
  <si>
    <t>China</t>
  </si>
  <si>
    <t>Colombia</t>
  </si>
  <si>
    <t>Indonesia</t>
  </si>
  <si>
    <t>India</t>
  </si>
  <si>
    <t>Other Asia</t>
  </si>
  <si>
    <t>Other SS Africa</t>
  </si>
  <si>
    <t>Russian Federation</t>
  </si>
  <si>
    <t>China</t>
  </si>
  <si>
    <t>Colombia</t>
  </si>
  <si>
    <t>Indonesia</t>
  </si>
  <si>
    <t>India</t>
  </si>
  <si>
    <t>Other SS Africa</t>
  </si>
  <si>
    <t>China</t>
  </si>
  <si>
    <t>Indonesia</t>
  </si>
  <si>
    <t>India</t>
  </si>
  <si>
    <t>Other SS Africa</t>
  </si>
  <si>
    <t>China</t>
  </si>
  <si>
    <t>Colombia</t>
  </si>
  <si>
    <t>Indonesia</t>
  </si>
  <si>
    <t>India</t>
  </si>
  <si>
    <t>Other Europe</t>
  </si>
  <si>
    <t>Other SS Africa</t>
  </si>
  <si>
    <t>China</t>
  </si>
  <si>
    <t>Colombia</t>
  </si>
  <si>
    <t>Indonesia</t>
  </si>
  <si>
    <t>India</t>
  </si>
  <si>
    <t>Other Europe</t>
  </si>
  <si>
    <t>Other SS Africa</t>
  </si>
  <si>
    <t>China</t>
  </si>
  <si>
    <t>Indonesia</t>
  </si>
  <si>
    <t>India</t>
  </si>
  <si>
    <t>Other Asia</t>
  </si>
  <si>
    <t>Other Europe</t>
  </si>
  <si>
    <t>Russian Federation</t>
  </si>
  <si>
    <t>China</t>
  </si>
  <si>
    <t>Indonesia</t>
  </si>
  <si>
    <t>India</t>
  </si>
  <si>
    <t>Other Europe</t>
  </si>
  <si>
    <t>Other SE Asia</t>
  </si>
  <si>
    <t>Other SS Africa</t>
  </si>
  <si>
    <t>China</t>
  </si>
  <si>
    <t>Indonesia</t>
  </si>
  <si>
    <t>India</t>
  </si>
  <si>
    <t>Other Europe</t>
  </si>
  <si>
    <t>Other SS Africa</t>
  </si>
  <si>
    <t>China</t>
  </si>
  <si>
    <t>Indonesia</t>
  </si>
  <si>
    <t>India</t>
  </si>
  <si>
    <t>Other Europe</t>
  </si>
  <si>
    <t>Other SE Asia</t>
  </si>
  <si>
    <t>Other SS Africa</t>
  </si>
  <si>
    <t>China</t>
  </si>
  <si>
    <t>Indonesia</t>
  </si>
  <si>
    <t>India</t>
  </si>
  <si>
    <t>Other Europe</t>
  </si>
  <si>
    <t>Other SE Asia</t>
  </si>
  <si>
    <t>Other SS Africa</t>
  </si>
  <si>
    <t>China</t>
  </si>
  <si>
    <t>Indonesia</t>
  </si>
  <si>
    <t>India</t>
  </si>
  <si>
    <t>Other SE Asia</t>
  </si>
  <si>
    <t>Other SS Africa</t>
  </si>
  <si>
    <t>Bosnia and Herzegovina</t>
  </si>
  <si>
    <t>Bangladesh</t>
  </si>
  <si>
    <t>Burkina Faso</t>
  </si>
  <si>
    <t>Burundi</t>
  </si>
  <si>
    <t>Benin</t>
  </si>
  <si>
    <t>Bhutan</t>
  </si>
  <si>
    <t>DR Congo</t>
  </si>
  <si>
    <t>Central African Republic</t>
  </si>
  <si>
    <t>China</t>
  </si>
  <si>
    <t>Cabo Verde</t>
  </si>
  <si>
    <t>Eritrea</t>
  </si>
  <si>
    <t>Ethiopia</t>
  </si>
  <si>
    <t>Guinea</t>
  </si>
  <si>
    <t>Equatorial Guinea</t>
  </si>
  <si>
    <t>Guinea-Bissau</t>
  </si>
  <si>
    <t>Indonesia</t>
  </si>
  <si>
    <t>India</t>
  </si>
  <si>
    <t>Cambodia</t>
  </si>
  <si>
    <t>Lao PDR</t>
  </si>
  <si>
    <t>Lesotho</t>
  </si>
  <si>
    <t>Mali</t>
  </si>
  <si>
    <t>Myanmar</t>
  </si>
  <si>
    <t>Maldives</t>
  </si>
  <si>
    <t>Malawi</t>
  </si>
  <si>
    <t>Mozambique</t>
  </si>
  <si>
    <t>Niger</t>
  </si>
  <si>
    <t>Nepal</t>
  </si>
  <si>
    <t>Palestine</t>
  </si>
  <si>
    <t>Rwanda</t>
  </si>
  <si>
    <t>Sudan</t>
  </si>
  <si>
    <t>Sierra Leone</t>
  </si>
  <si>
    <t>Somalia</t>
  </si>
  <si>
    <t>South Sudan</t>
  </si>
  <si>
    <t>Chad</t>
  </si>
  <si>
    <t>Togo</t>
  </si>
  <si>
    <t>Timor-Leste</t>
  </si>
  <si>
    <t>Tanzania</t>
  </si>
  <si>
    <t>Uganda</t>
  </si>
  <si>
    <t>Viet Nam</t>
  </si>
  <si>
    <t>Zanzibar</t>
  </si>
  <si>
    <t>Bosnia and Herzegovina</t>
  </si>
  <si>
    <t>Bangladesh</t>
  </si>
  <si>
    <t>Burkina Faso</t>
  </si>
  <si>
    <t>Burundi</t>
  </si>
  <si>
    <t>Benin</t>
  </si>
  <si>
    <t>Bhutan</t>
  </si>
  <si>
    <t>DR Congo</t>
  </si>
  <si>
    <t>Central African Republic</t>
  </si>
  <si>
    <t>China</t>
  </si>
  <si>
    <t>Cabo Verde</t>
  </si>
  <si>
    <t>Eritrea</t>
  </si>
  <si>
    <t>Ethiopia</t>
  </si>
  <si>
    <t>Ghana</t>
  </si>
  <si>
    <t>Guinea</t>
  </si>
  <si>
    <t>Equatorial Guinea</t>
  </si>
  <si>
    <t>Guinea-Bissau</t>
  </si>
  <si>
    <t>Indonesia</t>
  </si>
  <si>
    <t>India</t>
  </si>
  <si>
    <t>Cambodia</t>
  </si>
  <si>
    <t>Lao PDR</t>
  </si>
  <si>
    <t>Lesotho</t>
  </si>
  <si>
    <t>Mali</t>
  </si>
  <si>
    <t>Myanmar</t>
  </si>
  <si>
    <t>Malawi</t>
  </si>
  <si>
    <t>Mozambique</t>
  </si>
  <si>
    <t>Niger</t>
  </si>
  <si>
    <t>Nepal</t>
  </si>
  <si>
    <t>Palestine</t>
  </si>
  <si>
    <t>Rwanda</t>
  </si>
  <si>
    <t>Sierra Leone</t>
  </si>
  <si>
    <t>Somalia</t>
  </si>
  <si>
    <t>South Sudan</t>
  </si>
  <si>
    <t>Chad</t>
  </si>
  <si>
    <t>Togo</t>
  </si>
  <si>
    <t>Tanzania</t>
  </si>
  <si>
    <t>Uganda</t>
  </si>
  <si>
    <t>Viet Nam</t>
  </si>
  <si>
    <t>Zanzibar</t>
  </si>
  <si>
    <t>Bosnia and Herzegovina</t>
  </si>
  <si>
    <t>Bangladesh</t>
  </si>
  <si>
    <t>Burkina Faso</t>
  </si>
  <si>
    <t>Burundi</t>
  </si>
  <si>
    <t>Benin</t>
  </si>
  <si>
    <t>Bhutan</t>
  </si>
  <si>
    <t>DR Congo</t>
  </si>
  <si>
    <t>Central African Republic</t>
  </si>
  <si>
    <t>China</t>
  </si>
  <si>
    <t>Cabo Verde</t>
  </si>
  <si>
    <t>Ethiopia</t>
  </si>
  <si>
    <t>Guinea</t>
  </si>
  <si>
    <t>Equatorial Guinea</t>
  </si>
  <si>
    <t>Guinea-Bissau</t>
  </si>
  <si>
    <t>Indonesia</t>
  </si>
  <si>
    <t>India</t>
  </si>
  <si>
    <t>Cambodia</t>
  </si>
  <si>
    <t>Lao PDR</t>
  </si>
  <si>
    <t>Mali</t>
  </si>
  <si>
    <t>Myanmar</t>
  </si>
  <si>
    <t>Maldives</t>
  </si>
  <si>
    <t>Malawi</t>
  </si>
  <si>
    <t>Mozambique</t>
  </si>
  <si>
    <t>Niger</t>
  </si>
  <si>
    <t>Nepal</t>
  </si>
  <si>
    <t>Palestine</t>
  </si>
  <si>
    <t>Rwanda</t>
  </si>
  <si>
    <t>Sierra Leone</t>
  </si>
  <si>
    <t>Somalia</t>
  </si>
  <si>
    <t>South Sudan</t>
  </si>
  <si>
    <t>Chad</t>
  </si>
  <si>
    <t>Togo</t>
  </si>
  <si>
    <t>Tanzania</t>
  </si>
  <si>
    <t>Uganda</t>
  </si>
  <si>
    <t>Viet Nam</t>
  </si>
  <si>
    <t>Zanzibar</t>
  </si>
  <si>
    <t>Bosnia and Herzegovina</t>
  </si>
  <si>
    <t>Bangladesh</t>
  </si>
  <si>
    <t>Burkina Faso</t>
  </si>
  <si>
    <t>Burundi</t>
  </si>
  <si>
    <t>Benin</t>
  </si>
  <si>
    <t>Bhutan</t>
  </si>
  <si>
    <t>DR Congo</t>
  </si>
  <si>
    <t>Central African Republic</t>
  </si>
  <si>
    <t>China</t>
  </si>
  <si>
    <t>Cabo Verde</t>
  </si>
  <si>
    <t>Ethiopia</t>
  </si>
  <si>
    <t>Ghana</t>
  </si>
  <si>
    <t>Guinea</t>
  </si>
  <si>
    <t>Equatorial Guinea</t>
  </si>
  <si>
    <t>Guinea-Bissau</t>
  </si>
  <si>
    <t>Indonesia</t>
  </si>
  <si>
    <t>India</t>
  </si>
  <si>
    <t>Cambodia</t>
  </si>
  <si>
    <t>Lao PDR</t>
  </si>
  <si>
    <t>Mali</t>
  </si>
  <si>
    <t>Myanmar</t>
  </si>
  <si>
    <t>Malawi</t>
  </si>
  <si>
    <t>Mozambique</t>
  </si>
  <si>
    <t>Niger</t>
  </si>
  <si>
    <t>Nepal</t>
  </si>
  <si>
    <t>Palestine</t>
  </si>
  <si>
    <t>Rwanda</t>
  </si>
  <si>
    <t>Sierra Leone</t>
  </si>
  <si>
    <t>Somalia</t>
  </si>
  <si>
    <t>South Sudan</t>
  </si>
  <si>
    <t>Chad</t>
  </si>
  <si>
    <t>Togo</t>
  </si>
  <si>
    <t>Tanzania</t>
  </si>
  <si>
    <t>Uganda</t>
  </si>
  <si>
    <t>Viet Nam</t>
  </si>
  <si>
    <t>Zanzibar</t>
  </si>
  <si>
    <t>Bosnia and Herzegovina</t>
  </si>
  <si>
    <t>Bangladesh</t>
  </si>
  <si>
    <t>Burkina Faso</t>
  </si>
  <si>
    <t>Burundi</t>
  </si>
  <si>
    <t>Benin</t>
  </si>
  <si>
    <t>Bhutan</t>
  </si>
  <si>
    <t>DR Congo</t>
  </si>
  <si>
    <t>Central African Republic</t>
  </si>
  <si>
    <t>China</t>
  </si>
  <si>
    <t>Cabo Verde</t>
  </si>
  <si>
    <t>Eritrea</t>
  </si>
  <si>
    <t>Ethiopia</t>
  </si>
  <si>
    <t>Ghana</t>
  </si>
  <si>
    <t>Guinea</t>
  </si>
  <si>
    <t>Equatorial Guinea</t>
  </si>
  <si>
    <t>Guinea-Bissau</t>
  </si>
  <si>
    <t>Indonesia</t>
  </si>
  <si>
    <t>India</t>
  </si>
  <si>
    <t>Cambodia</t>
  </si>
  <si>
    <t>Lao PDR</t>
  </si>
  <si>
    <t>Madagascar</t>
  </si>
  <si>
    <t>Mali</t>
  </si>
  <si>
    <t>Myanmar</t>
  </si>
  <si>
    <t>Malawi</t>
  </si>
  <si>
    <t>Mozambique</t>
  </si>
  <si>
    <t>Niger</t>
  </si>
  <si>
    <t>Nepal</t>
  </si>
  <si>
    <t>Palestine</t>
  </si>
  <si>
    <t>Rwanda</t>
  </si>
  <si>
    <t>Sudan</t>
  </si>
  <si>
    <t>Sierra Leone</t>
  </si>
  <si>
    <t>Somalia</t>
  </si>
  <si>
    <t>South Sudan</t>
  </si>
  <si>
    <t>Chad</t>
  </si>
  <si>
    <t>Togo</t>
  </si>
  <si>
    <t>Tanzania</t>
  </si>
  <si>
    <t>Uganda</t>
  </si>
  <si>
    <t>Viet Nam</t>
  </si>
  <si>
    <t>Zanzibar</t>
  </si>
  <si>
    <t>Bosnia and Herzegovina</t>
  </si>
  <si>
    <t>Bangladesh</t>
  </si>
  <si>
    <t>Burkina Faso</t>
  </si>
  <si>
    <t>Burundi</t>
  </si>
  <si>
    <t>Benin</t>
  </si>
  <si>
    <t>Bhutan</t>
  </si>
  <si>
    <t>DR Congo</t>
  </si>
  <si>
    <t>Central African Republic</t>
  </si>
  <si>
    <t>China</t>
  </si>
  <si>
    <t>Cabo Verde</t>
  </si>
  <si>
    <t>Eritrea</t>
  </si>
  <si>
    <t>Ethiopia</t>
  </si>
  <si>
    <t>Ghana</t>
  </si>
  <si>
    <t>Guinea</t>
  </si>
  <si>
    <t>Equatorial Guinea</t>
  </si>
  <si>
    <t>Guinea-Bissau</t>
  </si>
  <si>
    <t>Indonesia</t>
  </si>
  <si>
    <t>India</t>
  </si>
  <si>
    <t>Kenya</t>
  </si>
  <si>
    <t>Cambodia</t>
  </si>
  <si>
    <t>Lao PDR</t>
  </si>
  <si>
    <t>Madagascar</t>
  </si>
  <si>
    <t>Mali</t>
  </si>
  <si>
    <t>Myanmar</t>
  </si>
  <si>
    <t>Malawi</t>
  </si>
  <si>
    <t>Mozambique</t>
  </si>
  <si>
    <t>Niger</t>
  </si>
  <si>
    <t>Nepal</t>
  </si>
  <si>
    <t>Palestine</t>
  </si>
  <si>
    <t>Rwanda</t>
  </si>
  <si>
    <t>Sudan</t>
  </si>
  <si>
    <t>Sierra Leone</t>
  </si>
  <si>
    <t>Somalia</t>
  </si>
  <si>
    <t>South Sudan</t>
  </si>
  <si>
    <t>Chad</t>
  </si>
  <si>
    <t>Togo</t>
  </si>
  <si>
    <t>Tanzania</t>
  </si>
  <si>
    <t>Uganda</t>
  </si>
  <si>
    <t>Viet Nam</t>
  </si>
  <si>
    <t>Zambia</t>
  </si>
  <si>
    <t>Zanzibar</t>
  </si>
  <si>
    <t>Bosnia and Herzegovina</t>
  </si>
  <si>
    <t>Bangladesh</t>
  </si>
  <si>
    <t>Burkina Faso</t>
  </si>
  <si>
    <t>Burundi</t>
  </si>
  <si>
    <t>Benin</t>
  </si>
  <si>
    <t>Bhutan</t>
  </si>
  <si>
    <t>DR Congo</t>
  </si>
  <si>
    <t>Central African Republic</t>
  </si>
  <si>
    <t>China</t>
  </si>
  <si>
    <t>Cabo Verde</t>
  </si>
  <si>
    <t>Djibouti</t>
  </si>
  <si>
    <t>Eritrea</t>
  </si>
  <si>
    <t>Ethiopia</t>
  </si>
  <si>
    <t>Ghana</t>
  </si>
  <si>
    <t>Guinea</t>
  </si>
  <si>
    <t>Equatorial Guinea</t>
  </si>
  <si>
    <t>Guinea-Bissau</t>
  </si>
  <si>
    <t>Indonesia</t>
  </si>
  <si>
    <t>India</t>
  </si>
  <si>
    <t>Kenya</t>
  </si>
  <si>
    <t>Cambodia</t>
  </si>
  <si>
    <t>Lao PDR</t>
  </si>
  <si>
    <t>Madagascar</t>
  </si>
  <si>
    <t>Mali</t>
  </si>
  <si>
    <t>Myanmar</t>
  </si>
  <si>
    <t>Malawi</t>
  </si>
  <si>
    <t>Mozambique</t>
  </si>
  <si>
    <t>Niger</t>
  </si>
  <si>
    <t>Nepal</t>
  </si>
  <si>
    <t>Palestine</t>
  </si>
  <si>
    <t>Rwanda</t>
  </si>
  <si>
    <t>Sudan</t>
  </si>
  <si>
    <t>Sierra Leone</t>
  </si>
  <si>
    <t>Somalia</t>
  </si>
  <si>
    <t>South Sudan</t>
  </si>
  <si>
    <t>Chad</t>
  </si>
  <si>
    <t>Togo</t>
  </si>
  <si>
    <t>Tanzania</t>
  </si>
  <si>
    <t>Uganda</t>
  </si>
  <si>
    <t>Viet Nam</t>
  </si>
  <si>
    <t>Zambia</t>
  </si>
  <si>
    <t>Zanzibar</t>
  </si>
  <si>
    <t>Bosnia and Herzegovina</t>
  </si>
  <si>
    <t>Bangladesh</t>
  </si>
  <si>
    <t>Burkina Faso</t>
  </si>
  <si>
    <t>Burundi</t>
  </si>
  <si>
    <t>Benin</t>
  </si>
  <si>
    <t>Bhutan</t>
  </si>
  <si>
    <t>DR Congo</t>
  </si>
  <si>
    <t>Central African Republic</t>
  </si>
  <si>
    <t>China</t>
  </si>
  <si>
    <t>Cabo Verde</t>
  </si>
  <si>
    <t>Djibouti</t>
  </si>
  <si>
    <t>Eritrea</t>
  </si>
  <si>
    <t>Ethiopia</t>
  </si>
  <si>
    <t>Ghana</t>
  </si>
  <si>
    <t>Guinea</t>
  </si>
  <si>
    <t>Equatorial Guinea</t>
  </si>
  <si>
    <t>Guinea-Bissau</t>
  </si>
  <si>
    <t>Indonesia</t>
  </si>
  <si>
    <t>India</t>
  </si>
  <si>
    <t>Kenya</t>
  </si>
  <si>
    <t>Cambodia</t>
  </si>
  <si>
    <t>Lao PDR</t>
  </si>
  <si>
    <t>Madagascar</t>
  </si>
  <si>
    <t>Mali</t>
  </si>
  <si>
    <t>Myanmar</t>
  </si>
  <si>
    <t>Malawi</t>
  </si>
  <si>
    <t>Mozambique</t>
  </si>
  <si>
    <t>Niger</t>
  </si>
  <si>
    <t>Nepal</t>
  </si>
  <si>
    <t>Palestine</t>
  </si>
  <si>
    <t>Rwanda</t>
  </si>
  <si>
    <t>Sudan</t>
  </si>
  <si>
    <t>Sierra Leone</t>
  </si>
  <si>
    <t>Somalia</t>
  </si>
  <si>
    <t>South Sudan</t>
  </si>
  <si>
    <t>Sao Tome and Principe</t>
  </si>
  <si>
    <t>Chad</t>
  </si>
  <si>
    <t>Togo</t>
  </si>
  <si>
    <t>Tanzania</t>
  </si>
  <si>
    <t>Uganda</t>
  </si>
  <si>
    <t>Viet Nam</t>
  </si>
  <si>
    <t>Zambia</t>
  </si>
  <si>
    <t>Zanzibar</t>
  </si>
  <si>
    <t>Bosnia and Herzegovina</t>
  </si>
  <si>
    <t>Bangladesh</t>
  </si>
  <si>
    <t>Burkina Faso</t>
  </si>
  <si>
    <t>Burundi</t>
  </si>
  <si>
    <t>Benin</t>
  </si>
  <si>
    <t>Bhutan</t>
  </si>
  <si>
    <t>DR Congo</t>
  </si>
  <si>
    <t>Central African Republic</t>
  </si>
  <si>
    <t>China</t>
  </si>
  <si>
    <t>Cabo Verde</t>
  </si>
  <si>
    <t>Djibouti</t>
  </si>
  <si>
    <t>Eritrea</t>
  </si>
  <si>
    <t>Ethiopia</t>
  </si>
  <si>
    <t>Ghana</t>
  </si>
  <si>
    <t>Gambia</t>
  </si>
  <si>
    <t>Guinea</t>
  </si>
  <si>
    <t>Equatorial Guinea</t>
  </si>
  <si>
    <t>Guinea-Bissau</t>
  </si>
  <si>
    <t>Indonesia</t>
  </si>
  <si>
    <t>India</t>
  </si>
  <si>
    <t>Kenya</t>
  </si>
  <si>
    <t>Cambodia</t>
  </si>
  <si>
    <t>Lao PDR</t>
  </si>
  <si>
    <t>Madagascar</t>
  </si>
  <si>
    <t>Mali</t>
  </si>
  <si>
    <t>Myanmar</t>
  </si>
  <si>
    <t>Malawi</t>
  </si>
  <si>
    <t>Mozambique</t>
  </si>
  <si>
    <t>Niger</t>
  </si>
  <si>
    <t>Nepal</t>
  </si>
  <si>
    <t>Papua New Guinea</t>
  </si>
  <si>
    <t>Palestine</t>
  </si>
  <si>
    <t>Rwanda</t>
  </si>
  <si>
    <t>Sudan</t>
  </si>
  <si>
    <t>Sierra Leone</t>
  </si>
  <si>
    <t>Somalia</t>
  </si>
  <si>
    <t>South Sudan</t>
  </si>
  <si>
    <t>Sao Tome and Principe</t>
  </si>
  <si>
    <t>Chad</t>
  </si>
  <si>
    <t>Togo</t>
  </si>
  <si>
    <t>Tanzania</t>
  </si>
  <si>
    <t>Uganda</t>
  </si>
  <si>
    <t>Viet Nam</t>
  </si>
  <si>
    <t>Zambia</t>
  </si>
  <si>
    <t>Zanzibar</t>
  </si>
  <si>
    <t>Bosnia and Herzegovina</t>
  </si>
  <si>
    <t>Bangladesh</t>
  </si>
  <si>
    <t>Burkina Faso</t>
  </si>
  <si>
    <t>Burundi</t>
  </si>
  <si>
    <t>Benin</t>
  </si>
  <si>
    <t>Bhutan</t>
  </si>
  <si>
    <t>DR Congo</t>
  </si>
  <si>
    <t>Central African Republic</t>
  </si>
  <si>
    <t>China</t>
  </si>
  <si>
    <t>Cabo Verde</t>
  </si>
  <si>
    <t>Djibouti</t>
  </si>
  <si>
    <t>Eritrea</t>
  </si>
  <si>
    <t>Ethiopia</t>
  </si>
  <si>
    <t>Ghana</t>
  </si>
  <si>
    <t>Guinea</t>
  </si>
  <si>
    <t>Equatorial Guinea</t>
  </si>
  <si>
    <t>Guinea-Bissau</t>
  </si>
  <si>
    <t>Haiti</t>
  </si>
  <si>
    <t>Indonesia</t>
  </si>
  <si>
    <t>India</t>
  </si>
  <si>
    <t>Kenya</t>
  </si>
  <si>
    <t>Cambodia</t>
  </si>
  <si>
    <t>Lao PDR</t>
  </si>
  <si>
    <t>Madagascar</t>
  </si>
  <si>
    <t>Mali</t>
  </si>
  <si>
    <t>Myanmar</t>
  </si>
  <si>
    <t>Malawi</t>
  </si>
  <si>
    <t>Mozambique</t>
  </si>
  <si>
    <t>Niger</t>
  </si>
  <si>
    <t>Nepal</t>
  </si>
  <si>
    <t>Papua New Guinea</t>
  </si>
  <si>
    <t>Palestine</t>
  </si>
  <si>
    <t>Rwanda</t>
  </si>
  <si>
    <t>Sudan</t>
  </si>
  <si>
    <t>Sierra Leone</t>
  </si>
  <si>
    <t>Somalia</t>
  </si>
  <si>
    <t>South Sudan</t>
  </si>
  <si>
    <t>Sao Tome and Principe</t>
  </si>
  <si>
    <t>Chad</t>
  </si>
  <si>
    <t>Togo</t>
  </si>
  <si>
    <t>Tanzania</t>
  </si>
  <si>
    <t>Uganda</t>
  </si>
  <si>
    <t>Viet Nam</t>
  </si>
  <si>
    <t>Zambia</t>
  </si>
  <si>
    <t>Zanzibar</t>
  </si>
  <si>
    <t>Afghanistan</t>
  </si>
  <si>
    <t>Bosnia and Herzegovina</t>
  </si>
  <si>
    <t>Bangladesh</t>
  </si>
  <si>
    <t>Burkina Faso</t>
  </si>
  <si>
    <t>Burundi</t>
  </si>
  <si>
    <t>Benin</t>
  </si>
  <si>
    <t>DR Congo</t>
  </si>
  <si>
    <t>Central African Republic</t>
  </si>
  <si>
    <t>China</t>
  </si>
  <si>
    <t>Cabo Verde</t>
  </si>
  <si>
    <t>Djibouti</t>
  </si>
  <si>
    <t>Eritrea</t>
  </si>
  <si>
    <t>Ethiopia</t>
  </si>
  <si>
    <t>Ghana</t>
  </si>
  <si>
    <t>Guinea</t>
  </si>
  <si>
    <t>Equatorial Guinea</t>
  </si>
  <si>
    <t>Guinea-Bissau</t>
  </si>
  <si>
    <t>Haiti</t>
  </si>
  <si>
    <t>Indonesia</t>
  </si>
  <si>
    <t>India</t>
  </si>
  <si>
    <t>Kenya</t>
  </si>
  <si>
    <t>Cambodia</t>
  </si>
  <si>
    <t>Lao PDR</t>
  </si>
  <si>
    <t>Liberia</t>
  </si>
  <si>
    <t>Madagascar</t>
  </si>
  <si>
    <t>Mali</t>
  </si>
  <si>
    <t>Myanmar</t>
  </si>
  <si>
    <t>Malawi</t>
  </si>
  <si>
    <t>Mozambique</t>
  </si>
  <si>
    <t>Niger</t>
  </si>
  <si>
    <t>Nepal</t>
  </si>
  <si>
    <t>Papua New Guinea</t>
  </si>
  <si>
    <t>Palestine</t>
  </si>
  <si>
    <t>Rwanda</t>
  </si>
  <si>
    <t>Sudan</t>
  </si>
  <si>
    <t>Sierra Leone</t>
  </si>
  <si>
    <t>Senegal</t>
  </si>
  <si>
    <t>Somalia</t>
  </si>
  <si>
    <t>South Sudan</t>
  </si>
  <si>
    <t>Sao Tome and Principe</t>
  </si>
  <si>
    <t>Chad</t>
  </si>
  <si>
    <t>Togo</t>
  </si>
  <si>
    <t>Tanzania</t>
  </si>
  <si>
    <t>Uganda</t>
  </si>
  <si>
    <t>Viet Nam</t>
  </si>
  <si>
    <t>Zambia</t>
  </si>
  <si>
    <t>Zanzibar</t>
  </si>
  <si>
    <t>Afghanistan</t>
  </si>
  <si>
    <t>Bosnia and Herzegovina</t>
  </si>
  <si>
    <t>Bangladesh</t>
  </si>
  <si>
    <t>Burkina Faso</t>
  </si>
  <si>
    <t>Burundi</t>
  </si>
  <si>
    <t>Benin</t>
  </si>
  <si>
    <t>Bhutan</t>
  </si>
  <si>
    <t>DR Congo</t>
  </si>
  <si>
    <t>Central African Republic</t>
  </si>
  <si>
    <t>China</t>
  </si>
  <si>
    <t>Cabo Verde</t>
  </si>
  <si>
    <t>Djibouti</t>
  </si>
  <si>
    <t>Eritrea</t>
  </si>
  <si>
    <t>Ethiopia</t>
  </si>
  <si>
    <t>Ghana</t>
  </si>
  <si>
    <t>Gambia</t>
  </si>
  <si>
    <t>Guinea</t>
  </si>
  <si>
    <t>Equatorial Guinea</t>
  </si>
  <si>
    <t>Guinea-Bissau</t>
  </si>
  <si>
    <t>Haiti</t>
  </si>
  <si>
    <t>Indonesia</t>
  </si>
  <si>
    <t>India</t>
  </si>
  <si>
    <t>Kenya</t>
  </si>
  <si>
    <t>Cambodia</t>
  </si>
  <si>
    <t>Comoros</t>
  </si>
  <si>
    <t>Lao PDR</t>
  </si>
  <si>
    <t>Liberia</t>
  </si>
  <si>
    <t>Madagascar</t>
  </si>
  <si>
    <t>Mali</t>
  </si>
  <si>
    <t>Myanmar</t>
  </si>
  <si>
    <t>Malawi</t>
  </si>
  <si>
    <t>Mozambique</t>
  </si>
  <si>
    <t>Niger</t>
  </si>
  <si>
    <t>Nepal</t>
  </si>
  <si>
    <t>Papua New Guinea</t>
  </si>
  <si>
    <t>Palestine</t>
  </si>
  <si>
    <t>Rwanda</t>
  </si>
  <si>
    <t>Sudan</t>
  </si>
  <si>
    <t>Sierra Leone</t>
  </si>
  <si>
    <t>Senegal</t>
  </si>
  <si>
    <t>Somalia</t>
  </si>
  <si>
    <t>South Sudan</t>
  </si>
  <si>
    <t>Sao Tome and Principe</t>
  </si>
  <si>
    <t>Chad</t>
  </si>
  <si>
    <t>Togo</t>
  </si>
  <si>
    <t>Tanzania</t>
  </si>
  <si>
    <t>Uganda</t>
  </si>
  <si>
    <t>Viet Nam</t>
  </si>
  <si>
    <t>Zambia</t>
  </si>
  <si>
    <t>Zanzibar</t>
  </si>
  <si>
    <t>Afghanistan</t>
  </si>
  <si>
    <t>Armenia</t>
  </si>
  <si>
    <t>Bosnia and Herzegovina</t>
  </si>
  <si>
    <t>Bangladesh</t>
  </si>
  <si>
    <t>Burkina Faso</t>
  </si>
  <si>
    <t>Burundi</t>
  </si>
  <si>
    <t>Benin</t>
  </si>
  <si>
    <t>Bhutan</t>
  </si>
  <si>
    <t>DR Congo</t>
  </si>
  <si>
    <t>Central African Republic</t>
  </si>
  <si>
    <t>Cameroon</t>
  </si>
  <si>
    <t>China</t>
  </si>
  <si>
    <t>Cabo Verde</t>
  </si>
  <si>
    <t>Djibouti</t>
  </si>
  <si>
    <t>Eritrea</t>
  </si>
  <si>
    <t>Ethiopia</t>
  </si>
  <si>
    <t>Ghana</t>
  </si>
  <si>
    <t>Gambia</t>
  </si>
  <si>
    <t>Guinea</t>
  </si>
  <si>
    <t>Equatorial Guinea</t>
  </si>
  <si>
    <t>Guinea-Bissau</t>
  </si>
  <si>
    <t>Haiti</t>
  </si>
  <si>
    <t>Indonesia</t>
  </si>
  <si>
    <t>India</t>
  </si>
  <si>
    <t>Kenya</t>
  </si>
  <si>
    <t>Cambodia</t>
  </si>
  <si>
    <t>Comoros</t>
  </si>
  <si>
    <t>Lao PDR</t>
  </si>
  <si>
    <t>Liberia</t>
  </si>
  <si>
    <t>Madagascar</t>
  </si>
  <si>
    <t>Mali</t>
  </si>
  <si>
    <t>Myanmar</t>
  </si>
  <si>
    <t>Malawi</t>
  </si>
  <si>
    <t>Mozambique</t>
  </si>
  <si>
    <t>Niger</t>
  </si>
  <si>
    <t>Nicaragua</t>
  </si>
  <si>
    <t>Nepal</t>
  </si>
  <si>
    <t>Papua New Guinea</t>
  </si>
  <si>
    <t>Palestine</t>
  </si>
  <si>
    <t>Rwanda</t>
  </si>
  <si>
    <t>Sudan</t>
  </si>
  <si>
    <t>Sierra Leone</t>
  </si>
  <si>
    <t>Senegal</t>
  </si>
  <si>
    <t>Somalia</t>
  </si>
  <si>
    <t>South Sudan</t>
  </si>
  <si>
    <t>Sao Tome and Principe</t>
  </si>
  <si>
    <t>Chad</t>
  </si>
  <si>
    <t>Togo</t>
  </si>
  <si>
    <t>Tajikistan</t>
  </si>
  <si>
    <t>Tanzania</t>
  </si>
  <si>
    <t>Uganda</t>
  </si>
  <si>
    <t>Viet Nam</t>
  </si>
  <si>
    <t>Zambia</t>
  </si>
  <si>
    <t>Zimbabwe</t>
  </si>
  <si>
    <t>Zanzibar</t>
  </si>
  <si>
    <t>Afghanistan</t>
  </si>
  <si>
    <t>Armenia</t>
  </si>
  <si>
    <t>Bosnia and Herzegovina</t>
  </si>
  <si>
    <t>Bangladesh</t>
  </si>
  <si>
    <t>Burkina Faso</t>
  </si>
  <si>
    <t>Burundi</t>
  </si>
  <si>
    <t>Benin</t>
  </si>
  <si>
    <t>Bhutan</t>
  </si>
  <si>
    <t>DR Congo</t>
  </si>
  <si>
    <t>Central African Republic</t>
  </si>
  <si>
    <t>Cote d'Ivoire</t>
  </si>
  <si>
    <t>Cameroon</t>
  </si>
  <si>
    <t>China</t>
  </si>
  <si>
    <t>Cabo Verde</t>
  </si>
  <si>
    <t>Djibouti</t>
  </si>
  <si>
    <t>Eritrea</t>
  </si>
  <si>
    <t>Ethiopia</t>
  </si>
  <si>
    <t>Georgia</t>
  </si>
  <si>
    <t>Ghana</t>
  </si>
  <si>
    <t>Gambia</t>
  </si>
  <si>
    <t>Guinea</t>
  </si>
  <si>
    <t>Equatorial Guinea</t>
  </si>
  <si>
    <t>Guinea-Bissau</t>
  </si>
  <si>
    <t>Haiti</t>
  </si>
  <si>
    <t>India</t>
  </si>
  <si>
    <t>Kenya</t>
  </si>
  <si>
    <t>Kyrgyzstan</t>
  </si>
  <si>
    <t>Cambodia</t>
  </si>
  <si>
    <t>Comoros</t>
  </si>
  <si>
    <t>Lao PDR</t>
  </si>
  <si>
    <t>Liberia</t>
  </si>
  <si>
    <t>Madagascar</t>
  </si>
  <si>
    <t>Mali</t>
  </si>
  <si>
    <t>Myanmar</t>
  </si>
  <si>
    <t>Mauritania</t>
  </si>
  <si>
    <t>Malawi</t>
  </si>
  <si>
    <t>Mozambique</t>
  </si>
  <si>
    <t>Niger</t>
  </si>
  <si>
    <t>Nicaragua</t>
  </si>
  <si>
    <t>Nepal</t>
  </si>
  <si>
    <t>Papua New Guinea</t>
  </si>
  <si>
    <t>Palestine</t>
  </si>
  <si>
    <t>Rwanda</t>
  </si>
  <si>
    <t>Sudan</t>
  </si>
  <si>
    <t>Sierra Leone</t>
  </si>
  <si>
    <t>Senegal</t>
  </si>
  <si>
    <t>Somalia</t>
  </si>
  <si>
    <t>South Sudan</t>
  </si>
  <si>
    <t>Sao Tome and Principe</t>
  </si>
  <si>
    <t>Chad</t>
  </si>
  <si>
    <t>Togo</t>
  </si>
  <si>
    <t>Tajikistan</t>
  </si>
  <si>
    <t>Tanzania</t>
  </si>
  <si>
    <t>Uganda</t>
  </si>
  <si>
    <t>Uzbekistan</t>
  </si>
  <si>
    <t>Viet Nam</t>
  </si>
  <si>
    <t>Zambia</t>
  </si>
  <si>
    <t>Zimbabwe</t>
  </si>
  <si>
    <t>Zanzibar</t>
  </si>
  <si>
    <t>Afghanistan</t>
  </si>
  <si>
    <t>Armenia</t>
  </si>
  <si>
    <t>Angola</t>
  </si>
  <si>
    <t>Bosnia and Herzegovina</t>
  </si>
  <si>
    <t>Bangladesh</t>
  </si>
  <si>
    <t>Burkina Faso</t>
  </si>
  <si>
    <t>Burundi</t>
  </si>
  <si>
    <t>Benin</t>
  </si>
  <si>
    <t>Bhutan</t>
  </si>
  <si>
    <t>DR Congo</t>
  </si>
  <si>
    <t>Central African Republic</t>
  </si>
  <si>
    <t>Cote d'Ivoire</t>
  </si>
  <si>
    <t>Cameroon</t>
  </si>
  <si>
    <t>China</t>
  </si>
  <si>
    <t>Cabo Verde</t>
  </si>
  <si>
    <t>Djibouti</t>
  </si>
  <si>
    <t>Eritrea</t>
  </si>
  <si>
    <t>Ethiopia</t>
  </si>
  <si>
    <t>Georgia</t>
  </si>
  <si>
    <t>Ghana</t>
  </si>
  <si>
    <t>Gambia</t>
  </si>
  <si>
    <t>Guinea</t>
  </si>
  <si>
    <t>Equatorial Guinea</t>
  </si>
  <si>
    <t>Guinea-Bissau</t>
  </si>
  <si>
    <t>Haiti</t>
  </si>
  <si>
    <t>Indonesia</t>
  </si>
  <si>
    <t>India</t>
  </si>
  <si>
    <t>Kenya</t>
  </si>
  <si>
    <t>Kyrgyzstan</t>
  </si>
  <si>
    <t>Cambodia</t>
  </si>
  <si>
    <t>Comoros</t>
  </si>
  <si>
    <t>Lao PDR</t>
  </si>
  <si>
    <t>Liberia</t>
  </si>
  <si>
    <t>Moldova</t>
  </si>
  <si>
    <t>Madagascar</t>
  </si>
  <si>
    <t>Mali</t>
  </si>
  <si>
    <t>Myanmar</t>
  </si>
  <si>
    <t>Mauritania</t>
  </si>
  <si>
    <t>Malawi</t>
  </si>
  <si>
    <t>Mozambique</t>
  </si>
  <si>
    <t>Niger</t>
  </si>
  <si>
    <t>Nigeria</t>
  </si>
  <si>
    <t>Nicaragua</t>
  </si>
  <si>
    <t>Nepal</t>
  </si>
  <si>
    <t>Papua New Guinea</t>
  </si>
  <si>
    <t>Palestine</t>
  </si>
  <si>
    <t>Rwanda</t>
  </si>
  <si>
    <t>Sudan</t>
  </si>
  <si>
    <t>Sierra Leone</t>
  </si>
  <si>
    <t>Senegal</t>
  </si>
  <si>
    <t>Somalia</t>
  </si>
  <si>
    <t>South Sudan</t>
  </si>
  <si>
    <t>Sao Tome and Principe</t>
  </si>
  <si>
    <t>Chad</t>
  </si>
  <si>
    <t>Togo</t>
  </si>
  <si>
    <t>Tajikistan</t>
  </si>
  <si>
    <t>Tanzania</t>
  </si>
  <si>
    <t>Uganda</t>
  </si>
  <si>
    <t>Uzbekistan</t>
  </si>
  <si>
    <t>Viet Nam</t>
  </si>
  <si>
    <t>Zambia</t>
  </si>
  <si>
    <t>Zimbabwe</t>
  </si>
  <si>
    <t>Zanzibar</t>
  </si>
  <si>
    <t>Afghanistan</t>
  </si>
  <si>
    <t>Armenia</t>
  </si>
  <si>
    <t>Angola</t>
  </si>
  <si>
    <t>Azerbaijan</t>
  </si>
  <si>
    <t>Bosnia and Herzegovina</t>
  </si>
  <si>
    <t>Bangladesh</t>
  </si>
  <si>
    <t>Burkina Faso</t>
  </si>
  <si>
    <t>Burundi</t>
  </si>
  <si>
    <t>Benin</t>
  </si>
  <si>
    <t>Bhutan</t>
  </si>
  <si>
    <t>DR Congo</t>
  </si>
  <si>
    <t>Central African Republic</t>
  </si>
  <si>
    <t>Congo</t>
  </si>
  <si>
    <t>Cote d'Ivoire</t>
  </si>
  <si>
    <t>Cameroon</t>
  </si>
  <si>
    <t>China</t>
  </si>
  <si>
    <t>Cabo Verde</t>
  </si>
  <si>
    <t>Djibouti</t>
  </si>
  <si>
    <t>Eritrea</t>
  </si>
  <si>
    <t>Ethiopia</t>
  </si>
  <si>
    <t>Georgia</t>
  </si>
  <si>
    <t>Ghana</t>
  </si>
  <si>
    <t>Gambia</t>
  </si>
  <si>
    <t>Guinea</t>
  </si>
  <si>
    <t>Equatorial Guinea</t>
  </si>
  <si>
    <t>Guinea-Bissau</t>
  </si>
  <si>
    <t>Honduras</t>
  </si>
  <si>
    <t>Haiti</t>
  </si>
  <si>
    <t>Indonesia</t>
  </si>
  <si>
    <t>India</t>
  </si>
  <si>
    <t>Kenya</t>
  </si>
  <si>
    <t>Kyrgyzstan</t>
  </si>
  <si>
    <t>Cambodia</t>
  </si>
  <si>
    <t>Comoros</t>
  </si>
  <si>
    <t>Lao PDR</t>
  </si>
  <si>
    <t>Liberia</t>
  </si>
  <si>
    <t>Moldova</t>
  </si>
  <si>
    <t>Madagascar</t>
  </si>
  <si>
    <t>Mali</t>
  </si>
  <si>
    <t>Myanmar</t>
  </si>
  <si>
    <t>Mauritania</t>
  </si>
  <si>
    <t>Malawi</t>
  </si>
  <si>
    <t>Mozambique</t>
  </si>
  <si>
    <t>Niger</t>
  </si>
  <si>
    <t>Nigeria</t>
  </si>
  <si>
    <t>Nicaragua</t>
  </si>
  <si>
    <t>Nepal</t>
  </si>
  <si>
    <t>Papua New Guinea</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</si>
  <si>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</si>
  <si>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</si>
  <si>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</si>
  <si>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</si>
  <si>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</si>
  <si>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</si>
  <si>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</si>
  <si>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</si>
  <si>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</si>
  <si>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</si>
  <si>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</si>
  <si>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</si>
  <si>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</si>
  <si>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</si>
  <si>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</si>
  <si>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</si>
  <si>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Zambia</t>
  </si>
  <si>
    <t>Zimbabwe</t>
  </si>
  <si>
    <t>Zanzibar</t>
  </si>
  <si>
    <t>Afghanistan</t>
  </si>
  <si>
    <t>Armenia</t>
  </si>
  <si>
    <t>Angola</t>
  </si>
  <si>
    <t>Azerbaijan</t>
  </si>
  <si>
    <t>Bangladesh</t>
  </si>
  <si>
    <t>Burkina Faso</t>
  </si>
  <si>
    <t>Burundi</t>
  </si>
  <si>
    <t>Benin</t>
  </si>
  <si>
    <t>Bhutan</t>
  </si>
  <si>
    <t>DR Congo</t>
  </si>
  <si>
    <t>Central African Republic</t>
  </si>
  <si>
    <t>Congo</t>
  </si>
  <si>
    <t>Cote d'Ivoire</t>
  </si>
  <si>
    <t>Cameroon</t>
  </si>
  <si>
    <t>China</t>
  </si>
  <si>
    <t>Cabo Verde</t>
  </si>
  <si>
    <t>Djibouti</t>
  </si>
  <si>
    <t>Eritrea</t>
  </si>
  <si>
    <t>Ethiopia</t>
  </si>
  <si>
    <t>Georgia</t>
  </si>
  <si>
    <t>Ghana</t>
  </si>
  <si>
    <t>Gambia</t>
  </si>
  <si>
    <t>Guinea</t>
  </si>
  <si>
    <t>Equatorial Guinea</t>
  </si>
  <si>
    <t>Guinea-Bissau</t>
  </si>
  <si>
    <t>Honduras</t>
  </si>
  <si>
    <t>Haiti</t>
  </si>
  <si>
    <t>India</t>
  </si>
  <si>
    <t>Kenya</t>
  </si>
  <si>
    <t>Kyrgyzstan</t>
  </si>
  <si>
    <t>Cambodia</t>
  </si>
  <si>
    <t>Comoros</t>
  </si>
  <si>
    <t>Lao PDR</t>
  </si>
  <si>
    <t>Liberia</t>
  </si>
  <si>
    <t>Lesotho</t>
  </si>
  <si>
    <t>Moldova</t>
  </si>
  <si>
    <t>Madagascar</t>
  </si>
  <si>
    <t>Mali</t>
  </si>
  <si>
    <t>Myanmar</t>
  </si>
  <si>
    <t>Mauritania</t>
  </si>
  <si>
    <t>Malawi</t>
  </si>
  <si>
    <t>Mozambique</t>
  </si>
  <si>
    <t>Niger</t>
  </si>
  <si>
    <t>Nigeria</t>
  </si>
  <si>
    <t>Nicaragua</t>
  </si>
  <si>
    <t>Nepal</t>
  </si>
  <si>
    <t>Papua New Guinea</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</si>
  <si>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</si>
  <si>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</si>
  <si>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</si>
  <si>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</si>
  <si>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</si>
  <si>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</si>
  <si>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</si>
  <si>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</si>
  <si>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</si>
  <si>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</si>
  <si>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</si>
  <si>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</si>
  <si>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</si>
  <si>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</si>
  <si>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</si>
  <si>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</si>
  <si>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Zambia</t>
  </si>
  <si>
    <t>Zimbabwe</t>
  </si>
  <si>
    <t>Zanzibar</t>
  </si>
  <si>
    <t>Afghanistan</t>
  </si>
  <si>
    <t>Armenia</t>
  </si>
  <si>
    <t>Angola</t>
  </si>
  <si>
    <t>Azerbaijan</t>
  </si>
  <si>
    <t>Bangladesh</t>
  </si>
  <si>
    <t>Burkina Faso</t>
  </si>
  <si>
    <t>Burundi</t>
  </si>
  <si>
    <t>Benin</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</si>
  <si>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</si>
  <si>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</si>
  <si>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</si>
  <si>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</si>
  <si>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</si>
  <si>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</si>
  <si>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</si>
  <si>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</si>
  <si>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</si>
  <si>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</si>
  <si>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</si>
  <si>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</si>
  <si>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</si>
  <si>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</si>
  <si>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</si>
  <si>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</si>
  <si>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Honduras</t>
  </si>
  <si>
    <t>Haiti</t>
  </si>
  <si>
    <t>India</t>
  </si>
  <si>
    <t>Kenya</t>
  </si>
  <si>
    <t>Kyrgyzstan</t>
  </si>
  <si>
    <t>Cambodia</t>
  </si>
  <si>
    <t>Comoros</t>
  </si>
  <si>
    <t>Lao PDR</t>
  </si>
  <si>
    <t>Liberia</t>
  </si>
  <si>
    <t>Lesotho</t>
  </si>
  <si>
    <t>Moldova</t>
  </si>
  <si>
    <t>Madagascar</t>
  </si>
  <si>
    <t>Mali</t>
  </si>
  <si>
    <t>Myanmar</t>
  </si>
  <si>
    <t>Mauritania</t>
  </si>
  <si>
    <t>Malawi</t>
  </si>
  <si>
    <t>Mozambique</t>
  </si>
  <si>
    <t>Niger</t>
  </si>
  <si>
    <t>Nigeria</t>
  </si>
  <si>
    <t>Nicaragua</t>
  </si>
  <si>
    <t>Nepal</t>
  </si>
  <si>
    <t>Papua New Guinea</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</si>
  <si>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</si>
  <si>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</si>
  <si>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</si>
  <si>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</si>
  <si>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</si>
  <si>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</si>
  <si>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</si>
  <si>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</si>
  <si>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</si>
  <si>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</si>
  <si>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</si>
  <si>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</si>
  <si>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</si>
  <si>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</si>
  <si>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</si>
  <si>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</si>
  <si>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Yemen</t>
  </si>
  <si>
    <t>Zambia</t>
  </si>
  <si>
    <t>Zimbabwe</t>
  </si>
  <si>
    <t>Zanzibar</t>
  </si>
  <si>
    <t>Afghanistan</t>
  </si>
  <si>
    <t>Armenia</t>
  </si>
  <si>
    <t>Angola</t>
  </si>
  <si>
    <t>Azerbaijan</t>
  </si>
  <si>
    <t>Bangladesh</t>
  </si>
  <si>
    <t>Burkina Faso</t>
  </si>
  <si>
    <t>Burundi</t>
  </si>
  <si>
    <t>Benin</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</si>
  <si>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</si>
  <si>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</si>
  <si>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</si>
  <si>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</si>
  <si>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</si>
  <si>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</si>
  <si>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</si>
  <si>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</si>
  <si>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</si>
  <si>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</si>
  <si>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</si>
  <si>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</si>
  <si>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</si>
  <si>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</si>
  <si>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</si>
  <si>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</si>
  <si>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Honduras</t>
  </si>
  <si>
    <t>Haiti</t>
  </si>
  <si>
    <t>Indonesia</t>
  </si>
  <si>
    <t>India</t>
  </si>
  <si>
    <t>Kenya</t>
  </si>
  <si>
    <t>Kyrgyzstan</t>
  </si>
  <si>
    <t>Cambodia</t>
  </si>
  <si>
    <t>Comoros</t>
  </si>
  <si>
    <t>Lao PDR</t>
  </si>
  <si>
    <t>Liberia</t>
  </si>
  <si>
    <t>Lesotho</t>
  </si>
  <si>
    <t>Moldova</t>
  </si>
  <si>
    <t>Madagascar</t>
  </si>
  <si>
    <t>Mali</t>
  </si>
  <si>
    <t>Myanmar</t>
  </si>
  <si>
    <t>Mauritania</t>
  </si>
  <si>
    <t>Malawi</t>
  </si>
  <si>
    <t>Mozambique</t>
  </si>
  <si>
    <t>Niger</t>
  </si>
  <si>
    <t>Nigeria</t>
  </si>
  <si>
    <t>Nicaragua</t>
  </si>
  <si>
    <t>Nepal</t>
  </si>
  <si>
    <t>Papua New Guinea</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</si>
  <si>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</si>
  <si>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</si>
  <si>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</si>
  <si>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</si>
  <si>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</si>
  <si>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</si>
  <si>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</si>
  <si>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</si>
  <si>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</si>
  <si>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</si>
  <si>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</si>
  <si>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</si>
  <si>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</si>
  <si>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</si>
  <si>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</si>
  <si>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</si>
  <si>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Zambia</t>
  </si>
  <si>
    <t>Zimbabwe</t>
  </si>
  <si>
    <t>Zanzibar</t>
  </si>
  <si>
    <t>Afghanistan</t>
  </si>
  <si>
    <t>Armenia</t>
  </si>
  <si>
    <t>Angola</t>
  </si>
  <si>
    <t>Bangladesh</t>
  </si>
  <si>
    <t>Burkina Faso</t>
  </si>
  <si>
    <t>Burundi</t>
  </si>
  <si>
    <t>Benin</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</si>
  <si>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</si>
  <si>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</si>
  <si>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</si>
  <si>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</si>
  <si>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</si>
  <si>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</si>
  <si>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</si>
  <si>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</si>
  <si>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</si>
  <si>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</si>
  <si>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</si>
  <si>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</si>
  <si>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</si>
  <si>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</si>
  <si>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</si>
  <si>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</si>
  <si>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Honduras</t>
  </si>
  <si>
    <t>Haiti</t>
  </si>
  <si>
    <t>Indonesia</t>
  </si>
  <si>
    <t>India</t>
  </si>
  <si>
    <t>Kenya</t>
  </si>
  <si>
    <t>Kyrgyzstan</t>
  </si>
  <si>
    <t>Cambodia</t>
  </si>
  <si>
    <t>Comoros</t>
  </si>
  <si>
    <t>Lao PDR</t>
  </si>
  <si>
    <t>Liberia</t>
  </si>
  <si>
    <t>Lesotho</t>
  </si>
  <si>
    <t>Moldova</t>
  </si>
  <si>
    <t>Madagascar</t>
  </si>
  <si>
    <t>Mali</t>
  </si>
  <si>
    <t>Myanmar</t>
  </si>
  <si>
    <t>Mauritania</t>
  </si>
  <si>
    <t>Malawi</t>
  </si>
  <si>
    <t>Mozambique</t>
  </si>
  <si>
    <t>Niger</t>
  </si>
  <si>
    <t>Nigeria</t>
  </si>
  <si>
    <t>Nicaragua</t>
  </si>
  <si>
    <t>Nepal</t>
  </si>
  <si>
    <t>Papua New Guinea</t>
  </si>
  <si>
    <t>Pakistan</t>
  </si>
  <si>
    <t>Palestine</t>
  </si>
  <si>
    <t>Rwanda</t>
  </si>
  <si>
    <t>Sudan</t>
  </si>
  <si>
    <t>Sierra Leone</t>
  </si>
  <si>
    <t>Senegal</t>
  </si>
  <si>
    <t>Somalia</t>
  </si>
  <si>
    <t>South Sudan</t>
  </si>
  <si>
    <t>Sao Tome and Principe</t>
  </si>
  <si>
    <t>Chad</t>
  </si>
  <si>
    <t>Togo</t>
  </si>
  <si>
    <t>Tajikistan</t>
  </si>
  <si>
    <t>Timor-Leste</t>
  </si>
  <si>
    <t>Tanzania</t>
  </si>
  <si>
    <t>Uganda</t>
  </si>
  <si>
    <t>Uzbekistan</t>
  </si>
  <si>
    <t>Viet Nam</t>
  </si>
  <si>
    <t>Yemen</t>
  </si>
  <si>
    <t>Zambia</t>
  </si>
  <si>
    <t>Zimbabwe</t>
  </si>
  <si>
    <t>Zanzibar</t>
  </si>
  <si>
    <t>Afghanistan</t>
  </si>
  <si>
    <t>Armenia</t>
  </si>
  <si>
    <t>Angola</t>
  </si>
  <si>
    <t>Bangladesh</t>
  </si>
  <si>
    <t>Burkina Faso</t>
  </si>
  <si>
    <t>Burundi</t>
  </si>
  <si>
    <t>Benin</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</si>
  <si>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</si>
  <si>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</si>
  <si>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</si>
  <si>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</si>
  <si>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</si>
  <si>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</si>
  <si>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</si>
  <si>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</si>
  <si>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</si>
  <si>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</si>
  <si>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</si>
  <si>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</si>
  <si>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</si>
  <si>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</si>
  <si>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</si>
  <si>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</si>
  <si>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Honduras</t>
  </si>
  <si>
    <t>Haiti</t>
  </si>
  <si>
    <t>Indonesia</t>
  </si>
  <si>
    <t>India</t>
  </si>
  <si>
    <t>Kenya</t>
  </si>
  <si>
    <t>Kyrgyzstan</t>
  </si>
  <si>
    <t>Cambodia</t>
  </si>
  <si>
    <t>Comoros</t>
  </si>
  <si>
    <t>Lao PDR</t>
  </si>
  <si>
    <t>Liberia</t>
  </si>
  <si>
    <t>Lesotho</t>
  </si>
  <si>
    <t>Moldova</t>
  </si>
  <si>
    <t>Madagascar</t>
  </si>
  <si>
    <t>Mali</t>
  </si>
  <si>
    <t>Myanmar</t>
  </si>
  <si>
    <t>Mauritania</t>
  </si>
  <si>
    <t>Malawi</t>
  </si>
  <si>
    <t>Mozambique</t>
  </si>
  <si>
    <t>Niger</t>
  </si>
  <si>
    <t>Nigeria</t>
  </si>
  <si>
    <t>Nicaragua</t>
  </si>
  <si>
    <t>Nepal</t>
  </si>
  <si>
    <t>Papua New Guinea</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</si>
  <si>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</si>
  <si>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</si>
  <si>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</si>
  <si>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</si>
  <si>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</si>
  <si>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</si>
  <si>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</si>
  <si>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</si>
  <si>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</si>
  <si>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</si>
  <si>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</si>
  <si>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</si>
  <si>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</si>
  <si>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</si>
  <si>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</si>
  <si>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</si>
  <si>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Yemen</t>
  </si>
  <si>
    <t>Zambia</t>
  </si>
  <si>
    <t>Zimbabwe</t>
  </si>
  <si>
    <t>Zanzibar</t>
  </si>
  <si>
    <t>Afghanistan</t>
  </si>
  <si>
    <t>Armenia</t>
  </si>
  <si>
    <t>Angola</t>
  </si>
  <si>
    <t>Bangladesh</t>
  </si>
  <si>
    <t>Burkina Faso</t>
  </si>
  <si>
    <t>Burundi</t>
  </si>
  <si>
    <t>Benin</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</si>
  <si>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</si>
  <si>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</si>
  <si>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</si>
  <si>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</si>
  <si>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</si>
  <si>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</si>
  <si>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</si>
  <si>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</si>
  <si>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</si>
  <si>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</si>
  <si>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</si>
  <si>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</si>
  <si>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</si>
  <si>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</si>
  <si>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</si>
  <si>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</si>
  <si>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Honduras</t>
  </si>
  <si>
    <t>Haiti</t>
  </si>
  <si>
    <t>Indonesia</t>
  </si>
  <si>
    <t>India</t>
  </si>
  <si>
    <t>Kenya</t>
  </si>
  <si>
    <t>Kyrgyzstan</t>
  </si>
  <si>
    <t>Cambodia</t>
  </si>
  <si>
    <t>Comoros</t>
  </si>
  <si>
    <t>Lao PDR</t>
  </si>
  <si>
    <t>Liberia</t>
  </si>
  <si>
    <t>Lesotho</t>
  </si>
  <si>
    <t>Moldova</t>
  </si>
  <si>
    <t>Madagascar</t>
  </si>
  <si>
    <t>Mali</t>
  </si>
  <si>
    <t>Myanmar</t>
  </si>
  <si>
    <t>Mauritania</t>
  </si>
  <si>
    <t>Malawi</t>
  </si>
  <si>
    <t>Mozambique</t>
  </si>
  <si>
    <t>Niger</t>
  </si>
  <si>
    <t>Nigeria</t>
  </si>
  <si>
    <t>Nicaragua</t>
  </si>
  <si>
    <t>Nepal</t>
  </si>
  <si>
    <t>Papua New Guinea</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</si>
  <si>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</si>
  <si>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</si>
  <si>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</si>
  <si>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</si>
  <si>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</si>
  <si>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</si>
  <si>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</si>
  <si>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</si>
  <si>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</si>
  <si>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</si>
  <si>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</si>
  <si>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</si>
  <si>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</si>
  <si>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</si>
  <si>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</si>
  <si>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</si>
  <si>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Yemen</t>
  </si>
  <si>
    <t>Zambia</t>
  </si>
  <si>
    <t>Zimbabwe</t>
  </si>
  <si>
    <t>Zanzibar</t>
  </si>
  <si>
    <t>Afghanistan</t>
  </si>
  <si>
    <t>Armenia</t>
  </si>
  <si>
    <t>Angola</t>
  </si>
  <si>
    <t>Bangladesh</t>
  </si>
  <si>
    <t>Burkina Faso</t>
  </si>
  <si>
    <t>Burundi</t>
  </si>
  <si>
    <t>Benin</t>
  </si>
  <si>
    <t>Bolivia</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</si>
  <si>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</si>
  <si>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</si>
  <si>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</si>
  <si>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</si>
  <si>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</si>
  <si>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</si>
  <si>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</si>
  <si>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</si>
  <si>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</si>
  <si>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</si>
  <si>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</si>
  <si>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</si>
  <si>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</si>
  <si>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</si>
  <si>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</si>
  <si>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</si>
  <si>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Guyana</t>
  </si>
  <si>
    <t>Honduras</t>
  </si>
  <si>
    <t>Haiti</t>
  </si>
  <si>
    <t>Indonesia</t>
  </si>
  <si>
    <t>India</t>
  </si>
  <si>
    <t>Kenya</t>
  </si>
  <si>
    <t>Kyrgyzstan</t>
  </si>
  <si>
    <t>Cambodia</t>
  </si>
  <si>
    <t>Comoros</t>
  </si>
  <si>
    <t>Lao PDR</t>
  </si>
  <si>
    <t>Liberia</t>
  </si>
  <si>
    <t>Lesotho</t>
  </si>
  <si>
    <t>Moldova</t>
  </si>
  <si>
    <t>Madagascar</t>
  </si>
  <si>
    <t>Mali</t>
  </si>
  <si>
    <t>Myanmar</t>
  </si>
  <si>
    <t>Mauritania</t>
  </si>
  <si>
    <t>Malawi</t>
  </si>
  <si>
    <t>Mozambique</t>
  </si>
  <si>
    <t>Niger</t>
  </si>
  <si>
    <t>Nigeria</t>
  </si>
  <si>
    <t>Nicaragua</t>
  </si>
  <si>
    <t>Nepal</t>
  </si>
  <si>
    <t>Papua New Guinea</t>
  </si>
  <si>
    <t>Philippines</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</si>
  <si>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</si>
  <si>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</si>
  <si>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</si>
  <si>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</si>
  <si>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</si>
  <si>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</si>
  <si>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</si>
  <si>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</si>
  <si>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</si>
  <si>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</si>
  <si>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</si>
  <si>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</si>
  <si>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</si>
  <si>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</si>
  <si>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</si>
  <si>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</si>
  <si>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Yemen</t>
  </si>
  <si>
    <t>Zambia</t>
  </si>
  <si>
    <t>Zimbabwe</t>
  </si>
  <si>
    <t>Zanzibar</t>
  </si>
  <si>
    <t>Afghanistan</t>
  </si>
  <si>
    <t>Armenia</t>
  </si>
  <si>
    <t>Angola</t>
  </si>
  <si>
    <t>Bangladesh</t>
  </si>
  <si>
    <t>Burkina Faso</t>
  </si>
  <si>
    <t>Burundi</t>
  </si>
  <si>
    <t>Benin</t>
  </si>
  <si>
    <t>Bolivia</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</si>
  <si>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</si>
  <si>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</si>
  <si>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</si>
  <si>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</si>
  <si>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</si>
  <si>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</si>
  <si>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</si>
  <si>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</si>
  <si>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</si>
  <si>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</si>
  <si>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</si>
  <si>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</si>
  <si>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</si>
  <si>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</si>
  <si>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</si>
  <si>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</si>
  <si>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Guyana</t>
  </si>
  <si>
    <t>Honduras</t>
  </si>
  <si>
    <t>Haiti</t>
  </si>
  <si>
    <t>Indonesia</t>
  </si>
  <si>
    <t>India</t>
  </si>
  <si>
    <t>Kenya</t>
  </si>
  <si>
    <t>Kyrgyzstan</t>
  </si>
  <si>
    <t>Cambodia</t>
  </si>
  <si>
    <t>Comoros</t>
  </si>
  <si>
    <t>Lao PDR</t>
  </si>
  <si>
    <t>Liberia</t>
  </si>
  <si>
    <t>Lesotho</t>
  </si>
  <si>
    <t>Moldova</t>
  </si>
  <si>
    <t>Madagascar</t>
  </si>
  <si>
    <t>Mali</t>
  </si>
  <si>
    <t>Myanmar</t>
  </si>
  <si>
    <t>Mauritania</t>
  </si>
  <si>
    <t>Malawi</t>
  </si>
  <si>
    <t>Mozambique</t>
  </si>
  <si>
    <t>Niger</t>
  </si>
  <si>
    <t>Nigeria</t>
  </si>
  <si>
    <t>Nicaragua</t>
  </si>
  <si>
    <t>Nepal</t>
  </si>
  <si>
    <t>Papua New Guinea</t>
  </si>
  <si>
    <t>Philippines</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</si>
  <si>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</si>
  <si>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</si>
  <si>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</si>
  <si>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</si>
  <si>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</si>
  <si>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</si>
  <si>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</si>
  <si>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</si>
  <si>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</si>
  <si>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</si>
  <si>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</si>
  <si>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</si>
  <si>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</si>
  <si>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</si>
  <si>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</si>
  <si>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</si>
  <si>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Yemen</t>
  </si>
  <si>
    <t>Zambia</t>
  </si>
  <si>
    <t>Zimbabwe</t>
  </si>
  <si>
    <t>Zanzibar</t>
  </si>
  <si>
    <t>Afghanistan</t>
  </si>
  <si>
    <t>Armenia</t>
  </si>
  <si>
    <t>Angola</t>
  </si>
  <si>
    <t>Bangladesh</t>
  </si>
  <si>
    <t>Burkina Faso</t>
  </si>
  <si>
    <t>Burundi</t>
  </si>
  <si>
    <t>Benin</t>
  </si>
  <si>
    <t>Bolivia</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</si>
  <si>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</si>
  <si>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</si>
  <si>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</si>
  <si>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</si>
  <si>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</si>
  <si>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</si>
  <si>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</si>
  <si>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</si>
  <si>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</si>
  <si>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</si>
  <si>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</si>
  <si>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</si>
  <si>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</si>
  <si>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</si>
  <si>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</si>
  <si>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</si>
  <si>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Guyana</t>
  </si>
  <si>
    <t>Honduras</t>
  </si>
  <si>
    <t>Haiti</t>
  </si>
  <si>
    <t>Indonesia</t>
  </si>
  <si>
    <t>India</t>
  </si>
  <si>
    <t>Kenya</t>
  </si>
  <si>
    <t>Kyrgyzstan</t>
  </si>
  <si>
    <t>Cambodia</t>
  </si>
  <si>
    <t>Comoros</t>
  </si>
  <si>
    <t>Lao PDR</t>
  </si>
  <si>
    <t>Liberia</t>
  </si>
  <si>
    <t>Lesotho</t>
  </si>
  <si>
    <t>Morocco</t>
  </si>
  <si>
    <t>Moldova</t>
  </si>
  <si>
    <t>Madagascar</t>
  </si>
  <si>
    <t>Mali</t>
  </si>
  <si>
    <t>Myanmar</t>
  </si>
  <si>
    <t>Mauritania</t>
  </si>
  <si>
    <t>Malawi</t>
  </si>
  <si>
    <t>Mozambique</t>
  </si>
  <si>
    <t>Niger</t>
  </si>
  <si>
    <t>Nigeria</t>
  </si>
  <si>
    <t>Nicaragua</t>
  </si>
  <si>
    <t>Nepal</t>
  </si>
  <si>
    <t>Papua New Guinea</t>
  </si>
  <si>
    <t>Philippines</t>
  </si>
  <si>
    <t>Pakistan</t>
  </si>
  <si>
    <t>Palestine</t>
  </si>
  <si>
    <t>Rwanda</t>
  </si>
  <si>
    <t>Sudan</t>
  </si>
  <si>
    <t>Sierra Leone</t>
  </si>
  <si>
    <t>Senegal</t>
  </si>
  <si>
    <t>Somalia</t>
  </si>
  <si>
    <t>South Sudan</t>
  </si>
  <si>
    <t>Sao Tome and Principe</t>
  </si>
  <si>
    <t>Chad</t>
  </si>
  <si>
    <t>Togo</t>
  </si>
  <si>
    <t>Tajikistan</t>
  </si>
  <si>
    <t>Tanzania</t>
  </si>
  <si>
    <t>Uganda</t>
  </si>
  <si>
    <t>Uzbekistan</t>
  </si>
  <si>
    <t>Viet Nam</t>
  </si>
  <si>
    <t>Yemen</t>
  </si>
  <si>
    <t>Zambia</t>
  </si>
  <si>
    <t>Zimbabwe</t>
  </si>
  <si>
    <t>Zanzibar</t>
  </si>
  <si>
    <t>Afghanistan</t>
  </si>
  <si>
    <t>Armenia</t>
  </si>
  <si>
    <t>Angola</t>
  </si>
  <si>
    <t>Bangladesh</t>
  </si>
  <si>
    <t>Burkina Faso</t>
  </si>
  <si>
    <t>Burundi</t>
  </si>
  <si>
    <t>Benin</t>
  </si>
  <si>
    <t>Bolivia</t>
  </si>
  <si>
    <t>Bhutan</t>
  </si>
  <si>
    <t>DR Congo</t>
  </si>
  <si>
    <t>Central African Republic</t>
  </si>
  <si>
    <t>Congo</t>
  </si>
  <si>
    <t>Cote d'Ivoire</t>
  </si>
  <si>
    <t>Cameroon</t>
  </si>
  <si>
    <t>China</t>
  </si>
  <si>
    <t>Cabo Verde</t>
  </si>
  <si>
    <t>Djibouti</t>
  </si>
  <si>
    <t>Eritrea</t>
  </si>
  <si>
    <t>Ethiopia</t>
  </si>
  <si>
    <t>Georgia</t>
  </si>
  <si>
    <t>Ghana</t>
  </si>
  <si>
    <t>Gambia</t>
  </si>
  <si>
    <t>Guinea</t>
  </si>
  <si>
    <t>Guinea-Bissau</t>
  </si>
  <si>
    <t>Guyana</t>
  </si>
  <si>
    <t>Honduras</t>
  </si>
  <si>
    <t>Haiti</t>
  </si>
  <si>
    <t>Indonesia</t>
  </si>
  <si>
    <t>India</t>
  </si>
  <si>
    <t>Kenya</t>
  </si>
  <si>
    <t>Kyrgyzstan</t>
  </si>
  <si>
    <t>Cambodia</t>
  </si>
  <si>
    <t>Comoros</t>
  </si>
  <si>
    <t>Lao PDR</t>
  </si>
  <si>
    <t>Liberia</t>
  </si>
  <si>
    <t>Lesotho</t>
  </si>
  <si>
    <t>Morocco</t>
  </si>
  <si>
    <t>Moldova</t>
  </si>
  <si>
    <t>Madagascar</t>
  </si>
  <si>
    <t>Mali</t>
  </si>
  <si>
    <t>Myanmar</t>
  </si>
  <si>
    <t>Mongolia</t>
  </si>
  <si>
    <t>Mauritania</t>
  </si>
  <si>
    <t>Malawi</t>
  </si>
  <si>
    <t>Mozambique</t>
  </si>
  <si>
    <t>Niger</t>
  </si>
  <si>
    <t>Nigeria</t>
  </si>
  <si>
    <t>Nicaragua</t>
  </si>
  <si>
    <t>Nepal</t>
  </si>
  <si>
    <t>Papua New Guinea</t>
  </si>
  <si>
    <t>Philippines</t>
  </si>
  <si>
    <t>Pakistan</t>
  </si>
  <si>
    <t>Palestine</t>
  </si>
  <si>
    <t>Rwanda</t>
  </si>
  <si>
    <t>Sudan</t>
  </si>
  <si>
    <t>Sierra Leone</t>
  </si>
  <si>
    <t>Senegal</t>
  </si>
  <si>
    <t>Somalia</t>
  </si>
  <si>
    <t>South Sudan</t>
  </si>
  <si>
    <t>Sao Tome and Principe</t>
  </si>
  <si>
    <t>El Salvador</t>
  </si>
  <si>
    <t>Chad</t>
  </si>
  <si>
    <t>Togo</t>
  </si>
  <si>
    <t>Tajikistan</t>
  </si>
  <si>
    <t>Tanzania</t>
  </si>
  <si>
    <t>Uganda</t>
  </si>
  <si>
    <t>Uzbekistan</t>
  </si>
  <si>
    <t>Viet Nam</t>
  </si>
  <si>
    <t>Yemen</t>
  </si>
  <si>
    <t>Zambia</t>
  </si>
  <si>
    <t>Zimbabwe</t>
  </si>
  <si>
    <t>Zanzibar</t>
  </si>
  <si>
    <t>Afghanistan</t>
  </si>
  <si>
    <t>Armenia</t>
  </si>
  <si>
    <t>Angola</t>
  </si>
  <si>
    <t>Bangladesh</t>
  </si>
  <si>
    <t>Burkina Faso</t>
  </si>
  <si>
    <t>Burundi</t>
  </si>
  <si>
    <t>Benin</t>
  </si>
  <si>
    <t>Bolivia</t>
  </si>
  <si>
    <t>Bhutan</t>
  </si>
  <si>
    <t>Belize</t>
  </si>
  <si>
    <t>DR Congo</t>
  </si>
  <si>
    <t>Central African Republic</t>
  </si>
  <si>
    <t>Congo</t>
  </si>
  <si>
    <t>Cote d'Ivoire</t>
  </si>
  <si>
    <t>Cameroon</t>
  </si>
  <si>
    <t>China</t>
  </si>
  <si>
    <t>Cabo Verde</t>
  </si>
  <si>
    <t>Djibouti</t>
  </si>
  <si>
    <t>Eritrea</t>
  </si>
  <si>
    <t>Ethiopia</t>
  </si>
  <si>
    <t>Georgia</t>
  </si>
  <si>
    <t>Ghana</t>
  </si>
  <si>
    <t>Gambia</t>
  </si>
  <si>
    <t>Guinea</t>
  </si>
  <si>
    <t>Guatemala</t>
  </si>
  <si>
    <t>Guinea-Bissau</t>
  </si>
  <si>
    <t>Guyana</t>
  </si>
  <si>
    <t>Honduras</t>
  </si>
  <si>
    <t>Haiti</t>
  </si>
  <si>
    <t>Indonesia</t>
  </si>
  <si>
    <t>India</t>
  </si>
  <si>
    <t>Kenya</t>
  </si>
  <si>
    <t>Kyrgyzstan</t>
  </si>
  <si>
    <t>Cambodia</t>
  </si>
  <si>
    <t>Comoros</t>
  </si>
  <si>
    <t>Lao PDR</t>
  </si>
  <si>
    <t>Liberia</t>
  </si>
  <si>
    <t>Lesotho</t>
  </si>
  <si>
    <t>Morocco</t>
  </si>
  <si>
    <t>Moldova</t>
  </si>
  <si>
    <t>Madagascar</t>
  </si>
  <si>
    <t>Mali</t>
  </si>
  <si>
    <t>Myanmar</t>
  </si>
  <si>
    <t>Mongolia</t>
  </si>
  <si>
    <t>Mauritania</t>
  </si>
  <si>
    <t>Malawi</t>
  </si>
  <si>
    <t>Mozambique</t>
  </si>
  <si>
    <t>Niger</t>
  </si>
  <si>
    <t>Nigeria</t>
  </si>
  <si>
    <t>Nicaragua</t>
  </si>
  <si>
    <t>Nepal</t>
  </si>
  <si>
    <t>Papua New Guinea</t>
  </si>
  <si>
    <t>Philippines</t>
  </si>
  <si>
    <t>Pakistan</t>
  </si>
  <si>
    <t>Palestine</t>
  </si>
  <si>
    <t>Rwanda</t>
  </si>
  <si>
    <t>Sudan</t>
  </si>
  <si>
    <t>Sierra Leone</t>
  </si>
  <si>
    <t>Senegal</t>
  </si>
  <si>
    <t>Somalia</t>
  </si>
  <si>
    <t>South Sudan</t>
  </si>
  <si>
    <t>Sao Tome and Principe</t>
  </si>
  <si>
    <t>El Salvador</t>
  </si>
  <si>
    <t>Syrian Arab Republic</t>
  </si>
  <si>
    <t>Chad</t>
  </si>
  <si>
    <t>Togo</t>
  </si>
  <si>
    <t>Tajikistan</t>
  </si>
  <si>
    <t>Tanzania</t>
  </si>
  <si>
    <t>Uganda</t>
  </si>
  <si>
    <t>Uzbekistan</t>
  </si>
  <si>
    <t>Viet Nam</t>
  </si>
  <si>
    <t>Yemen</t>
  </si>
  <si>
    <t>Zambia</t>
  </si>
  <si>
    <t>Zimbabwe</t>
  </si>
  <si>
    <t>Zanzibar</t>
  </si>
  <si>
    <t>Afghanistan</t>
  </si>
  <si>
    <t>Armenia</t>
  </si>
  <si>
    <t>Angola</t>
  </si>
  <si>
    <t>Bangladesh</t>
  </si>
  <si>
    <t>Burkina Faso</t>
  </si>
  <si>
    <t>Burundi</t>
  </si>
  <si>
    <t>Benin</t>
  </si>
  <si>
    <t>Bolivia</t>
  </si>
  <si>
    <t>Bhutan</t>
  </si>
  <si>
    <t>Belize</t>
  </si>
  <si>
    <t>DR Congo</t>
  </si>
  <si>
    <t>Central African Republic</t>
  </si>
  <si>
    <t>Congo</t>
  </si>
  <si>
    <t>Cote d'Ivoire</t>
  </si>
  <si>
    <t>Cameroon</t>
  </si>
  <si>
    <t>China</t>
  </si>
  <si>
    <t>Cabo Verde</t>
  </si>
  <si>
    <t>Djibouti</t>
  </si>
  <si>
    <t>Eritrea</t>
  </si>
  <si>
    <t>Ethiopia</t>
  </si>
  <si>
    <t>Georgia</t>
  </si>
  <si>
    <t>Ghana</t>
  </si>
  <si>
    <t>Gambia</t>
  </si>
  <si>
    <t>Guinea</t>
  </si>
  <si>
    <t>Guatemala</t>
  </si>
  <si>
    <t>Guinea-Bissau</t>
  </si>
  <si>
    <t>Guyana</t>
  </si>
  <si>
    <t>Honduras</t>
  </si>
  <si>
    <t>Haiti</t>
  </si>
  <si>
    <t>Indonesia</t>
  </si>
  <si>
    <t>India</t>
  </si>
  <si>
    <t>Kenya</t>
  </si>
  <si>
    <t>Kyrgyzstan</t>
  </si>
  <si>
    <t>Cambodia</t>
  </si>
  <si>
    <t>Comoros</t>
  </si>
  <si>
    <t>Lao PDR</t>
  </si>
  <si>
    <t>Sri Lanka</t>
  </si>
  <si>
    <t>Liberia</t>
  </si>
  <si>
    <t>Lesotho</t>
  </si>
  <si>
    <t>Morocco</t>
  </si>
  <si>
    <t>Moldova</t>
  </si>
  <si>
    <t>Madagascar</t>
  </si>
  <si>
    <t>Mali</t>
  </si>
  <si>
    <t>Myanmar</t>
  </si>
  <si>
    <t>Mongolia</t>
  </si>
  <si>
    <t>Mauritania</t>
  </si>
  <si>
    <t>Malawi</t>
  </si>
  <si>
    <t>Mozambique</t>
  </si>
  <si>
    <t>Niger</t>
  </si>
  <si>
    <t>Nigeria</t>
  </si>
  <si>
    <t>Nicaragua</t>
  </si>
  <si>
    <t>Nepal</t>
  </si>
  <si>
    <t>Papua New Guinea</t>
  </si>
  <si>
    <t>Philippines</t>
  </si>
  <si>
    <t>Pakistan</t>
  </si>
  <si>
    <t>Palestine</t>
  </si>
  <si>
    <t>Rwanda</t>
  </si>
  <si>
    <t>Sudan</t>
  </si>
  <si>
    <t>Sierra Leone</t>
  </si>
  <si>
    <t>Senegal</t>
  </si>
  <si>
    <t>Somalia</t>
  </si>
  <si>
    <t>South Sudan</t>
  </si>
  <si>
    <t>Sao Tome and Principe</t>
  </si>
  <si>
    <t>El Salvador</t>
  </si>
  <si>
    <t>Syrian Arab Republic</t>
  </si>
  <si>
    <t>Chad</t>
  </si>
  <si>
    <t>Togo</t>
  </si>
  <si>
    <t>Tajikistan</t>
  </si>
  <si>
    <t>Turkmenistan</t>
  </si>
  <si>
    <t>Tanzania</t>
  </si>
  <si>
    <t>Uganda</t>
  </si>
  <si>
    <t>Uzbekistan</t>
  </si>
  <si>
    <t>Viet Nam</t>
  </si>
  <si>
    <t>Yemen</t>
  </si>
  <si>
    <t>Zambia</t>
  </si>
  <si>
    <t>Zimbabwe</t>
  </si>
  <si>
    <t>Zanzibar</t>
  </si>
  <si>
    <t>Afghanistan</t>
  </si>
  <si>
    <t>Armenia</t>
  </si>
  <si>
    <t>Angola</t>
  </si>
  <si>
    <t>Bangladesh</t>
  </si>
  <si>
    <t>Burkina Faso</t>
  </si>
  <si>
    <t>Burundi</t>
  </si>
  <si>
    <t>Benin</t>
  </si>
  <si>
    <t>Bolivia</t>
  </si>
  <si>
    <t>Bhutan</t>
  </si>
  <si>
    <t>Belize</t>
  </si>
  <si>
    <t>DR Congo</t>
  </si>
  <si>
    <t>Central African Republic</t>
  </si>
  <si>
    <t>Congo</t>
  </si>
  <si>
    <t>Cote d'Ivoire</t>
  </si>
  <si>
    <t>Cameroon</t>
  </si>
  <si>
    <t>China</t>
  </si>
  <si>
    <t>Cabo Verde</t>
  </si>
  <si>
    <t>Djibouti</t>
  </si>
  <si>
    <t>Eritrea</t>
  </si>
  <si>
    <t>Ethiopia</t>
  </si>
  <si>
    <t>Georgia</t>
  </si>
  <si>
    <t>Ghana</t>
  </si>
  <si>
    <t>Gambia</t>
  </si>
  <si>
    <t>Guinea</t>
  </si>
  <si>
    <t>Guatemala</t>
  </si>
  <si>
    <t>Guinea-Bissau</t>
  </si>
  <si>
    <t>Guyana</t>
  </si>
  <si>
    <t>Honduras</t>
  </si>
  <si>
    <t>Haiti</t>
  </si>
  <si>
    <t>Indonesia</t>
  </si>
  <si>
    <t>India</t>
  </si>
  <si>
    <t>Kenya</t>
  </si>
  <si>
    <t>Kyrgyzstan</t>
  </si>
  <si>
    <t>Cambodia</t>
  </si>
  <si>
    <t>Comoros</t>
  </si>
  <si>
    <t>Lao PDR</t>
  </si>
  <si>
    <t>Sri Lanka</t>
  </si>
  <si>
    <t>Liberia</t>
  </si>
  <si>
    <t>Lesotho</t>
  </si>
  <si>
    <t>Morocco</t>
  </si>
  <si>
    <t>Moldova</t>
  </si>
  <si>
    <t>Madagascar</t>
  </si>
  <si>
    <t>Mali</t>
  </si>
  <si>
    <t>Myanmar</t>
  </si>
  <si>
    <t>Mongolia</t>
  </si>
  <si>
    <t>Mauritania</t>
  </si>
  <si>
    <t>Malawi</t>
  </si>
  <si>
    <t>Mozambique</t>
  </si>
  <si>
    <t>Niger</t>
  </si>
  <si>
    <t>Nigeria</t>
  </si>
  <si>
    <t>Nicaragua</t>
  </si>
  <si>
    <t>Nepal</t>
  </si>
  <si>
    <t>Papua New Guinea</t>
  </si>
  <si>
    <t>Philippines</t>
  </si>
  <si>
    <t>Pakistan</t>
  </si>
  <si>
    <t>Palestine</t>
  </si>
  <si>
    <t>Rwanda</t>
  </si>
  <si>
    <t>Sudan</t>
  </si>
  <si>
    <t>Sierra Leone</t>
  </si>
  <si>
    <t>Senegal</t>
  </si>
  <si>
    <t>Somalia</t>
  </si>
  <si>
    <t>South Sudan</t>
  </si>
  <si>
    <t>Sao Tome and Principe</t>
  </si>
  <si>
    <t>El Salvador</t>
  </si>
  <si>
    <t>Syrian Arab Republic</t>
  </si>
  <si>
    <t>Swaziland</t>
  </si>
  <si>
    <t>Chad</t>
  </si>
  <si>
    <t>Togo</t>
  </si>
  <si>
    <t>Tajikistan</t>
  </si>
  <si>
    <t>Tanzania</t>
  </si>
  <si>
    <t>Uganda</t>
  </si>
  <si>
    <t>Uzbekistan</t>
  </si>
  <si>
    <t>Viet Nam</t>
  </si>
  <si>
    <t>Yemen</t>
  </si>
  <si>
    <t>Zambia</t>
  </si>
  <si>
    <t>Zimbabwe</t>
  </si>
  <si>
    <t>Zanzibar</t>
  </si>
  <si>
    <t>Afghanistan</t>
  </si>
  <si>
    <t>Armenia</t>
  </si>
  <si>
    <t>Angola</t>
  </si>
  <si>
    <t>Bangladesh</t>
  </si>
  <si>
    <t>Burkina Faso</t>
  </si>
  <si>
    <t>Burundi</t>
  </si>
  <si>
    <t>Benin</t>
  </si>
  <si>
    <t>Bolivia</t>
  </si>
  <si>
    <t>Bhutan</t>
  </si>
  <si>
    <t>Belize</t>
  </si>
  <si>
    <t>DR Congo</t>
  </si>
  <si>
    <t>Central African Republic</t>
  </si>
  <si>
    <t>Congo</t>
  </si>
  <si>
    <t>Cote d'Ivoire</t>
  </si>
  <si>
    <t>Cameroon</t>
  </si>
  <si>
    <t>China</t>
  </si>
  <si>
    <t>Cabo Verde</t>
  </si>
  <si>
    <t>Djibouti</t>
  </si>
  <si>
    <t>Ecuador</t>
  </si>
  <si>
    <t>Eritrea</t>
  </si>
  <si>
    <t>Ethiopia</t>
  </si>
  <si>
    <t>Georgia</t>
  </si>
  <si>
    <t>Ghana</t>
  </si>
  <si>
    <t>Gambia</t>
  </si>
  <si>
    <t>Guinea</t>
  </si>
  <si>
    <t>Guatemala</t>
  </si>
  <si>
    <t>Guinea-Bissau</t>
  </si>
  <si>
    <t>Guyana</t>
  </si>
  <si>
    <t>Honduras</t>
  </si>
  <si>
    <t>Haiti</t>
  </si>
  <si>
    <t>Indonesia</t>
  </si>
  <si>
    <t>India</t>
  </si>
  <si>
    <t>Jamaica</t>
  </si>
  <si>
    <t>Kenya</t>
  </si>
  <si>
    <t>Kyrgyzstan</t>
  </si>
  <si>
    <t>Cambodia</t>
  </si>
  <si>
    <t>Comoros</t>
  </si>
  <si>
    <t>Lao PDR</t>
  </si>
  <si>
    <t>Sri Lanka</t>
  </si>
  <si>
    <t>Liberia</t>
  </si>
  <si>
    <t>Lesotho</t>
  </si>
  <si>
    <t>Morocco</t>
  </si>
  <si>
    <t>Moldova</t>
  </si>
  <si>
    <t>Madagascar</t>
  </si>
  <si>
    <t>Mali</t>
  </si>
  <si>
    <t>Myanmar</t>
  </si>
  <si>
    <t>Mongolia</t>
  </si>
  <si>
    <t>Mauritania</t>
  </si>
  <si>
    <t>Malawi</t>
  </si>
  <si>
    <t>Mozambique</t>
  </si>
  <si>
    <t>Namibia</t>
  </si>
  <si>
    <t>Niger</t>
  </si>
  <si>
    <t>Nigeria</t>
  </si>
  <si>
    <t>Nicaragua</t>
  </si>
  <si>
    <t>Nepal</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</si>
  <si>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</si>
  <si>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</si>
  <si>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</si>
  <si>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</si>
  <si>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</si>
  <si>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</si>
  <si>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</si>
  <si>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</si>
  <si>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</si>
  <si>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</si>
  <si>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</si>
  <si>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</si>
  <si>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</si>
  <si>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</si>
  <si>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</si>
  <si>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</si>
  <si>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</si>
  <si>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</si>
  <si>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Tanzania</t>
  </si>
  <si>
    <t>Ukraine</t>
  </si>
  <si>
    <t>Uganda</t>
  </si>
  <si>
    <t>Uzbekistan</t>
  </si>
  <si>
    <t>Viet Nam</t>
  </si>
  <si>
    <t>Yemen</t>
  </si>
  <si>
    <t>Zambia</t>
  </si>
  <si>
    <t>Zimbabwe</t>
  </si>
  <si>
    <t>Zanzibar</t>
  </si>
  <si>
    <t>Afghanistan</t>
  </si>
  <si>
    <t>Albania</t>
  </si>
  <si>
    <t>Armenia</t>
  </si>
  <si>
    <t>Angola</t>
  </si>
  <si>
    <t>Bangladesh</t>
  </si>
  <si>
    <t>Burkina Faso</t>
  </si>
  <si>
    <t>Burundi</t>
  </si>
  <si>
    <t>Benin</t>
  </si>
  <si>
    <t>Bolivia</t>
  </si>
  <si>
    <t>Bhutan</t>
  </si>
  <si>
    <t>Belize</t>
  </si>
  <si>
    <t>DR Congo</t>
  </si>
  <si>
    <t>Central African Republic</t>
  </si>
  <si>
    <t>Congo</t>
  </si>
  <si>
    <t>Cote d'Ivoire</t>
  </si>
  <si>
    <t>Cameroon</t>
  </si>
  <si>
    <t>China</t>
  </si>
  <si>
    <t>Cabo Verde</t>
  </si>
  <si>
    <t>Djibouti</t>
  </si>
  <si>
    <t>Ecuador</t>
  </si>
  <si>
    <t>Eritrea</t>
  </si>
  <si>
    <t>Ethiopia</t>
  </si>
  <si>
    <t>Georgia</t>
  </si>
  <si>
    <t>Ghana</t>
  </si>
  <si>
    <t>Gambia</t>
  </si>
  <si>
    <t>Guinea</t>
  </si>
  <si>
    <t>Guatemala</t>
  </si>
  <si>
    <t>Guinea-Bissau</t>
  </si>
  <si>
    <t>Guyana</t>
  </si>
  <si>
    <t>Honduras</t>
  </si>
  <si>
    <t>Haiti</t>
  </si>
  <si>
    <t>Indonesia</t>
  </si>
  <si>
    <t>India</t>
  </si>
  <si>
    <t>Jamaica</t>
  </si>
  <si>
    <t>Kenya</t>
  </si>
  <si>
    <t>Kyrgyzstan</t>
  </si>
  <si>
    <t>Cambodia</t>
  </si>
  <si>
    <t>Comoros</t>
  </si>
  <si>
    <t>Lao PDR</t>
  </si>
  <si>
    <t>Sri Lanka</t>
  </si>
  <si>
    <t>Liberia</t>
  </si>
  <si>
    <t>Lesotho</t>
  </si>
  <si>
    <t>Morocco</t>
  </si>
  <si>
    <t>Moldova</t>
  </si>
  <si>
    <t>Madagascar</t>
  </si>
  <si>
    <t>Mali</t>
  </si>
  <si>
    <t>Myanmar</t>
  </si>
  <si>
    <t>Mongolia</t>
  </si>
  <si>
    <t>Mauritania</t>
  </si>
  <si>
    <t>Malawi</t>
  </si>
  <si>
    <t>Mozambique</t>
  </si>
  <si>
    <t>Namibia</t>
  </si>
  <si>
    <t>Niger</t>
  </si>
  <si>
    <t>Nigeria</t>
  </si>
  <si>
    <t>Nicaragua</t>
  </si>
  <si>
    <t>Nepal</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</si>
  <si>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</si>
  <si>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</si>
  <si>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</si>
  <si>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</si>
  <si>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</si>
  <si>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</si>
  <si>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</si>
  <si>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</si>
  <si>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</si>
  <si>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</si>
  <si>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</si>
  <si>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</si>
  <si>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</si>
  <si>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</si>
  <si>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</si>
  <si>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</si>
  <si>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</si>
  <si>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</si>
  <si>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Tanzania</t>
  </si>
  <si>
    <t>Ukraine</t>
  </si>
  <si>
    <t>Uganda</t>
  </si>
  <si>
    <t>Uzbekistan</t>
  </si>
  <si>
    <t>Viet Nam</t>
  </si>
  <si>
    <t>Yemen</t>
  </si>
  <si>
    <t>Zambia</t>
  </si>
  <si>
    <t>Zimbabwe</t>
  </si>
  <si>
    <t>Zanzibar</t>
  </si>
  <si>
    <t>Afghanistan</t>
  </si>
  <si>
    <t>Albania</t>
  </si>
  <si>
    <t>Armenia</t>
  </si>
  <si>
    <t>Angola</t>
  </si>
  <si>
    <t>Bangladesh</t>
  </si>
  <si>
    <t>Burkina Faso</t>
  </si>
  <si>
    <t>Burundi</t>
  </si>
  <si>
    <t>Benin</t>
  </si>
  <si>
    <t>Bolivia</t>
  </si>
  <si>
    <t>Bhutan</t>
  </si>
  <si>
    <t>Belize</t>
  </si>
  <si>
    <t>DR Congo</t>
  </si>
  <si>
    <t>Central African Republic</t>
  </si>
  <si>
    <t>Congo</t>
  </si>
  <si>
    <t>Cote d'Ivoire</t>
  </si>
  <si>
    <t>Cameroon</t>
  </si>
  <si>
    <t>China</t>
  </si>
  <si>
    <t>Cabo Verde</t>
  </si>
  <si>
    <t>Djibouti</t>
  </si>
  <si>
    <t>Ecuador</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</si>
  <si>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</si>
  <si>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</si>
  <si>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</si>
  <si>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</si>
  <si>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</si>
  <si>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</si>
  <si>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</si>
  <si>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</si>
  <si>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</si>
  <si>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</si>
  <si>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</si>
  <si>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</si>
  <si>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</si>
  <si>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</si>
  <si>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</si>
  <si>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</si>
  <si>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</si>
  <si>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</si>
  <si>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</si>
  <si>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</si>
  <si>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Sri Lanka</t>
  </si>
  <si>
    <t>Liberia</t>
  </si>
  <si>
    <t>Lesotho</t>
  </si>
  <si>
    <t>Morocco</t>
  </si>
  <si>
    <t>Moldova</t>
  </si>
  <si>
    <t>Madagascar</t>
  </si>
  <si>
    <t>Mali</t>
  </si>
  <si>
    <t>Myanmar</t>
  </si>
  <si>
    <t>Mongolia</t>
  </si>
  <si>
    <t>Mauritania</t>
  </si>
  <si>
    <t>Malawi</t>
  </si>
  <si>
    <t>Mozambique</t>
  </si>
  <si>
    <t>Namibia</t>
  </si>
  <si>
    <t>Niger</t>
  </si>
  <si>
    <t>Nigeria</t>
  </si>
  <si>
    <t>Nicaragua</t>
  </si>
  <si>
    <t>Nepal</t>
  </si>
  <si>
    <t>Peru</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</si>
  <si>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</si>
  <si>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</si>
  <si>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</si>
  <si>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</si>
  <si>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</si>
  <si>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</si>
  <si>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</si>
  <si>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</si>
  <si>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</si>
  <si>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</si>
  <si>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</si>
  <si>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</si>
  <si>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</si>
  <si>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</si>
  <si>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</si>
  <si>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</si>
  <si>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</si>
  <si>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</si>
  <si>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Tunisia</t>
  </si>
  <si>
    <t>Tanzania</t>
  </si>
  <si>
    <t>Ukraine</t>
  </si>
  <si>
    <t>Uganda</t>
  </si>
  <si>
    <t>Uzbekistan</t>
  </si>
  <si>
    <t>Viet Nam</t>
  </si>
  <si>
    <t>Yemen</t>
  </si>
  <si>
    <t>Zambia</t>
  </si>
  <si>
    <t>Zimbabwe</t>
  </si>
  <si>
    <t>Zanzibar</t>
  </si>
  <si>
    <t>Afghanistan</t>
  </si>
  <si>
    <t>Albania</t>
  </si>
  <si>
    <t>Armenia</t>
  </si>
  <si>
    <t>Angola</t>
  </si>
  <si>
    <t>Bosnia and Herzegovina</t>
  </si>
  <si>
    <t>Bangladesh</t>
  </si>
  <si>
    <t>Burkina Faso</t>
  </si>
  <si>
    <t>Burundi</t>
  </si>
  <si>
    <t>Benin</t>
  </si>
  <si>
    <t>Bolivia</t>
  </si>
  <si>
    <t>Bhutan</t>
  </si>
  <si>
    <t>Belize</t>
  </si>
  <si>
    <t>DR Congo</t>
  </si>
  <si>
    <t>Central African Republic</t>
  </si>
  <si>
    <t>Congo</t>
  </si>
  <si>
    <t>Cote d'Ivoire</t>
  </si>
  <si>
    <t>Cameroon</t>
  </si>
  <si>
    <t>China</t>
  </si>
  <si>
    <t>Cabo Verde</t>
  </si>
  <si>
    <t>Djibouti</t>
  </si>
  <si>
    <t>Ecuador</t>
  </si>
  <si>
    <t>Egypt</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</si>
  <si>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</si>
  <si>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</si>
  <si>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</si>
  <si>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</si>
  <si>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</si>
  <si>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</si>
  <si>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</si>
  <si>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</si>
  <si>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</si>
  <si>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</si>
  <si>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</si>
  <si>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</si>
  <si>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</si>
  <si>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</si>
  <si>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</si>
  <si>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</si>
  <si>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</si>
  <si>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</si>
  <si>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</si>
  <si>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</si>
  <si>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Sri Lanka</t>
  </si>
  <si>
    <t>Liberia</t>
  </si>
  <si>
    <t>Lesotho</t>
  </si>
  <si>
    <t>Morocco</t>
  </si>
  <si>
    <t>Moldova</t>
  </si>
  <si>
    <t>Madagascar</t>
  </si>
  <si>
    <t>Mali</t>
  </si>
  <si>
    <t>Myanmar</t>
  </si>
  <si>
    <t>Mongolia</t>
  </si>
  <si>
    <t>Mauritania</t>
  </si>
  <si>
    <t>Maldives</t>
  </si>
  <si>
    <t>Malawi</t>
  </si>
  <si>
    <t>Mozambique</t>
  </si>
  <si>
    <t>Namibia</t>
  </si>
  <si>
    <t>Niger</t>
  </si>
  <si>
    <t>Nigeria</t>
  </si>
  <si>
    <t>Nicaragua</t>
  </si>
  <si>
    <t>Nepal</t>
  </si>
  <si>
    <t>Peru</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</si>
  <si>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</si>
  <si>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</si>
  <si>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</si>
  <si>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</si>
  <si>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</si>
  <si>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</si>
  <si>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</si>
  <si>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</si>
  <si>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</si>
  <si>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</si>
  <si>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</si>
  <si>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</si>
  <si>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</si>
  <si>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</si>
  <si>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</si>
  <si>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</si>
  <si>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</si>
  <si>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</si>
  <si>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Tunisia</t>
  </si>
  <si>
    <t>Tanzania</t>
  </si>
  <si>
    <t>Ukraine</t>
  </si>
  <si>
    <t>Uganda</t>
  </si>
  <si>
    <t>Uzbekistan</t>
  </si>
  <si>
    <t>Viet Nam</t>
  </si>
  <si>
    <t>Yemen</t>
  </si>
  <si>
    <t>Zambia</t>
  </si>
  <si>
    <t>Zimbabwe</t>
  </si>
  <si>
    <t>Zanzibar</t>
  </si>
  <si>
    <t>Afghanistan</t>
  </si>
  <si>
    <t>Albania</t>
  </si>
  <si>
    <t>Armenia</t>
  </si>
  <si>
    <t>Angola</t>
  </si>
  <si>
    <t>Bosnia and Herzegovina</t>
  </si>
  <si>
    <t>Bangladesh</t>
  </si>
  <si>
    <t>Burkina Faso</t>
  </si>
  <si>
    <t>Burundi</t>
  </si>
  <si>
    <t>Benin</t>
  </si>
  <si>
    <t>Bolivia</t>
  </si>
  <si>
    <t>Bhutan</t>
  </si>
  <si>
    <t>Belize</t>
  </si>
  <si>
    <t>DR Congo</t>
  </si>
  <si>
    <t>Central African Republic</t>
  </si>
  <si>
    <t>Congo</t>
  </si>
  <si>
    <t>Cote d'Ivoire</t>
  </si>
  <si>
    <t>Cameroon</t>
  </si>
  <si>
    <t>Colombia</t>
  </si>
  <si>
    <t>Cabo Verde</t>
  </si>
  <si>
    <t>Djibouti</t>
  </si>
  <si>
    <t>Ecuador</t>
  </si>
  <si>
    <t>Egypt</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</si>
  <si>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</si>
  <si>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</si>
  <si>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</si>
  <si>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</si>
  <si>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</si>
  <si>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</si>
  <si>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</si>
  <si>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</si>
  <si>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</si>
  <si>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</si>
  <si>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</si>
  <si>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</si>
  <si>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</si>
  <si>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</si>
  <si>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</si>
  <si>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</si>
  <si>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</si>
  <si>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</si>
  <si>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</si>
  <si>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</si>
  <si>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Sri Lanka</t>
  </si>
  <si>
    <t>Liberia</t>
  </si>
  <si>
    <t>Lesotho</t>
  </si>
  <si>
    <t>Morocco</t>
  </si>
  <si>
    <t>Moldova</t>
  </si>
  <si>
    <t>Madagascar</t>
  </si>
  <si>
    <t>Macedonia</t>
  </si>
  <si>
    <t>Mali</t>
  </si>
  <si>
    <t>Myanmar</t>
  </si>
  <si>
    <t>Mongolia</t>
  </si>
  <si>
    <t>Mauritania</t>
  </si>
  <si>
    <t>Maldives</t>
  </si>
  <si>
    <t>Malawi</t>
  </si>
  <si>
    <t>Mozambique</t>
  </si>
  <si>
    <t>Namibia</t>
  </si>
  <si>
    <t>Niger</t>
  </si>
  <si>
    <t>Nigeria</t>
  </si>
  <si>
    <t>Nicaragua</t>
  </si>
  <si>
    <t>Nepal</t>
  </si>
  <si>
    <t>Peru</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</si>
  <si>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</si>
  <si>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</si>
  <si>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</si>
  <si>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</si>
  <si>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</si>
  <si>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</si>
  <si>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</si>
  <si>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</si>
  <si>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</si>
  <si>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</si>
  <si>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</si>
  <si>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</si>
  <si>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</si>
  <si>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</si>
  <si>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</si>
  <si>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</si>
  <si>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</si>
  <si>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</si>
  <si>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Tunisia</t>
  </si>
  <si>
    <t>Tanzania</t>
  </si>
  <si>
    <t>Ukraine</t>
  </si>
  <si>
    <t>Uganda</t>
  </si>
  <si>
    <t>Uzbekistan</t>
  </si>
  <si>
    <t>Viet Nam</t>
  </si>
  <si>
    <t>Yemen</t>
  </si>
  <si>
    <t>Zambia</t>
  </si>
  <si>
    <t>Zimbabwe</t>
  </si>
  <si>
    <t>Zanzibar</t>
  </si>
  <si>
    <t>Afghanistan</t>
  </si>
  <si>
    <t>Albania</t>
  </si>
  <si>
    <t>Armenia</t>
  </si>
  <si>
    <t>Angola</t>
  </si>
  <si>
    <t>Bosnia and Herzegovina</t>
  </si>
  <si>
    <t>Bangladesh</t>
  </si>
  <si>
    <t>Burkina Faso</t>
  </si>
  <si>
    <t>Burundi</t>
  </si>
  <si>
    <t>Benin</t>
  </si>
  <si>
    <t>Bolivia</t>
  </si>
  <si>
    <t>Bhutan</t>
  </si>
  <si>
    <t>Belize</t>
  </si>
  <si>
    <t>DR Congo</t>
  </si>
  <si>
    <t>Central African Republic</t>
  </si>
  <si>
    <t>Congo</t>
  </si>
  <si>
    <t>Cote d'Ivoire</t>
  </si>
  <si>
    <t>Cameroon</t>
  </si>
  <si>
    <t>Cabo Verde</t>
  </si>
  <si>
    <t>Djibouti</t>
  </si>
  <si>
    <t>Ecuador</t>
  </si>
  <si>
    <t>Egypt</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</si>
  <si>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</si>
  <si>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</si>
  <si>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</si>
  <si>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</si>
  <si>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</si>
  <si>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</si>
  <si>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</si>
  <si>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</si>
  <si>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</si>
  <si>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</si>
  <si>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</si>
  <si>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</si>
  <si>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</si>
  <si>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</si>
  <si>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</si>
  <si>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</si>
  <si>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</si>
  <si>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</si>
  <si>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</si>
  <si>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</si>
  <si>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Sri Lanka</t>
  </si>
  <si>
    <t>Liberia</t>
  </si>
  <si>
    <t>Lesotho</t>
  </si>
  <si>
    <t>Morocco</t>
  </si>
  <si>
    <t>Moldova</t>
  </si>
  <si>
    <t>Madagascar</t>
  </si>
  <si>
    <t>Mali</t>
  </si>
  <si>
    <t>Myanmar</t>
  </si>
  <si>
    <t>Mongolia</t>
  </si>
  <si>
    <t>Mauritania</t>
  </si>
  <si>
    <t>Maldives</t>
  </si>
  <si>
    <t>Malawi</t>
  </si>
  <si>
    <t>Mozambique</t>
  </si>
  <si>
    <t>Namibia</t>
  </si>
  <si>
    <t>Niger</t>
  </si>
  <si>
    <t>Nigeria</t>
  </si>
  <si>
    <t>Nicaragua</t>
  </si>
  <si>
    <t>Nepal</t>
  </si>
  <si>
    <t>Peru</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</si>
  <si>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</si>
  <si>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</si>
  <si>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</si>
  <si>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</si>
  <si>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</si>
  <si>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</si>
  <si>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</si>
  <si>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</si>
  <si>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</si>
  <si>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</si>
  <si>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</si>
  <si>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</si>
  <si>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</si>
  <si>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</si>
  <si>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</si>
  <si>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</si>
  <si>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</si>
  <si>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</si>
  <si>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Timor-Leste</t>
  </si>
  <si>
    <t>Tunisia</t>
  </si>
  <si>
    <t>Tanzania</t>
  </si>
  <si>
    <t>Ukraine</t>
  </si>
  <si>
    <t>Uganda</t>
  </si>
  <si>
    <t>Uzbekistan</t>
  </si>
  <si>
    <t>Viet Nam</t>
  </si>
  <si>
    <t>Yemen</t>
  </si>
  <si>
    <t>South Africa</t>
  </si>
  <si>
    <t>Zambia</t>
  </si>
  <si>
    <t>Zimbabwe</t>
  </si>
  <si>
    <t>Zanzibar</t>
  </si>
  <si>
    <t>Afghanistan</t>
  </si>
  <si>
    <t>Albania</t>
  </si>
  <si>
    <t>Armenia</t>
  </si>
  <si>
    <t>Angola</t>
  </si>
  <si>
    <t>Bosnia and Herzegovina</t>
  </si>
  <si>
    <t>Bangladesh</t>
  </si>
  <si>
    <t>Burkina Faso</t>
  </si>
  <si>
    <t>Burundi</t>
  </si>
  <si>
    <t>Benin</t>
  </si>
  <si>
    <t>Bolivia</t>
  </si>
  <si>
    <t>Bhutan</t>
  </si>
  <si>
    <t>Belize</t>
  </si>
  <si>
    <t>DR Congo</t>
  </si>
  <si>
    <t>Central African Republic</t>
  </si>
  <si>
    <t>Congo</t>
  </si>
  <si>
    <t>Cote d'Ivoire</t>
  </si>
  <si>
    <t>Cameroon</t>
  </si>
  <si>
    <t>Cabo Verde</t>
  </si>
  <si>
    <t>Djibouti</t>
  </si>
  <si>
    <t>Ecuador</t>
  </si>
  <si>
    <t>Egypt</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</si>
  <si>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</si>
  <si>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</si>
  <si>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</si>
  <si>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</si>
  <si>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</si>
  <si>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</si>
  <si>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</si>
  <si>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</si>
  <si>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</si>
  <si>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</si>
  <si>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</si>
  <si>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</si>
  <si>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</si>
  <si>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</si>
  <si>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</si>
  <si>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</si>
  <si>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</si>
  <si>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</si>
  <si>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</si>
  <si>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</si>
  <si>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Sri Lanka</t>
  </si>
  <si>
    <t>Liberia</t>
  </si>
  <si>
    <t>Lesotho</t>
  </si>
  <si>
    <t>Morocco</t>
  </si>
  <si>
    <t>Moldova</t>
  </si>
  <si>
    <t>Madagascar</t>
  </si>
  <si>
    <t>Mali</t>
  </si>
  <si>
    <t>Myanmar</t>
  </si>
  <si>
    <t>Mongolia</t>
  </si>
  <si>
    <t>Mauritania</t>
  </si>
  <si>
    <t>Maldives</t>
  </si>
  <si>
    <t>Malawi</t>
  </si>
  <si>
    <t>Mozambique</t>
  </si>
  <si>
    <t>Namibia</t>
  </si>
  <si>
    <t>Niger</t>
  </si>
  <si>
    <t>Nigeria</t>
  </si>
  <si>
    <t>Nicaragua</t>
  </si>
  <si>
    <t>Nepal</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</si>
  <si>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</si>
  <si>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</si>
  <si>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</si>
  <si>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</si>
  <si>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</si>
  <si>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</si>
  <si>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</si>
  <si>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</si>
  <si>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</si>
  <si>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</si>
  <si>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</si>
  <si>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</si>
  <si>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</si>
  <si>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</si>
  <si>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</si>
  <si>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</si>
  <si>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</si>
  <si>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</si>
  <si>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Timor-Leste</t>
  </si>
  <si>
    <t>Tunisia</t>
  </si>
  <si>
    <t>Tanzania</t>
  </si>
  <si>
    <t>Ukraine</t>
  </si>
  <si>
    <t>Uganda</t>
  </si>
  <si>
    <t>Uzbekistan</t>
  </si>
  <si>
    <t>Viet Nam</t>
  </si>
  <si>
    <t>Yemen</t>
  </si>
  <si>
    <t>South Africa</t>
  </si>
  <si>
    <t>Zambia</t>
  </si>
  <si>
    <t>Zimbabwe</t>
  </si>
  <si>
    <t>Zanzibar</t>
  </si>
  <si>
    <t>Afghanistan</t>
  </si>
  <si>
    <t>Albania</t>
  </si>
  <si>
    <t>Armenia</t>
  </si>
  <si>
    <t>Angola</t>
  </si>
  <si>
    <t>Bangladesh</t>
  </si>
  <si>
    <t>Burkina Faso</t>
  </si>
  <si>
    <t>Burundi</t>
  </si>
  <si>
    <t>Benin</t>
  </si>
  <si>
    <t>Bolivia</t>
  </si>
  <si>
    <t>Bhutan</t>
  </si>
  <si>
    <t>Belize</t>
  </si>
  <si>
    <t>DR Congo</t>
  </si>
  <si>
    <t>Central African Republic</t>
  </si>
  <si>
    <t>Congo</t>
  </si>
  <si>
    <t>Cote d'Ivoire</t>
  </si>
  <si>
    <t>Cameroon</t>
  </si>
  <si>
    <t>Cabo Verde</t>
  </si>
  <si>
    <t>Djibouti</t>
  </si>
  <si>
    <t>Ecuador</t>
  </si>
  <si>
    <t>Egypt</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</si>
  <si>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</si>
  <si>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</si>
  <si>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</si>
  <si>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</si>
  <si>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</si>
  <si>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</si>
  <si>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</si>
  <si>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</si>
  <si>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</si>
  <si>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</si>
  <si>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</si>
  <si>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</si>
  <si>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</si>
  <si>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</si>
  <si>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</si>
  <si>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</si>
  <si>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</si>
  <si>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</si>
  <si>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</si>
  <si>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</si>
  <si>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Sri Lanka</t>
  </si>
  <si>
    <t>Liberia</t>
  </si>
  <si>
    <t>Lesotho</t>
  </si>
  <si>
    <t>Morocco</t>
  </si>
  <si>
    <t>Moldova</t>
  </si>
  <si>
    <t>Madagascar</t>
  </si>
  <si>
    <t>Mali</t>
  </si>
  <si>
    <t>Myanmar</t>
  </si>
  <si>
    <t>Mongolia</t>
  </si>
  <si>
    <t>Mauritania</t>
  </si>
  <si>
    <t>Maldives</t>
  </si>
  <si>
    <t>Malawi</t>
  </si>
  <si>
    <t>Mozambique</t>
  </si>
  <si>
    <t>Namibia</t>
  </si>
  <si>
    <t>Niger</t>
  </si>
  <si>
    <t>Nigeria</t>
  </si>
  <si>
    <t>Nicaragua</t>
  </si>
  <si>
    <t>Nepal</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</si>
  <si>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</si>
  <si>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</si>
  <si>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</si>
  <si>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</si>
  <si>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</si>
  <si>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</si>
  <si>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</si>
  <si>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</si>
  <si>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</si>
  <si>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</si>
  <si>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</si>
  <si>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</si>
  <si>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</si>
  <si>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</si>
  <si>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</si>
  <si>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</si>
  <si>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</si>
  <si>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</si>
  <si>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Timor-Leste</t>
  </si>
  <si>
    <t>Tunisia</t>
  </si>
  <si>
    <t>Tanzania</t>
  </si>
  <si>
    <t>Ukraine</t>
  </si>
  <si>
    <t>Uganda</t>
  </si>
  <si>
    <t>Uzbekistan</t>
  </si>
  <si>
    <t>Viet Nam</t>
  </si>
  <si>
    <t>Yemen</t>
  </si>
  <si>
    <t>South Africa</t>
  </si>
  <si>
    <t>Zambia</t>
  </si>
  <si>
    <t>Zimbabwe</t>
  </si>
  <si>
    <t>Zanzibar</t>
  </si>
  <si>
    <t>Afghanistan</t>
  </si>
  <si>
    <t>Albania</t>
  </si>
  <si>
    <t>Armenia</t>
  </si>
  <si>
    <t>Angola</t>
  </si>
  <si>
    <t>Bangladesh</t>
  </si>
  <si>
    <t>Burkina Faso</t>
  </si>
  <si>
    <t>Burundi</t>
  </si>
  <si>
    <t>Benin</t>
  </si>
  <si>
    <t>Bolivia</t>
  </si>
  <si>
    <t>Bhutan</t>
  </si>
  <si>
    <t>Belize</t>
  </si>
  <si>
    <t>DR Congo</t>
  </si>
  <si>
    <t>Central African Republic</t>
  </si>
  <si>
    <t>Congo</t>
  </si>
  <si>
    <t>Cote d'Ivoire</t>
  </si>
  <si>
    <t>Cameroon</t>
  </si>
  <si>
    <t>Cabo Verde</t>
  </si>
  <si>
    <t>Djibouti</t>
  </si>
  <si>
    <t>Ecuador</t>
  </si>
  <si>
    <t>Egypt</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</si>
  <si>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</si>
  <si>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</si>
  <si>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</si>
  <si>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</si>
  <si>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</si>
  <si>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</si>
  <si>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</si>
  <si>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</si>
  <si>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</si>
  <si>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</si>
  <si>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</si>
  <si>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</si>
  <si>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</si>
  <si>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</si>
  <si>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</si>
  <si>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</si>
  <si>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</si>
  <si>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</si>
  <si>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</si>
  <si>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</si>
  <si>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Liberia</t>
  </si>
  <si>
    <t>Lesotho</t>
  </si>
  <si>
    <t>Morocco</t>
  </si>
  <si>
    <t>Moldova</t>
  </si>
  <si>
    <t>Madagascar</t>
  </si>
  <si>
    <t>Mali</t>
  </si>
  <si>
    <t>Myanmar</t>
  </si>
  <si>
    <t>Mongolia</t>
  </si>
  <si>
    <t>Mauritania</t>
  </si>
  <si>
    <t>Malawi</t>
  </si>
  <si>
    <t>Mozambique</t>
  </si>
  <si>
    <t>Namibia</t>
  </si>
  <si>
    <t>Niger</t>
  </si>
  <si>
    <t>Nigeria</t>
  </si>
  <si>
    <t>Nicaragua</t>
  </si>
  <si>
    <t>Nepal</t>
  </si>
  <si>
    <t>Papua New Guinea</t>
  </si>
  <si>
    <t>Philippines</t>
  </si>
  <si>
    <t>Pakistan</t>
  </si>
  <si>
    <t>Palestine</t>
  </si>
  <si>
    <t>Paraguay</t>
  </si>
  <si>
    <t>Rwanda</t>
  </si>
  <si>
    <t>Sudan</t>
  </si>
  <si>
    <t>Sierra Leone</t>
  </si>
  <si>
    <t>Senegal</t>
  </si>
  <si>
    <t>Somalia</t>
  </si>
  <si>
    <t>South Sudan</t>
  </si>
  <si>
    <t>Sao Tome and Principe</t>
  </si>
  <si>
    <t>El Salvador</t>
  </si>
  <si>
    <t>Syrian Arab Republic</t>
  </si>
  <si>
    <t>Swaziland</t>
  </si>
  <si>
    <t>Chad</t>
  </si>
  <si>
    <t>Togo</t>
  </si>
  <si>
    <t>Tajikistan</t>
  </si>
  <si>
    <t>Timor-Leste</t>
  </si>
  <si>
    <t>Tunisia</t>
  </si>
  <si>
    <t>Tanzania</t>
  </si>
  <si>
    <t>Ukraine</t>
  </si>
  <si>
    <t>Uganda</t>
  </si>
  <si>
    <t>Uzbekistan</t>
  </si>
  <si>
    <t>Viet Nam</t>
  </si>
  <si>
    <t>Yemen</t>
  </si>
  <si>
    <t>South Africa</t>
  </si>
  <si>
    <t>Zambia</t>
  </si>
  <si>
    <t>Zimbabwe</t>
  </si>
  <si>
    <t>Zanzibar</t>
  </si>
  <si>
    <t>Afghanistan</t>
  </si>
  <si>
    <t>Armenia</t>
  </si>
  <si>
    <t>Angola</t>
  </si>
  <si>
    <t>Bangladesh</t>
  </si>
  <si>
    <t>Burkina Faso</t>
  </si>
  <si>
    <t>Burundi</t>
  </si>
  <si>
    <t>Benin</t>
  </si>
  <si>
    <t>Bolivia</t>
  </si>
  <si>
    <t>Bhutan</t>
  </si>
  <si>
    <t>Belize</t>
  </si>
  <si>
    <t>DR Congo</t>
  </si>
  <si>
    <t>Central African Republic</t>
  </si>
  <si>
    <t>Congo</t>
  </si>
  <si>
    <t>Cote d'Ivoire</t>
  </si>
  <si>
    <t>Cameroon</t>
  </si>
  <si>
    <t>Cabo Verde</t>
  </si>
  <si>
    <t>Djibouti</t>
  </si>
  <si>
    <t>Ecuador</t>
  </si>
  <si>
    <t>Egypt</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</si>
  <si>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</si>
  <si>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</si>
  <si>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</si>
  <si>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</si>
  <si>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</si>
  <si>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</si>
  <si>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</si>
  <si>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</si>
  <si>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</si>
  <si>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</si>
  <si>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</si>
  <si>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</si>
  <si>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</si>
  <si>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</si>
  <si>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</si>
  <si>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</si>
  <si>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</si>
  <si>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</si>
  <si>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</si>
  <si>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</si>
  <si>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Liberia</t>
  </si>
  <si>
    <t>Lesotho</t>
  </si>
  <si>
    <t>Morocco</t>
  </si>
  <si>
    <t>Moldova</t>
  </si>
  <si>
    <t>Madagascar</t>
  </si>
  <si>
    <t>Mali</t>
  </si>
  <si>
    <t>Myanmar</t>
  </si>
  <si>
    <t>Mongolia</t>
  </si>
  <si>
    <t>Mauritania</t>
  </si>
  <si>
    <t>Malawi</t>
  </si>
  <si>
    <t>Mozambique</t>
  </si>
  <si>
    <t>Namibia</t>
  </si>
  <si>
    <t>Niger</t>
  </si>
  <si>
    <t>Nigeria</t>
  </si>
  <si>
    <t>Nicaragua</t>
  </si>
  <si>
    <t>Nepal</t>
  </si>
  <si>
    <t>Papua New Guinea</t>
  </si>
  <si>
    <t>Philippines</t>
  </si>
  <si>
    <t>Pakistan</t>
  </si>
  <si>
    <t>Palestine</t>
  </si>
  <si>
    <t>Rwanda</t>
  </si>
  <si>
    <t>Sudan</t>
  </si>
  <si>
    <t>Sierra Leone</t>
  </si>
  <si>
    <t>Senegal</t>
  </si>
  <si>
    <t>Somalia</t>
  </si>
  <si>
    <t>South Sudan</t>
  </si>
  <si>
    <t>Sao Tome and Principe</t>
  </si>
  <si>
    <t>El Salvador</t>
  </si>
  <si>
    <t>Syrian Arab Republic</t>
  </si>
  <si>
    <t>Swaziland</t>
  </si>
  <si>
    <t>Chad</t>
  </si>
  <si>
    <t>Togo</t>
  </si>
  <si>
    <t>Tajikistan</t>
  </si>
  <si>
    <t>Timor-Leste</t>
  </si>
  <si>
    <t>Tunisia</t>
  </si>
  <si>
    <t>Tanzania</t>
  </si>
  <si>
    <t>Ukraine</t>
  </si>
  <si>
    <t>Uganda</t>
  </si>
  <si>
    <t>Uzbekistan</t>
  </si>
  <si>
    <t>Venezuela</t>
  </si>
  <si>
    <t>Viet Nam</t>
  </si>
  <si>
    <t>Yemen</t>
  </si>
  <si>
    <t>Zambia</t>
  </si>
  <si>
    <t>Zimbabwe</t>
  </si>
  <si>
    <t>Zanzibar</t>
  </si>
  <si>
    <t>Afghanistan</t>
  </si>
  <si>
    <t>Albania</t>
  </si>
  <si>
    <t>Armenia</t>
  </si>
  <si>
    <t>Angola</t>
  </si>
  <si>
    <t>Bangladesh</t>
  </si>
  <si>
    <t>Burkina Faso</t>
  </si>
  <si>
    <t>Burundi</t>
  </si>
  <si>
    <t>Benin</t>
  </si>
  <si>
    <t>Bolivia</t>
  </si>
  <si>
    <t>Bhutan</t>
  </si>
  <si>
    <t>Belize</t>
  </si>
  <si>
    <t>DR Congo</t>
  </si>
  <si>
    <t>Central African Republic</t>
  </si>
  <si>
    <t>Congo</t>
  </si>
  <si>
    <t>Cote d'Ivoire</t>
  </si>
  <si>
    <t>Cameroon</t>
  </si>
  <si>
    <t>Cabo Verde</t>
  </si>
  <si>
    <t>Djibouti</t>
  </si>
  <si>
    <t>Ecuador</t>
  </si>
  <si>
    <t>Egypt</t>
  </si>
  <si>
    <t>Eritrea</t>
  </si>
  <si>
    <t>Ethiopia</t>
  </si>
  <si>
    <t>Georgia</t>
  </si>
  <si>
    <t>Ghana</t>
  </si>
  <si>
    <t>Gambia</t>
  </si>
  <si>
    <t>Guinea</t>
  </si>
  <si>
    <t>Guatemala</t>
  </si>
  <si>
    <t>Guinea-Bissau</t>
  </si>
  <si>
    <t>Guyana</t>
  </si>
  <si>
    <t>Honduras</t>
  </si>
  <si>
    <t>Haiti</t>
  </si>
  <si>
    <t>Indonesia</t>
  </si>
  <si>
    <t>India</t>
  </si>
  <si>
    <t>Jamaica</t>
  </si>
  <si>
    <t>Jordan</t>
  </si>
  <si>
    <t>Kenya</t>
  </si>
  <si>
    <t>Kyrgyzstan</t>
  </si>
  <si>
    <t>Cambodia</t>
  </si>
  <si>
    <t>Comoros</t>
  </si>
  <si>
    <t>Lao PDR</t>
  </si>
  <si>
    <t>Liberia</t>
  </si>
  <si>
    <t>Lesotho</t>
  </si>
  <si>
    <t>Morocco</t>
  </si>
  <si>
    <t>Moldova</t>
  </si>
  <si>
    <t>Madagascar</t>
  </si>
  <si>
    <t>Mali</t>
  </si>
  <si>
    <t>Myanmar</t>
  </si>
  <si>
    <t>Mongolia</t>
  </si>
  <si>
    <t>Mauritania</t>
  </si>
  <si>
    <t>Malawi</t>
  </si>
  <si>
    <t>Mozambique</t>
  </si>
  <si>
    <t>Namibia</t>
  </si>
  <si>
    <t>Niger</t>
  </si>
  <si>
    <t>Nigeria</t>
  </si>
  <si>
    <t>Nicaragua</t>
  </si>
  <si>
    <t>Nepal</t>
  </si>
  <si>
    <t>Papua New Guinea</t>
  </si>
  <si>
    <t>Philippines</t>
  </si>
  <si>
    <t>Pakistan</t>
  </si>
  <si>
    <t>Palestine</t>
  </si>
  <si>
    <t>Paraguay</t>
  </si>
  <si>
    <t>Rwanda</t>
  </si>
  <si>
    <t>Sudan</t>
  </si>
  <si>
    <t>Sierra Leone</t>
  </si>
  <si>
    <t>Senegal</t>
  </si>
  <si>
    <t>Somalia</t>
  </si>
  <si>
    <t>Suriname</t>
  </si>
  <si>
    <t>South Sudan</t>
  </si>
  <si>
    <t>Sao Tome and Principe</t>
  </si>
  <si>
    <t>El Salvador</t>
  </si>
  <si>
    <t>Syrian Arab Republic</t>
  </si>
  <si>
    <t>Swaziland</t>
  </si>
  <si>
    <t>Chad</t>
  </si>
  <si>
    <t>Togo</t>
  </si>
  <si>
    <t>Tajikistan</t>
  </si>
  <si>
    <t>Timor-Leste</t>
  </si>
  <si>
    <t>Tunisia</t>
  </si>
  <si>
    <t>Tanzania</t>
  </si>
  <si>
    <t>Ukraine</t>
  </si>
  <si>
    <t>Uganda</t>
  </si>
  <si>
    <t>Uzbekistan</t>
  </si>
  <si>
    <t>Venezuela</t>
  </si>
  <si>
    <t>Viet Nam</t>
  </si>
  <si>
    <t>Yemen</t>
  </si>
  <si>
    <t>South Africa</t>
  </si>
  <si>
    <t>Zambia</t>
  </si>
  <si>
    <t>Zimbabwe</t>
  </si>
  <si>
    <t>Zanzibar</t>
  </si>
  <si>
    <t>Andorra</t>
  </si>
  <si>
    <t>United Arab Emirates</t>
  </si>
  <si>
    <t>Antigua and Barbuda</t>
  </si>
  <si>
    <t>Anguilla</t>
  </si>
  <si>
    <t>Netherlands Antilles</t>
  </si>
  <si>
    <t>Argentina</t>
  </si>
  <si>
    <t>American Samoa</t>
  </si>
  <si>
    <t>Austria</t>
  </si>
  <si>
    <t>Australia</t>
  </si>
  <si>
    <t>Aruba</t>
  </si>
  <si>
    <t>Barbados</t>
  </si>
  <si>
    <t>Belgium</t>
  </si>
  <si>
    <t>Bulgaria</t>
  </si>
  <si>
    <t>Bahrain</t>
  </si>
  <si>
    <t>Bermuda</t>
  </si>
  <si>
    <t>Brunei Darussalam</t>
  </si>
  <si>
    <t>Brazil</t>
  </si>
  <si>
    <t>Bahamas</t>
  </si>
  <si>
    <t>Botswana</t>
  </si>
  <si>
    <t>Belarus</t>
  </si>
  <si>
    <t>Canada</t>
  </si>
  <si>
    <t>Switzerland</t>
  </si>
  <si>
    <t>Cook Islands</t>
  </si>
  <si>
    <t>Costa Rica</t>
  </si>
  <si>
    <t>Cuba</t>
  </si>
  <si>
    <t>Curacao</t>
  </si>
  <si>
    <t>Cyprus</t>
  </si>
  <si>
    <t>Czech Republic</t>
  </si>
  <si>
    <t>German Democratic Republic</t>
  </si>
  <si>
    <t>Germany</t>
  </si>
  <si>
    <t>Denmark</t>
  </si>
  <si>
    <t>Dominica</t>
  </si>
  <si>
    <t>Dominican Republic</t>
  </si>
  <si>
    <t>Algeria</t>
  </si>
  <si>
    <t>Estonia</t>
  </si>
  <si>
    <t>Western Sahara</t>
  </si>
  <si>
    <t>Spain</t>
  </si>
  <si>
    <t>Finland</t>
  </si>
  <si>
    <t>Fiji</t>
  </si>
  <si>
    <t>Falkland Islands</t>
  </si>
  <si>
    <t>Micronesia</t>
  </si>
  <si>
    <t>Faroe Islands</t>
  </si>
  <si>
    <t>France</t>
  </si>
  <si>
    <t>Gabon</t>
  </si>
  <si>
    <t>United Kingdom</t>
  </si>
  <si>
    <t>Grenada</t>
  </si>
  <si>
    <t>Gibraltar</t>
  </si>
  <si>
    <t>Greenland</t>
  </si>
  <si>
    <t>Greece</t>
  </si>
  <si>
    <t>Guam</t>
  </si>
  <si>
    <t>Hong Kong</t>
  </si>
  <si>
    <t>Croatia</t>
  </si>
  <si>
    <t>Hungary</t>
  </si>
  <si>
    <t>Ireland</t>
  </si>
  <si>
    <t>Israel</t>
  </si>
  <si>
    <t>Isle of Man</t>
  </si>
  <si>
    <t>Iraq</t>
  </si>
  <si>
    <t>Iran</t>
  </si>
  <si>
    <t>Iceland</t>
  </si>
  <si>
    <t>Italy</t>
  </si>
  <si>
    <t>Japan</t>
  </si>
  <si>
    <t>Kiribati</t>
  </si>
  <si>
    <t>Saint Kitts and Nevis</t>
  </si>
  <si>
    <t>North Korea</t>
  </si>
  <si>
    <t>Korea</t>
  </si>
  <si>
    <t>Kosovo</t>
  </si>
  <si>
    <t>Kuwait</t>
  </si>
  <si>
    <t>Cayman Islands</t>
  </si>
  <si>
    <t>Kazakhstan</t>
  </si>
  <si>
    <t>Lebanon</t>
  </si>
  <si>
    <t>Saint Lucia</t>
  </si>
  <si>
    <t>Liechtenstein</t>
  </si>
  <si>
    <t>Lithuania</t>
  </si>
  <si>
    <t>Luxembourg</t>
  </si>
  <si>
    <t>Latvia</t>
  </si>
  <si>
    <t>Libya</t>
  </si>
  <si>
    <t>Monaco</t>
  </si>
  <si>
    <t>Montenegro</t>
  </si>
  <si>
    <t>Marshall Islands</t>
  </si>
  <si>
    <t>Macao</t>
  </si>
  <si>
    <t>Northern Mariana Islands</t>
  </si>
  <si>
    <t>Montserrat</t>
  </si>
  <si>
    <t>Malta</t>
  </si>
  <si>
    <t>Mauritius</t>
  </si>
  <si>
    <t>Mexico</t>
  </si>
  <si>
    <t>Malaysia</t>
  </si>
  <si>
    <t>New Caledonia</t>
  </si>
  <si>
    <t>Netherlands</t>
  </si>
  <si>
    <t>Norway</t>
  </si>
  <si>
    <t>Nauru</t>
  </si>
  <si>
    <t>Niue</t>
  </si>
  <si>
    <t>New Zealand</t>
  </si>
  <si>
    <t>Oman</t>
  </si>
  <si>
    <t>Panama</t>
  </si>
  <si>
    <t>French Polynesia</t>
  </si>
  <si>
    <t>Poland</t>
  </si>
  <si>
    <t>Saint Pierre and Miquelon</t>
  </si>
  <si>
    <t>Puerto Rico</t>
  </si>
  <si>
    <t>Portugal</t>
  </si>
  <si>
    <t>Palau</t>
  </si>
  <si>
    <t>Qatar</t>
  </si>
  <si>
    <t>Romania</t>
  </si>
  <si>
    <t>Serbia</t>
  </si>
  <si>
    <t>Saudi Arabia</t>
  </si>
  <si>
    <t>Solomon Islands</t>
  </si>
  <si>
    <t>Seychelles</t>
  </si>
  <si>
    <t>Sweden</t>
  </si>
  <si>
    <t>Singapore</t>
  </si>
  <si>
    <t>Saint Helena</t>
  </si>
  <si>
    <t>Slovenia</t>
  </si>
  <si>
    <t>Slovakia</t>
  </si>
  <si>
    <t>San Marino</t>
  </si>
  <si>
    <t>Sint Maarten (Dutch part)</t>
  </si>
  <si>
    <t>Turks and Caicos Islands</t>
  </si>
  <si>
    <t>Thailand</t>
  </si>
  <si>
    <t>Tokelau</t>
  </si>
  <si>
    <t>Tonga</t>
  </si>
  <si>
    <t>Turkey</t>
  </si>
  <si>
    <t>Trinidad and Tobago</t>
  </si>
  <si>
    <t>Tuvalu</t>
  </si>
  <si>
    <t>Taiwan</t>
  </si>
  <si>
    <t>USA</t>
  </si>
  <si>
    <t>Uruguay</t>
  </si>
  <si>
    <t>Holy See</t>
  </si>
  <si>
    <t>Saint Vincent and the Grenadines</t>
  </si>
  <si>
    <t>Virgin Islands, British</t>
  </si>
  <si>
    <t>Virgin Islands, US</t>
  </si>
  <si>
    <t>Vanuatu</t>
  </si>
  <si>
    <t>Wallis and Futuna</t>
  </si>
  <si>
    <t>World</t>
  </si>
  <si>
    <t>Samoa</t>
  </si>
  <si>
    <t>Channel Islands</t>
  </si>
  <si>
    <t>Share of country population in the global bottom 50%</t>
  </si>
  <si>
    <t>Country or region</t>
  </si>
  <si>
    <t>Russia/ Central Asia</t>
  </si>
  <si>
    <t>Middle-East/North Africa</t>
  </si>
  <si>
    <t>Other Middle East/North Africa</t>
  </si>
  <si>
    <t>Other Mid. East/North Africa</t>
  </si>
  <si>
    <t>Russia/Central Asia</t>
  </si>
  <si>
    <t>Middle East/North Africa</t>
  </si>
  <si>
    <t>Other Middle East/North Africa:</t>
  </si>
  <si>
    <t>T1/B50</t>
  </si>
  <si>
    <t>T0,1/B50</t>
  </si>
  <si>
    <t>inc. Brasil</t>
  </si>
  <si>
    <t>inc. Mexico</t>
  </si>
  <si>
    <t>North America/Oceania</t>
  </si>
  <si>
    <t>incl. South Africa</t>
  </si>
  <si>
    <t>inc. Indonesia</t>
  </si>
  <si>
    <t>incl. USA</t>
  </si>
  <si>
    <t>incl. Egypt</t>
  </si>
  <si>
    <t>incl. Turkey</t>
  </si>
  <si>
    <t>year</t>
  </si>
  <si>
    <t>Theil</t>
  </si>
  <si>
    <t>TheilW</t>
  </si>
  <si>
    <t>TheilB</t>
  </si>
  <si>
    <t>Gini</t>
  </si>
  <si>
    <t>year</t>
  </si>
  <si>
    <t>WA</t>
  </si>
  <si>
    <t>RU</t>
  </si>
  <si>
    <t>OA</t>
  </si>
  <si>
    <t>WB</t>
  </si>
  <si>
    <t>CN</t>
  </si>
  <si>
    <t>JP</t>
  </si>
  <si>
    <t>OB</t>
  </si>
  <si>
    <t>WC</t>
  </si>
  <si>
    <t>DE</t>
  </si>
  <si>
    <t>ES</t>
  </si>
  <si>
    <t>FR</t>
  </si>
  <si>
    <t>GB</t>
  </si>
  <si>
    <t>IT</t>
  </si>
  <si>
    <t>SE</t>
  </si>
  <si>
    <t>OC</t>
  </si>
  <si>
    <t>OK</t>
  </si>
  <si>
    <t>WD</t>
  </si>
  <si>
    <t>AR</t>
  </si>
  <si>
    <t>BR</t>
  </si>
  <si>
    <t>CL</t>
  </si>
  <si>
    <t>CO</t>
  </si>
  <si>
    <t>MX</t>
  </si>
  <si>
    <t>OD</t>
  </si>
  <si>
    <t>WE</t>
  </si>
  <si>
    <t>DZ</t>
  </si>
  <si>
    <t>EG</t>
  </si>
  <si>
    <t>TR</t>
  </si>
  <si>
    <t>OE</t>
  </si>
  <si>
    <t>WG</t>
  </si>
  <si>
    <t>CA</t>
  </si>
  <si>
    <t>US</t>
  </si>
  <si>
    <t>WH</t>
  </si>
  <si>
    <t>AU</t>
  </si>
  <si>
    <t>NZ</t>
  </si>
  <si>
    <t>OH</t>
  </si>
  <si>
    <t>WI</t>
  </si>
  <si>
    <t>IN</t>
  </si>
  <si>
    <t>ID</t>
  </si>
  <si>
    <t>OI</t>
  </si>
  <si>
    <t>WJ</t>
  </si>
  <si>
    <t>ZA</t>
  </si>
  <si>
    <t>OJ</t>
  </si>
  <si>
    <t>WO</t>
  </si>
  <si>
    <t>year</t>
  </si>
  <si>
    <t>WA</t>
  </si>
  <si>
    <t>RU</t>
  </si>
  <si>
    <t>OA</t>
  </si>
  <si>
    <t>WB</t>
  </si>
  <si>
    <t>CN</t>
  </si>
  <si>
    <t>JP</t>
  </si>
  <si>
    <t>OB</t>
  </si>
  <si>
    <t>WC</t>
  </si>
  <si>
    <t>DE</t>
  </si>
  <si>
    <t>ES</t>
  </si>
  <si>
    <t>FR</t>
  </si>
  <si>
    <t>GB</t>
  </si>
  <si>
    <t>IT</t>
  </si>
  <si>
    <t>SE</t>
  </si>
  <si>
    <t>OC</t>
  </si>
  <si>
    <t>OK</t>
  </si>
  <si>
    <t>WD</t>
  </si>
  <si>
    <t>AR</t>
  </si>
  <si>
    <t>BR</t>
  </si>
  <si>
    <t>CL</t>
  </si>
  <si>
    <t>CO</t>
  </si>
  <si>
    <t>MX</t>
  </si>
  <si>
    <t>OD</t>
  </si>
  <si>
    <t>WE</t>
  </si>
  <si>
    <t>DZ</t>
  </si>
  <si>
    <t>EG</t>
  </si>
  <si>
    <t>TR</t>
  </si>
  <si>
    <t>OE</t>
  </si>
  <si>
    <t>WG</t>
  </si>
  <si>
    <t>CA</t>
  </si>
  <si>
    <t>US</t>
  </si>
  <si>
    <t>WH</t>
  </si>
  <si>
    <t>AU</t>
  </si>
  <si>
    <t>NZ</t>
  </si>
  <si>
    <t>OH</t>
  </si>
  <si>
    <t>WI</t>
  </si>
  <si>
    <t>IN</t>
  </si>
  <si>
    <t>ID</t>
  </si>
  <si>
    <t>OI</t>
  </si>
  <si>
    <t>WJ</t>
  </si>
  <si>
    <t>ZA</t>
  </si>
  <si>
    <t>OJ</t>
  </si>
  <si>
    <t>WO</t>
  </si>
  <si>
    <t>year</t>
  </si>
  <si>
    <t>WA</t>
  </si>
  <si>
    <t>RU</t>
  </si>
  <si>
    <t>OA</t>
  </si>
  <si>
    <t>WB</t>
  </si>
  <si>
    <t>CN</t>
  </si>
  <si>
    <t>JP</t>
  </si>
  <si>
    <t>OB</t>
  </si>
  <si>
    <t>WC</t>
  </si>
  <si>
    <t>DE</t>
  </si>
  <si>
    <t>ES</t>
  </si>
  <si>
    <t>FR</t>
  </si>
  <si>
    <t>GB</t>
  </si>
  <si>
    <t>IT</t>
  </si>
  <si>
    <t>SE</t>
  </si>
  <si>
    <t>OC</t>
  </si>
  <si>
    <t>OK</t>
  </si>
  <si>
    <t>WD</t>
  </si>
  <si>
    <t>AR</t>
  </si>
  <si>
    <t>BR</t>
  </si>
  <si>
    <t>CL</t>
  </si>
  <si>
    <t>CO</t>
  </si>
  <si>
    <t>MX</t>
  </si>
  <si>
    <t>OD</t>
  </si>
  <si>
    <t>WE</t>
  </si>
  <si>
    <t>DZ</t>
  </si>
  <si>
    <t>EG</t>
  </si>
  <si>
    <t>TR</t>
  </si>
  <si>
    <t>OE</t>
  </si>
  <si>
    <t>WG</t>
  </si>
  <si>
    <t>CA</t>
  </si>
  <si>
    <t>US</t>
  </si>
  <si>
    <t>WH</t>
  </si>
  <si>
    <t>AU</t>
  </si>
  <si>
    <t>NZ</t>
  </si>
  <si>
    <t>OH</t>
  </si>
  <si>
    <t>WI</t>
  </si>
  <si>
    <t>IN</t>
  </si>
  <si>
    <t>ID</t>
  </si>
  <si>
    <t>OI</t>
  </si>
  <si>
    <t>WJ</t>
  </si>
  <si>
    <t>ZA</t>
  </si>
  <si>
    <t>OJ</t>
  </si>
  <si>
    <t>WO</t>
  </si>
  <si>
    <t>year</t>
  </si>
  <si>
    <t>WA</t>
  </si>
  <si>
    <t>RU</t>
  </si>
  <si>
    <t>OA</t>
  </si>
  <si>
    <t>WB</t>
  </si>
  <si>
    <t>CN</t>
  </si>
  <si>
    <t>JP</t>
  </si>
  <si>
    <t>OB</t>
  </si>
  <si>
    <t>WC</t>
  </si>
  <si>
    <t>DE</t>
  </si>
  <si>
    <t>ES</t>
  </si>
  <si>
    <t>FR</t>
  </si>
  <si>
    <t>GB</t>
  </si>
  <si>
    <t>IT</t>
  </si>
  <si>
    <t>SE</t>
  </si>
  <si>
    <t>OC</t>
  </si>
  <si>
    <t>OK</t>
  </si>
  <si>
    <t>WD</t>
  </si>
  <si>
    <t>AR</t>
  </si>
  <si>
    <t>BR</t>
  </si>
  <si>
    <t>CL</t>
  </si>
  <si>
    <t>CO</t>
  </si>
  <si>
    <t>MX</t>
  </si>
  <si>
    <t>OD</t>
  </si>
  <si>
    <t>WE</t>
  </si>
  <si>
    <t>DZ</t>
  </si>
  <si>
    <t>EG</t>
  </si>
  <si>
    <t>TR</t>
  </si>
  <si>
    <t>OE</t>
  </si>
  <si>
    <t>WG</t>
  </si>
  <si>
    <t>CA</t>
  </si>
  <si>
    <t>US</t>
  </si>
  <si>
    <t>WH</t>
  </si>
  <si>
    <t>AU</t>
  </si>
  <si>
    <t>NZ</t>
  </si>
  <si>
    <t>OH</t>
  </si>
  <si>
    <t>WI</t>
  </si>
  <si>
    <t>IN</t>
  </si>
  <si>
    <t>ID</t>
  </si>
  <si>
    <t>OI</t>
  </si>
  <si>
    <t>WJ</t>
  </si>
  <si>
    <t>ZA</t>
  </si>
  <si>
    <t>OJ</t>
  </si>
  <si>
    <t>WO</t>
  </si>
  <si>
    <t>country</t>
  </si>
  <si>
    <t>WO</t>
  </si>
  <si>
    <t>WA</t>
  </si>
  <si>
    <t>RU</t>
  </si>
  <si>
    <t>WB</t>
  </si>
  <si>
    <t>CN</t>
  </si>
  <si>
    <t>JP</t>
  </si>
  <si>
    <t>WC</t>
  </si>
  <si>
    <t>GB</t>
  </si>
  <si>
    <t>FR</t>
  </si>
  <si>
    <t>DE</t>
  </si>
  <si>
    <t>OC</t>
  </si>
  <si>
    <t>WD</t>
  </si>
  <si>
    <t>WE</t>
  </si>
  <si>
    <t>WG</t>
  </si>
  <si>
    <t>WI</t>
  </si>
  <si>
    <t>IN</t>
  </si>
  <si>
    <t>WJ</t>
  </si>
  <si>
    <t>n1820</t>
  </si>
  <si>
    <t>n1850</t>
  </si>
  <si>
    <t>n1880</t>
  </si>
  <si>
    <t>n1900</t>
  </si>
  <si>
    <t>n1920</t>
  </si>
  <si>
    <t>n1950</t>
  </si>
  <si>
    <t>n1980</t>
  </si>
  <si>
    <t>n2000</t>
  </si>
  <si>
    <t>n2020</t>
  </si>
  <si>
    <t>country</t>
  </si>
  <si>
    <t>World</t>
  </si>
  <si>
    <t>Africa</t>
  </si>
  <si>
    <t>Asia</t>
  </si>
  <si>
    <t>Americas</t>
  </si>
  <si>
    <t>Europe</t>
  </si>
  <si>
    <t>n1820</t>
  </si>
  <si>
    <t>n1850</t>
  </si>
  <si>
    <t>n1880</t>
  </si>
  <si>
    <t>n1900</t>
  </si>
  <si>
    <t>n1920</t>
  </si>
  <si>
    <t>n1950</t>
  </si>
  <si>
    <t>n1980</t>
  </si>
  <si>
    <t>n2000</t>
  </si>
  <si>
    <t>n2020</t>
  </si>
  <si>
    <t>country</t>
  </si>
  <si>
    <t>WO</t>
  </si>
  <si>
    <t>WB</t>
  </si>
  <si>
    <t>CN</t>
  </si>
  <si>
    <t>JP</t>
  </si>
  <si>
    <t>WC</t>
  </si>
  <si>
    <t>GB</t>
  </si>
  <si>
    <t>FR</t>
  </si>
  <si>
    <t>DE</t>
  </si>
  <si>
    <t>WD</t>
  </si>
  <si>
    <t>BR</t>
  </si>
  <si>
    <t>MX</t>
  </si>
  <si>
    <t>WE</t>
  </si>
  <si>
    <t>EG</t>
  </si>
  <si>
    <t>TR</t>
  </si>
  <si>
    <t>WG</t>
  </si>
  <si>
    <t>US</t>
  </si>
  <si>
    <t>WA</t>
  </si>
  <si>
    <t>RU</t>
  </si>
  <si>
    <t>WI</t>
  </si>
  <si>
    <t>IN</t>
  </si>
  <si>
    <t>ID</t>
  </si>
  <si>
    <t>WJ</t>
  </si>
  <si>
    <t>ZA</t>
  </si>
  <si>
    <t>n1820</t>
  </si>
  <si>
    <t>n1850</t>
  </si>
  <si>
    <t>n1880</t>
  </si>
  <si>
    <t>n1900</t>
  </si>
  <si>
    <t>n1920</t>
  </si>
  <si>
    <t>n1950</t>
  </si>
  <si>
    <t>n1980</t>
  </si>
  <si>
    <t>n2000</t>
  </si>
  <si>
    <t>n2020</t>
  </si>
  <si>
    <t>order</t>
  </si>
  <si>
    <t>country</t>
  </si>
  <si>
    <t>WO</t>
  </si>
  <si>
    <t>WB</t>
  </si>
  <si>
    <t>CN</t>
  </si>
  <si>
    <t>JP</t>
  </si>
  <si>
    <t>WC</t>
  </si>
  <si>
    <t>GB</t>
  </si>
  <si>
    <t>FR</t>
  </si>
  <si>
    <t>DE</t>
  </si>
  <si>
    <t>WD</t>
  </si>
  <si>
    <t>BR</t>
  </si>
  <si>
    <t>MX</t>
  </si>
  <si>
    <t>WE</t>
  </si>
  <si>
    <t>EG</t>
  </si>
  <si>
    <t>TR</t>
  </si>
  <si>
    <t>WG</t>
  </si>
  <si>
    <t>US</t>
  </si>
  <si>
    <t>WA</t>
  </si>
  <si>
    <t>RU</t>
  </si>
  <si>
    <t>WI</t>
  </si>
  <si>
    <t>IN</t>
  </si>
  <si>
    <t>ID</t>
  </si>
  <si>
    <t>WJ</t>
  </si>
  <si>
    <t>ZA</t>
  </si>
  <si>
    <t>n1820</t>
  </si>
  <si>
    <t>n1850</t>
  </si>
  <si>
    <t>n1880</t>
  </si>
  <si>
    <t>n1900</t>
  </si>
  <si>
    <t>n1920</t>
  </si>
  <si>
    <t>n1950</t>
  </si>
  <si>
    <t>n1980</t>
  </si>
  <si>
    <t>n2000</t>
  </si>
  <si>
    <t>n2020</t>
  </si>
  <si>
    <t>order</t>
  </si>
  <si>
    <t>Global per capita income (2020 PPP EUR)</t>
  </si>
  <si>
    <t>Global population (millions)</t>
  </si>
  <si>
    <t>Global income (billions 2020 PPP EUR)</t>
  </si>
  <si>
    <t>T10/M40</t>
  </si>
  <si>
    <t>M40/B50</t>
  </si>
  <si>
    <t>T1/M40</t>
  </si>
  <si>
    <t>Regions</t>
  </si>
  <si>
    <t>Countries</t>
  </si>
  <si>
    <t>Years</t>
  </si>
  <si>
    <t>China, Japan</t>
  </si>
  <si>
    <t>Argentina, Brasil, Chile, Colombia</t>
  </si>
  <si>
    <t>Mexico, Other Latin America</t>
  </si>
  <si>
    <t>Britain, France, Germany, Italy, Spain</t>
  </si>
  <si>
    <t>Sweden, Other Western Europe</t>
  </si>
  <si>
    <t>1820, 1850, 1880, 1900, 1910, 1920, 1930, 1940, 1950, 1960, 1970,        1980-2020</t>
  </si>
  <si>
    <t>Algeria, Egypt, Turkey</t>
  </si>
  <si>
    <t>Australia, New Zealand</t>
  </si>
  <si>
    <t>Other Russia/Central Asia</t>
  </si>
  <si>
    <t>India, Indonesia</t>
  </si>
  <si>
    <t>Other South/Sout-East Asia</t>
  </si>
  <si>
    <t>South/South-East Asia</t>
  </si>
  <si>
    <t>Table 1. A new database on global income inequality: regions, countries, years</t>
  </si>
  <si>
    <t>Table 2. Global population by region, 1820-2020 (% global population)</t>
  </si>
  <si>
    <t>Table 3. Global per capita income by region, 1820-2020 (% global per capita income)</t>
  </si>
  <si>
    <t>Table 4. Global income by region, 1820-2020 (% global income)</t>
  </si>
  <si>
    <t>Income group</t>
  </si>
  <si>
    <t>group</t>
  </si>
  <si>
    <t>bot50</t>
  </si>
  <si>
    <t>mid40</t>
  </si>
  <si>
    <t>top10</t>
  </si>
  <si>
    <t>top1</t>
  </si>
  <si>
    <t>regionWID</t>
  </si>
  <si>
    <t>EastAsia</t>
  </si>
  <si>
    <t>Europe</t>
  </si>
  <si>
    <t>LatinAmerica</t>
  </si>
  <si>
    <t>MENA</t>
  </si>
  <si>
    <t>NorthAmerica</t>
  </si>
  <si>
    <t>RussiaCentralAsia</t>
  </si>
  <si>
    <t>SSAfrica</t>
  </si>
  <si>
    <t>SSEAsia</t>
  </si>
  <si>
    <t>EastAsia</t>
  </si>
  <si>
    <t>Europe</t>
  </si>
  <si>
    <t>LatinAmerica</t>
  </si>
  <si>
    <t>MENA</t>
  </si>
  <si>
    <t>NorthAmerica</t>
  </si>
  <si>
    <t>RussiaCentralAsia</t>
  </si>
  <si>
    <t>SSAfrica</t>
  </si>
  <si>
    <t>SSEAsia</t>
  </si>
  <si>
    <t>EastAsia</t>
  </si>
  <si>
    <t>Europe</t>
  </si>
  <si>
    <t>LatinAmerica</t>
  </si>
  <si>
    <t>MENA</t>
  </si>
  <si>
    <t>NorthAmerica</t>
  </si>
  <si>
    <t>RussiaCentralAsia</t>
  </si>
  <si>
    <t>SSAfrica</t>
  </si>
  <si>
    <t>SSEAsia</t>
  </si>
  <si>
    <t>EastAsia</t>
  </si>
  <si>
    <t>Europe</t>
  </si>
  <si>
    <t>LatinAmerica</t>
  </si>
  <si>
    <t>MENA</t>
  </si>
  <si>
    <t>NorthAmerica</t>
  </si>
  <si>
    <t>RussiaCentralAsia</t>
  </si>
  <si>
    <t>SSAfrica</t>
  </si>
  <si>
    <t>SSEAsia</t>
  </si>
  <si>
    <t>sharegroup1820</t>
  </si>
  <si>
    <t>sharegroup1850</t>
  </si>
  <si>
    <t>sharegroup1880</t>
  </si>
  <si>
    <t>sharegroup1900</t>
  </si>
  <si>
    <t>sharegroup1910</t>
  </si>
  <si>
    <t>sharegroup1920</t>
  </si>
  <si>
    <t>sharegroup1930</t>
  </si>
  <si>
    <t>sharegroup1940</t>
  </si>
  <si>
    <t>sharegroup1950</t>
  </si>
  <si>
    <t>sharegroup1960</t>
  </si>
  <si>
    <t>sharegroup1970</t>
  </si>
  <si>
    <t>sharegroup1980</t>
  </si>
  <si>
    <t>sharegroup1990</t>
  </si>
  <si>
    <t>sharegroup2000</t>
  </si>
  <si>
    <t>sharegroup2010</t>
  </si>
  <si>
    <t>sharegroup2020</t>
  </si>
  <si>
    <t>North America Oceania</t>
  </si>
  <si>
    <t>Russia Central Asia</t>
  </si>
  <si>
    <t>SS Africa</t>
  </si>
  <si>
    <t>SSE Asia</t>
  </si>
  <si>
    <t>Global group shares 2020</t>
  </si>
  <si>
    <t>Regional shares 2020</t>
  </si>
  <si>
    <t>B50</t>
  </si>
  <si>
    <t>T1</t>
  </si>
  <si>
    <t>Share in total growth</t>
  </si>
  <si>
    <t>Share in per capita growth</t>
  </si>
  <si>
    <t>Cumulative growth rates 1980-2020 and 1820-2020</t>
  </si>
  <si>
    <t>1980-2020</t>
  </si>
  <si>
    <t>1820-2020</t>
  </si>
  <si>
    <t>posttax</t>
  </si>
  <si>
    <t>pretax/posttax</t>
  </si>
  <si>
    <t xml:space="preserve">Top 10% </t>
  </si>
  <si>
    <t>Average income after all taxes and transfers as a % of avg. income before taxes and transfers</t>
  </si>
  <si>
    <t>year</t>
  </si>
  <si>
    <t>postprep0p50DE</t>
  </si>
  <si>
    <t>postprep0p50FR</t>
  </si>
  <si>
    <t>postprep0p50GB</t>
  </si>
  <si>
    <t>postprep0p50IT</t>
  </si>
  <si>
    <t>postprep0p50SE</t>
  </si>
  <si>
    <t>postprep0p50US</t>
  </si>
  <si>
    <t>postprep50p90DE</t>
  </si>
  <si>
    <t>postprep50p90FR</t>
  </si>
  <si>
    <t>postprep50p90GB</t>
  </si>
  <si>
    <t>postprep50p90IT</t>
  </si>
  <si>
    <t>postprep50p90SE</t>
  </si>
  <si>
    <t>postprep50p90US</t>
  </si>
  <si>
    <t>postprep90p100DE</t>
  </si>
  <si>
    <t>postprep90p100FR</t>
  </si>
  <si>
    <t>postprep90p100GB</t>
  </si>
  <si>
    <t>postprep90p100IT</t>
  </si>
  <si>
    <t>postprep90p100SE</t>
  </si>
  <si>
    <t>postprep90p100US</t>
  </si>
  <si>
    <t>postprep99p100DE</t>
  </si>
  <si>
    <t>postprep99p100FR</t>
  </si>
  <si>
    <t>postprep99p100GB</t>
  </si>
  <si>
    <t>postprep99p100IT</t>
  </si>
  <si>
    <t>postprep99p100SE</t>
  </si>
  <si>
    <t>postprep99p100US</t>
  </si>
  <si>
    <t>postprep999p100DE</t>
  </si>
  <si>
    <t>postprep999p100FR</t>
  </si>
  <si>
    <t>postprep999p100GB</t>
  </si>
  <si>
    <t>postprep999p100IT</t>
  </si>
  <si>
    <t>postprep999p100SE</t>
  </si>
  <si>
    <t>postprep999p100US</t>
  </si>
  <si>
    <t>Redistribution across world regions (average post tax income in % of average pretax income)</t>
  </si>
  <si>
    <r>
      <t xml:space="preserve">Note: </t>
    </r>
    <r>
      <rPr>
        <sz val="12"/>
        <color theme="1"/>
        <rFont val="Arial"/>
        <family val="2"/>
      </rPr>
      <t>values are population-weighted national averages of avg. posttax to avg. pretax income ratios</t>
    </r>
  </si>
  <si>
    <t>Gap between posttax income and pretax income (% national income)</t>
  </si>
  <si>
    <t>year</t>
  </si>
  <si>
    <t>snincp0p50FR</t>
  </si>
  <si>
    <t>snincp50p90FR</t>
  </si>
  <si>
    <t>snincp90p100FR</t>
  </si>
  <si>
    <t>snincp99p100FR</t>
  </si>
  <si>
    <t>snincp999p100FR</t>
  </si>
  <si>
    <t>snincp0p50US</t>
  </si>
  <si>
    <t>snincp50p90US</t>
  </si>
  <si>
    <t>snincp90p100US</t>
  </si>
  <si>
    <t>snincp99p100US</t>
  </si>
  <si>
    <t>snincp999p100US</t>
  </si>
  <si>
    <t xml:space="preserve">1980-2020 preliminary estimates from WID.world "Posttax project" except for Europe and US (see cell links) </t>
  </si>
  <si>
    <t>Bottom 20%</t>
  </si>
  <si>
    <t>year</t>
  </si>
  <si>
    <t>postprep0p20FR</t>
  </si>
  <si>
    <t>postprep0p50FR</t>
  </si>
  <si>
    <t>postprep50p90FR</t>
  </si>
  <si>
    <t>postprep90p100FR</t>
  </si>
  <si>
    <t>postprep99p100FR</t>
  </si>
  <si>
    <t>postprep999p100FR</t>
  </si>
  <si>
    <t>postprep0p20US</t>
  </si>
  <si>
    <t>postprep0p50US</t>
  </si>
  <si>
    <t>postprep50p90US</t>
  </si>
  <si>
    <t>postprep90p100US</t>
  </si>
  <si>
    <t>postprep99p100US</t>
  </si>
  <si>
    <t>postprep999p100US</t>
  </si>
  <si>
    <t>y</t>
  </si>
  <si>
    <t>bot10</t>
  </si>
  <si>
    <t>top50</t>
  </si>
  <si>
    <t>bot50</t>
  </si>
  <si>
    <t>middle40</t>
  </si>
  <si>
    <t>top10</t>
  </si>
  <si>
    <t>top1</t>
  </si>
  <si>
    <t>top01</t>
  </si>
  <si>
    <t>top001</t>
  </si>
  <si>
    <t>average</t>
  </si>
  <si>
    <t>bot10avg</t>
  </si>
  <si>
    <t>bot50avg</t>
  </si>
  <si>
    <t>top50avg</t>
  </si>
  <si>
    <t>middle40avg</t>
  </si>
  <si>
    <t>top10avg</t>
  </si>
  <si>
    <t>top1avg</t>
  </si>
  <si>
    <t>top01avg</t>
  </si>
  <si>
    <t>top001avg</t>
  </si>
  <si>
    <t>t10b50</t>
  </si>
  <si>
    <t>t10b10</t>
  </si>
  <si>
    <t>t50b50</t>
  </si>
  <si>
    <t>y</t>
  </si>
  <si>
    <t>bot50</t>
  </si>
  <si>
    <t>middle40</t>
  </si>
  <si>
    <t>top10</t>
  </si>
  <si>
    <t>y</t>
  </si>
  <si>
    <t>bot10</t>
  </si>
  <si>
    <t>top50</t>
  </si>
  <si>
    <t>bot50</t>
  </si>
  <si>
    <t>middle40</t>
  </si>
  <si>
    <t>top10</t>
  </si>
  <si>
    <t>top1</t>
  </si>
  <si>
    <t>top01</t>
  </si>
  <si>
    <t>top001</t>
  </si>
  <si>
    <t>average</t>
  </si>
  <si>
    <t>bot10avg</t>
  </si>
  <si>
    <t>bot50avg</t>
  </si>
  <si>
    <t>top50avg</t>
  </si>
  <si>
    <t>middle40avg</t>
  </si>
  <si>
    <t>top10avg</t>
  </si>
  <si>
    <t>top1avg</t>
  </si>
  <si>
    <t>top01avg</t>
  </si>
  <si>
    <t>top001avg</t>
  </si>
  <si>
    <t>t10b50</t>
  </si>
  <si>
    <t>t10b10</t>
  </si>
  <si>
    <t>t50b50</t>
  </si>
  <si>
    <t>y</t>
  </si>
  <si>
    <t>bot50</t>
  </si>
  <si>
    <t>middle40</t>
  </si>
  <si>
    <t>top10</t>
  </si>
  <si>
    <t>y</t>
  </si>
  <si>
    <t>bot50</t>
  </si>
  <si>
    <t>middle40</t>
  </si>
  <si>
    <t>top1</t>
  </si>
  <si>
    <t>top01</t>
  </si>
  <si>
    <t>y</t>
  </si>
  <si>
    <t>bot50</t>
  </si>
  <si>
    <t>top1</t>
  </si>
  <si>
    <t>top01</t>
  </si>
  <si>
    <t>y</t>
  </si>
  <si>
    <t>t10b50</t>
  </si>
  <si>
    <t>y</t>
  </si>
  <si>
    <t>t10b10</t>
  </si>
  <si>
    <t>p</t>
  </si>
  <si>
    <t>growthinc</t>
  </si>
  <si>
    <t>p</t>
  </si>
  <si>
    <t>growthinc</t>
  </si>
  <si>
    <t>avgp0p50RU</t>
  </si>
  <si>
    <t>avgp50p90RU</t>
  </si>
  <si>
    <t>avgp90p100RU</t>
  </si>
  <si>
    <t>avgp99p100RU</t>
  </si>
  <si>
    <t>avgp999p100RU</t>
  </si>
  <si>
    <t>avgp0p50OA</t>
  </si>
  <si>
    <t>avgp50p90OA</t>
  </si>
  <si>
    <t>avgp90p100OA</t>
  </si>
  <si>
    <t>avgp99p100OA</t>
  </si>
  <si>
    <t>avgp999p100OA</t>
  </si>
  <si>
    <t>avgp0p50CN</t>
  </si>
  <si>
    <t>avgp50p90CN</t>
  </si>
  <si>
    <t>avgp90p100CN</t>
  </si>
  <si>
    <t>avgp99p100CN</t>
  </si>
  <si>
    <t>avgp999p100CN</t>
  </si>
  <si>
    <t>avgp0p50JP</t>
  </si>
  <si>
    <t>avgp50p90JP</t>
  </si>
  <si>
    <t>avgp90p100JP</t>
  </si>
  <si>
    <t>avgp99p100JP</t>
  </si>
  <si>
    <t>avgp999p100JP</t>
  </si>
  <si>
    <t>avgp0p50OB</t>
  </si>
  <si>
    <t>avgp50p90OB</t>
  </si>
  <si>
    <t>avgp90p100OB</t>
  </si>
  <si>
    <t>avgp99p100OB</t>
  </si>
  <si>
    <t>avgp999p100OB</t>
  </si>
  <si>
    <t>avgp0p50DE</t>
  </si>
  <si>
    <t>avgp50p90DE</t>
  </si>
  <si>
    <t>avgp90p100DE</t>
  </si>
  <si>
    <t>avgp99p100DE</t>
  </si>
  <si>
    <t>avgp999p100DE</t>
  </si>
  <si>
    <t>avgp0p50FR</t>
  </si>
  <si>
    <t>avgp50p90FR</t>
  </si>
  <si>
    <t>avgp90p100FR</t>
  </si>
  <si>
    <t>avgp99p100FR</t>
  </si>
  <si>
    <t>avgp999p100FR</t>
  </si>
  <si>
    <t>avgp0p50GB</t>
  </si>
  <si>
    <t>avgp50p90GB</t>
  </si>
  <si>
    <t>avgp90p100GB</t>
  </si>
  <si>
    <t>avgp99p100GB</t>
  </si>
  <si>
    <t>avgp999p100GB</t>
  </si>
  <si>
    <t>avgp0p50ES</t>
  </si>
  <si>
    <t>avgp50p90ES</t>
  </si>
  <si>
    <t>avgp90p100ES</t>
  </si>
  <si>
    <t>avgp99p100ES</t>
  </si>
  <si>
    <t>avgp999p100ES</t>
  </si>
  <si>
    <t>avgp0p50IT</t>
  </si>
  <si>
    <t>avgp50p90IT</t>
  </si>
  <si>
    <t>avgp90p100IT</t>
  </si>
  <si>
    <t>avgp99p100IT</t>
  </si>
  <si>
    <t>avgp999p100IT</t>
  </si>
  <si>
    <t>avgp0p50SE</t>
  </si>
  <si>
    <t>avgp50p90SE</t>
  </si>
  <si>
    <t>avgp90p100SE</t>
  </si>
  <si>
    <t>avgp99p100SE</t>
  </si>
  <si>
    <t>avgp999p100SE</t>
  </si>
  <si>
    <t>avgp0p50OC</t>
  </si>
  <si>
    <t>avgp50p90OC</t>
  </si>
  <si>
    <t>avgp90p100OC</t>
  </si>
  <si>
    <t>avgp99p100OC</t>
  </si>
  <si>
    <t>avgp999p100OC</t>
  </si>
  <si>
    <t>avgp0p50OK</t>
  </si>
  <si>
    <t>avgp50p90OK</t>
  </si>
  <si>
    <t>avgp90p100OK</t>
  </si>
  <si>
    <t>avgp99p100OK</t>
  </si>
  <si>
    <t>avgp999p100OK</t>
  </si>
  <si>
    <t>avgp0p50AR</t>
  </si>
  <si>
    <t>avgp50p90AR</t>
  </si>
  <si>
    <t>avgp90p100AR</t>
  </si>
  <si>
    <t>avgp99p100AR</t>
  </si>
  <si>
    <t>avgp999p100AR</t>
  </si>
  <si>
    <t>avgp0p50BR</t>
  </si>
  <si>
    <t>avgp50p90BR</t>
  </si>
  <si>
    <t>avgp90p100BR</t>
  </si>
  <si>
    <t>avgp99p100BR</t>
  </si>
  <si>
    <t>avgp999p100BR</t>
  </si>
  <si>
    <t>avgp0p50CL</t>
  </si>
  <si>
    <t>avgp50p90CL</t>
  </si>
  <si>
    <t>avgp90p100CL</t>
  </si>
  <si>
    <t>avgp99p100CL</t>
  </si>
  <si>
    <t>avgp999p100CL</t>
  </si>
  <si>
    <t>avgp0p50CO</t>
  </si>
  <si>
    <t>avgp50p90CO</t>
  </si>
  <si>
    <t>avgp90p100CO</t>
  </si>
  <si>
    <t>avgp99p100CO</t>
  </si>
  <si>
    <t>avgp999p100CO</t>
  </si>
  <si>
    <t>avgp0p50MX</t>
  </si>
  <si>
    <t>avgp50p90MX</t>
  </si>
  <si>
    <t>avgp90p100MX</t>
  </si>
  <si>
    <t>avgp99p100MX</t>
  </si>
  <si>
    <t>avgp999p100MX</t>
  </si>
  <si>
    <t>avgp0p50OD</t>
  </si>
  <si>
    <t>avgp50p90OD</t>
  </si>
  <si>
    <t>avgp90p100OD</t>
  </si>
  <si>
    <t>avgp99p100OD</t>
  </si>
  <si>
    <t>avgp999p100OD</t>
  </si>
  <si>
    <t>avgp0p50DZ</t>
  </si>
  <si>
    <t>avgp50p90DZ</t>
  </si>
  <si>
    <t>avgp90p100DZ</t>
  </si>
  <si>
    <t>avgp99p100DZ</t>
  </si>
  <si>
    <t>avgp999p100DZ</t>
  </si>
  <si>
    <t>avgp0p50EG</t>
  </si>
  <si>
    <t>avgp50p90EG</t>
  </si>
  <si>
    <t>avgp90p100EG</t>
  </si>
  <si>
    <t>avgp99p100EG</t>
  </si>
  <si>
    <t>avgp999p100EG</t>
  </si>
  <si>
    <t>avgp0p50TR</t>
  </si>
  <si>
    <t>avgp50p90TR</t>
  </si>
  <si>
    <t>avgp90p100TR</t>
  </si>
  <si>
    <t>avgp99p100TR</t>
  </si>
  <si>
    <t>avgp999p100TR</t>
  </si>
  <si>
    <t>avgp0p50OE</t>
  </si>
  <si>
    <t>avgp50p90OE</t>
  </si>
  <si>
    <t>avgp90p100OE</t>
  </si>
  <si>
    <t>avgp99p100OE</t>
  </si>
  <si>
    <t>avgp999p100OE</t>
  </si>
  <si>
    <t>avgp0p50US</t>
  </si>
  <si>
    <t>avgp50p90US</t>
  </si>
  <si>
    <t>avgp90p100US</t>
  </si>
  <si>
    <t>avgp99p100US</t>
  </si>
  <si>
    <t>avgp999p100US</t>
  </si>
  <si>
    <t>avgp0p50CA</t>
  </si>
  <si>
    <t>avgp50p90CA</t>
  </si>
  <si>
    <t>avgp90p100CA</t>
  </si>
  <si>
    <t>avgp99p100CA</t>
  </si>
  <si>
    <t>avgp999p100CA</t>
  </si>
  <si>
    <t>avgp0p50AU</t>
  </si>
  <si>
    <t>avgp50p90AU</t>
  </si>
  <si>
    <t>avgp90p100AU</t>
  </si>
  <si>
    <t>avgp99p100AU</t>
  </si>
  <si>
    <t>avgp999p100AU</t>
  </si>
  <si>
    <t>avgp0p50NZ</t>
  </si>
  <si>
    <t>avgp50p90NZ</t>
  </si>
  <si>
    <t>avgp90p100NZ</t>
  </si>
  <si>
    <t>avgp99p100NZ</t>
  </si>
  <si>
    <t>avgp999p100NZ</t>
  </si>
  <si>
    <t>avgp0p50IN</t>
  </si>
  <si>
    <t>avgp50p90IN</t>
  </si>
  <si>
    <t>avgp90p100IN</t>
  </si>
  <si>
    <t>avgp99p100IN</t>
  </si>
  <si>
    <t>avgp999p100IN</t>
  </si>
  <si>
    <t>avgp0p50ID</t>
  </si>
  <si>
    <t>avgp50p90ID</t>
  </si>
  <si>
    <t>avgp90p100ID</t>
  </si>
  <si>
    <t>avgp99p100ID</t>
  </si>
  <si>
    <t>avgp999p100ID</t>
  </si>
  <si>
    <t>avgp0p50OI</t>
  </si>
  <si>
    <t>avgp50p90OI</t>
  </si>
  <si>
    <t>avgp90p100OI</t>
  </si>
  <si>
    <t>avgp99p100OI</t>
  </si>
  <si>
    <t>avgp999p100OI</t>
  </si>
  <si>
    <t>avgp0p50ZA</t>
  </si>
  <si>
    <t>avgp50p90ZA</t>
  </si>
  <si>
    <t>avgp90p100ZA</t>
  </si>
  <si>
    <t>avgp99p100ZA</t>
  </si>
  <si>
    <t>avgp999p100ZA</t>
  </si>
  <si>
    <t>avgp0p50OJ</t>
  </si>
  <si>
    <t>avgp50p90OJ</t>
  </si>
  <si>
    <t>avgp90p100OJ</t>
  </si>
  <si>
    <t>avgp99p100OJ</t>
  </si>
  <si>
    <t>avgp999p100OJ</t>
  </si>
  <si>
    <t>iso</t>
  </si>
  <si>
    <t>WO</t>
  </si>
  <si>
    <t>WB</t>
  </si>
  <si>
    <t>CN</t>
  </si>
  <si>
    <t>JP</t>
  </si>
  <si>
    <t>WC</t>
  </si>
  <si>
    <t>GB</t>
  </si>
  <si>
    <t>FR</t>
  </si>
  <si>
    <t>DE</t>
  </si>
  <si>
    <t>WD</t>
  </si>
  <si>
    <t>BR</t>
  </si>
  <si>
    <t>MX</t>
  </si>
  <si>
    <t>WE</t>
  </si>
  <si>
    <t>EG</t>
  </si>
  <si>
    <t>TR</t>
  </si>
  <si>
    <t>WG</t>
  </si>
  <si>
    <t>US</t>
  </si>
  <si>
    <t>WA</t>
  </si>
  <si>
    <t>RU</t>
  </si>
  <si>
    <t>WI</t>
  </si>
  <si>
    <t>IN</t>
  </si>
  <si>
    <t>ID</t>
  </si>
  <si>
    <t>WJ</t>
  </si>
  <si>
    <t>ZA</t>
  </si>
  <si>
    <t>t10b501820</t>
  </si>
  <si>
    <t>t10b501900</t>
  </si>
  <si>
    <t>t10b501950</t>
  </si>
  <si>
    <t>t10b501980</t>
  </si>
  <si>
    <t>t10b502020</t>
  </si>
  <si>
    <t>order</t>
  </si>
  <si>
    <t>iso</t>
  </si>
  <si>
    <t>WO</t>
  </si>
  <si>
    <t>WB</t>
  </si>
  <si>
    <t>CN</t>
  </si>
  <si>
    <t>JP</t>
  </si>
  <si>
    <t>WC</t>
  </si>
  <si>
    <t>GB</t>
  </si>
  <si>
    <t>FR</t>
  </si>
  <si>
    <t>DE</t>
  </si>
  <si>
    <t>WD</t>
  </si>
  <si>
    <t>BR</t>
  </si>
  <si>
    <t>MX</t>
  </si>
  <si>
    <t>WE</t>
  </si>
  <si>
    <t>EG</t>
  </si>
  <si>
    <t>TR</t>
  </si>
  <si>
    <t>WG</t>
  </si>
  <si>
    <t>US</t>
  </si>
  <si>
    <t>WA</t>
  </si>
  <si>
    <t>RU</t>
  </si>
  <si>
    <t>WI</t>
  </si>
  <si>
    <t>IN</t>
  </si>
  <si>
    <t>ID</t>
  </si>
  <si>
    <t>WJ</t>
  </si>
  <si>
    <t>ZA</t>
  </si>
  <si>
    <t>p0p501820</t>
  </si>
  <si>
    <t>p0p501900</t>
  </si>
  <si>
    <t>p0p501950</t>
  </si>
  <si>
    <t>p0p501980</t>
  </si>
  <si>
    <t>p0p502020</t>
  </si>
  <si>
    <t>order</t>
  </si>
  <si>
    <t>North America / Oceania</t>
  </si>
  <si>
    <t>country</t>
  </si>
  <si>
    <t>WO</t>
  </si>
  <si>
    <t>WB</t>
  </si>
  <si>
    <t>CN</t>
  </si>
  <si>
    <t>JP</t>
  </si>
  <si>
    <t>WC</t>
  </si>
  <si>
    <t>GB</t>
  </si>
  <si>
    <t>FR</t>
  </si>
  <si>
    <t>DE</t>
  </si>
  <si>
    <t>WD</t>
  </si>
  <si>
    <t>BR</t>
  </si>
  <si>
    <t>MX</t>
  </si>
  <si>
    <t>WE</t>
  </si>
  <si>
    <t>EG</t>
  </si>
  <si>
    <t>TR</t>
  </si>
  <si>
    <t>WG</t>
  </si>
  <si>
    <t>US</t>
  </si>
  <si>
    <t>WA</t>
  </si>
  <si>
    <t>RU</t>
  </si>
  <si>
    <t>WI</t>
  </si>
  <si>
    <t>IN</t>
  </si>
  <si>
    <t>ID</t>
  </si>
  <si>
    <t>WJ</t>
  </si>
  <si>
    <t>ZA</t>
  </si>
  <si>
    <t>n1820</t>
  </si>
  <si>
    <t>n1850</t>
  </si>
  <si>
    <t>n1880</t>
  </si>
  <si>
    <t>n1900</t>
  </si>
  <si>
    <t>n1920</t>
  </si>
  <si>
    <t>n1950</t>
  </si>
  <si>
    <t>n1980</t>
  </si>
  <si>
    <t>n2000</t>
  </si>
  <si>
    <t>n2020</t>
  </si>
  <si>
    <t>order</t>
  </si>
  <si>
    <t>1820-1910 Colonial scoeties trend (countries with relatively strong rise of colonial elite over the period - trend assumed based on Algeria, India SSA Africa levels in early 1900)</t>
  </si>
  <si>
    <t>Table 5. Inequality by region, 1820-2020 (Top 10% income share)</t>
  </si>
  <si>
    <t>Table 6. Inequality by region, 1820-2020 (Bottom 50%  income share)</t>
  </si>
  <si>
    <r>
      <t xml:space="preserve">Table 7. Inequality by region, 1820-2020 </t>
    </r>
    <r>
      <rPr>
        <b/>
        <sz val="11"/>
        <color theme="1"/>
        <rFont val="Arial"/>
        <family val="2"/>
      </rPr>
      <t>(Top 10% avg. income divided by bot. 50% avg. income)</t>
    </r>
  </si>
  <si>
    <t>iso</t>
  </si>
  <si>
    <t>WO</t>
  </si>
  <si>
    <t>WB</t>
  </si>
  <si>
    <t>CN</t>
  </si>
  <si>
    <t>JP</t>
  </si>
  <si>
    <t>WC</t>
  </si>
  <si>
    <t>GB</t>
  </si>
  <si>
    <t>FR</t>
  </si>
  <si>
    <t>DE</t>
  </si>
  <si>
    <t>WD</t>
  </si>
  <si>
    <t>BR</t>
  </si>
  <si>
    <t>MX</t>
  </si>
  <si>
    <t>WE</t>
  </si>
  <si>
    <t>EG</t>
  </si>
  <si>
    <t>TR</t>
  </si>
  <si>
    <t>WG</t>
  </si>
  <si>
    <t>US</t>
  </si>
  <si>
    <t>WA</t>
  </si>
  <si>
    <t>RU</t>
  </si>
  <si>
    <t>WI</t>
  </si>
  <si>
    <t>IN</t>
  </si>
  <si>
    <t>ID</t>
  </si>
  <si>
    <t>WJ</t>
  </si>
  <si>
    <t>ZA</t>
  </si>
  <si>
    <t>t1b501820</t>
  </si>
  <si>
    <t>t1b501900</t>
  </si>
  <si>
    <t>t1b501950</t>
  </si>
  <si>
    <t>t1b501980</t>
  </si>
  <si>
    <t>t1b502020</t>
  </si>
  <si>
    <t>order</t>
  </si>
  <si>
    <t>iso</t>
  </si>
  <si>
    <t>WO</t>
  </si>
  <si>
    <t>WB</t>
  </si>
  <si>
    <t>CN</t>
  </si>
  <si>
    <t>JP</t>
  </si>
  <si>
    <t>WC</t>
  </si>
  <si>
    <t>GB</t>
  </si>
  <si>
    <t>FR</t>
  </si>
  <si>
    <t>DE</t>
  </si>
  <si>
    <t>WD</t>
  </si>
  <si>
    <t>BR</t>
  </si>
  <si>
    <t>MX</t>
  </si>
  <si>
    <t>WE</t>
  </si>
  <si>
    <t>EG</t>
  </si>
  <si>
    <t>TR</t>
  </si>
  <si>
    <t>WG</t>
  </si>
  <si>
    <t>US</t>
  </si>
  <si>
    <t>WA</t>
  </si>
  <si>
    <t>RU</t>
  </si>
  <si>
    <t>WI</t>
  </si>
  <si>
    <t>IN</t>
  </si>
  <si>
    <t>ID</t>
  </si>
  <si>
    <t>WJ</t>
  </si>
  <si>
    <t>ZA</t>
  </si>
  <si>
    <t>p99p1001820</t>
  </si>
  <si>
    <t>p99p1001900</t>
  </si>
  <si>
    <t>p99p1001950</t>
  </si>
  <si>
    <t>p99p1001980</t>
  </si>
  <si>
    <t>p99p1002020</t>
  </si>
  <si>
    <t>order</t>
  </si>
  <si>
    <t>iso</t>
  </si>
  <si>
    <t>WO</t>
  </si>
  <si>
    <t>WB</t>
  </si>
  <si>
    <t>CN</t>
  </si>
  <si>
    <t>JP</t>
  </si>
  <si>
    <t>WC</t>
  </si>
  <si>
    <t>GB</t>
  </si>
  <si>
    <t>FR</t>
  </si>
  <si>
    <t>DE</t>
  </si>
  <si>
    <t>WD</t>
  </si>
  <si>
    <t>BR</t>
  </si>
  <si>
    <t>MX</t>
  </si>
  <si>
    <t>WE</t>
  </si>
  <si>
    <t>EG</t>
  </si>
  <si>
    <t>TR</t>
  </si>
  <si>
    <t>WG</t>
  </si>
  <si>
    <t>US</t>
  </si>
  <si>
    <t>WA</t>
  </si>
  <si>
    <t>RU</t>
  </si>
  <si>
    <t>WI</t>
  </si>
  <si>
    <t>IN</t>
  </si>
  <si>
    <t>ID</t>
  </si>
  <si>
    <t>WJ</t>
  </si>
  <si>
    <t>ZA</t>
  </si>
  <si>
    <t>p90p1001820</t>
  </si>
  <si>
    <t>p90p1001900</t>
  </si>
  <si>
    <t>p90p1001950</t>
  </si>
  <si>
    <t>p90p1001980</t>
  </si>
  <si>
    <t>p90p1002020</t>
  </si>
  <si>
    <t>order</t>
  </si>
  <si>
    <t>year</t>
  </si>
  <si>
    <t>p0p50RU</t>
  </si>
  <si>
    <t>p50p90RU</t>
  </si>
  <si>
    <t>p90p100RU</t>
  </si>
  <si>
    <t>p99p100RU</t>
  </si>
  <si>
    <t>p999p100RU</t>
  </si>
  <si>
    <t>p0p50CN</t>
  </si>
  <si>
    <t>p50p90CN</t>
  </si>
  <si>
    <t>p90p100CN</t>
  </si>
  <si>
    <t>p99p100CN</t>
  </si>
  <si>
    <t>p999p100CN</t>
  </si>
  <si>
    <t>p0p50JP</t>
  </si>
  <si>
    <t>p50p90JP</t>
  </si>
  <si>
    <t>p90p100JP</t>
  </si>
  <si>
    <t>p99p100JP</t>
  </si>
  <si>
    <t>p999p100JP</t>
  </si>
  <si>
    <t>p0p50DE</t>
  </si>
  <si>
    <t>p50p90DE</t>
  </si>
  <si>
    <t>p90p100DE</t>
  </si>
  <si>
    <t>p99p100DE</t>
  </si>
  <si>
    <t>p999p100DE</t>
  </si>
  <si>
    <t>p0p50FR</t>
  </si>
  <si>
    <t>p50p90FR</t>
  </si>
  <si>
    <t>p90p100FR</t>
  </si>
  <si>
    <t>p99p100FR</t>
  </si>
  <si>
    <t>p999p100FR</t>
  </si>
  <si>
    <t>p0p50GB</t>
  </si>
  <si>
    <t>p50p90GB</t>
  </si>
  <si>
    <t>p90p100GB</t>
  </si>
  <si>
    <t>p99p100GB</t>
  </si>
  <si>
    <t>p999p100GB</t>
  </si>
  <si>
    <t>p0p50ES</t>
  </si>
  <si>
    <t>p50p90ES</t>
  </si>
  <si>
    <t>p90p100ES</t>
  </si>
  <si>
    <t>p99p100ES</t>
  </si>
  <si>
    <t>p999p100ES</t>
  </si>
  <si>
    <t>p0p50IT</t>
  </si>
  <si>
    <t>p50p90IT</t>
  </si>
  <si>
    <t>p90p100IT</t>
  </si>
  <si>
    <t>p99p100IT</t>
  </si>
  <si>
    <t>p999p100IT</t>
  </si>
  <si>
    <t>p0p50SE</t>
  </si>
  <si>
    <t>p50p90SE</t>
  </si>
  <si>
    <t>p90p100SE</t>
  </si>
  <si>
    <t>p99p100SE</t>
  </si>
  <si>
    <t>p999p100SE</t>
  </si>
  <si>
    <t>p0p50AR</t>
  </si>
  <si>
    <t>p50p90AR</t>
  </si>
  <si>
    <t>p90p100AR</t>
  </si>
  <si>
    <t>p99p100AR</t>
  </si>
  <si>
    <t>p999p100AR</t>
  </si>
  <si>
    <t>p0p50BR</t>
  </si>
  <si>
    <t>p50p90BR</t>
  </si>
  <si>
    <t>p90p100BR</t>
  </si>
  <si>
    <t>p99p100BR</t>
  </si>
  <si>
    <t>p999p100BR</t>
  </si>
  <si>
    <t>p0p50CL</t>
  </si>
  <si>
    <t>p50p90CL</t>
  </si>
  <si>
    <t>p90p100CL</t>
  </si>
  <si>
    <t>p99p100CL</t>
  </si>
  <si>
    <t>p999p100CL</t>
  </si>
  <si>
    <t>p0p50CO</t>
  </si>
  <si>
    <t>p50p90CO</t>
  </si>
  <si>
    <t>p90p100CO</t>
  </si>
  <si>
    <t>p99p100CO</t>
  </si>
  <si>
    <t>p999p100CO</t>
  </si>
  <si>
    <t>p0p50MX</t>
  </si>
  <si>
    <t>p50p90MX</t>
  </si>
  <si>
    <t>p90p100MX</t>
  </si>
  <si>
    <t>p99p100MX</t>
  </si>
  <si>
    <t>p999p100MX</t>
  </si>
  <si>
    <t>p0p50DZ</t>
  </si>
  <si>
    <t>p50p90DZ</t>
  </si>
  <si>
    <t>p90p100DZ</t>
  </si>
  <si>
    <t>p99p100DZ</t>
  </si>
  <si>
    <t>p999p100DZ</t>
  </si>
  <si>
    <t>p0p50EG</t>
  </si>
  <si>
    <t>p50p90EG</t>
  </si>
  <si>
    <t>p90p100EG</t>
  </si>
  <si>
    <t>p99p100EG</t>
  </si>
  <si>
    <t>p999p100EG</t>
  </si>
  <si>
    <t>p0p50TR</t>
  </si>
  <si>
    <t>p50p90TR</t>
  </si>
  <si>
    <t>p90p100TR</t>
  </si>
  <si>
    <t>p99p100TR</t>
  </si>
  <si>
    <t>p999p100TR</t>
  </si>
  <si>
    <t>p0p50US</t>
  </si>
  <si>
    <t>p50p90US</t>
  </si>
  <si>
    <t>p90p100US</t>
  </si>
  <si>
    <t>p99p100US</t>
  </si>
  <si>
    <t>p999p100US</t>
  </si>
  <si>
    <t>p0p50CA</t>
  </si>
  <si>
    <t>p50p90CA</t>
  </si>
  <si>
    <t>p90p100CA</t>
  </si>
  <si>
    <t>p99p100CA</t>
  </si>
  <si>
    <t>p999p100CA</t>
  </si>
  <si>
    <t>p0p50AU</t>
  </si>
  <si>
    <t>p50p90AU</t>
  </si>
  <si>
    <t>p90p100AU</t>
  </si>
  <si>
    <t>p99p100AU</t>
  </si>
  <si>
    <t>p999p100AU</t>
  </si>
  <si>
    <t>p0p50NZ</t>
  </si>
  <si>
    <t>p50p90NZ</t>
  </si>
  <si>
    <t>p90p100NZ</t>
  </si>
  <si>
    <t>p99p100NZ</t>
  </si>
  <si>
    <t>p999p100NZ</t>
  </si>
  <si>
    <t>p0p50IN</t>
  </si>
  <si>
    <t>p50p90IN</t>
  </si>
  <si>
    <t>p90p100IN</t>
  </si>
  <si>
    <t>p99p100IN</t>
  </si>
  <si>
    <t>p999p100IN</t>
  </si>
  <si>
    <t>p0p50ID</t>
  </si>
  <si>
    <t>p50p90ID</t>
  </si>
  <si>
    <t>p90p100ID</t>
  </si>
  <si>
    <t>p99p100ID</t>
  </si>
  <si>
    <t>p999p100ID</t>
  </si>
  <si>
    <t>p0p50ZA</t>
  </si>
  <si>
    <t>p50p90ZA</t>
  </si>
  <si>
    <t>p90p100ZA</t>
  </si>
  <si>
    <t>p99p100ZA</t>
  </si>
  <si>
    <t>p999p100ZA</t>
  </si>
  <si>
    <t>p0p50OE</t>
  </si>
  <si>
    <t>p50p90OE</t>
  </si>
  <si>
    <t>p90p100OE</t>
  </si>
  <si>
    <t>p99p100OE</t>
  </si>
  <si>
    <t>p999p100OE</t>
  </si>
  <si>
    <t>year</t>
  </si>
  <si>
    <t>p0p50RU</t>
  </si>
  <si>
    <t>p50p90RU</t>
  </si>
  <si>
    <t>p90p100RU</t>
  </si>
  <si>
    <t>p99p100RU</t>
  </si>
  <si>
    <t>p999p100RU</t>
  </si>
  <si>
    <t>p0p50OA</t>
  </si>
  <si>
    <t>p50p90OA</t>
  </si>
  <si>
    <t>p90p100OA</t>
  </si>
  <si>
    <t>p99p100OA</t>
  </si>
  <si>
    <t>p999p100OA</t>
  </si>
  <si>
    <t>p0p50CN</t>
  </si>
  <si>
    <t>p50p90CN</t>
  </si>
  <si>
    <t>p90p100CN</t>
  </si>
  <si>
    <t>p99p100CN</t>
  </si>
  <si>
    <t>p999p100CN</t>
  </si>
  <si>
    <t>p0p50JP</t>
  </si>
  <si>
    <t>p50p90JP</t>
  </si>
  <si>
    <t>p90p100JP</t>
  </si>
  <si>
    <t>p99p100JP</t>
  </si>
  <si>
    <t>p999p100JP</t>
  </si>
  <si>
    <t>p0p50OB</t>
  </si>
  <si>
    <t>p50p90OB</t>
  </si>
  <si>
    <t>p90p100OB</t>
  </si>
  <si>
    <t>p99p100OB</t>
  </si>
  <si>
    <t>p999p100OB</t>
  </si>
  <si>
    <t>p0p50DE</t>
  </si>
  <si>
    <t>p50p90DE</t>
  </si>
  <si>
    <t>p90p100DE</t>
  </si>
  <si>
    <t>p99p100DE</t>
  </si>
  <si>
    <t>p999p100DE</t>
  </si>
  <si>
    <t>p0p50FR</t>
  </si>
  <si>
    <t>p50p90FR</t>
  </si>
  <si>
    <t>p90p100FR</t>
  </si>
  <si>
    <t>p99p100FR</t>
  </si>
  <si>
    <t>p999p100FR</t>
  </si>
  <si>
    <t>p0p50GB</t>
  </si>
  <si>
    <t>p50p90GB</t>
  </si>
  <si>
    <t>p90p100GB</t>
  </si>
  <si>
    <t>p99p100GB</t>
  </si>
  <si>
    <t>p999p100GB</t>
  </si>
  <si>
    <t>p0p50ES</t>
  </si>
  <si>
    <t>p50p90ES</t>
  </si>
  <si>
    <t>p90p100ES</t>
  </si>
  <si>
    <t>p99p100ES</t>
  </si>
  <si>
    <t>p999p100ES</t>
  </si>
  <si>
    <t>p0p50IT</t>
  </si>
  <si>
    <t>p50p90IT</t>
  </si>
  <si>
    <t>p90p100IT</t>
  </si>
  <si>
    <t>p99p100IT</t>
  </si>
  <si>
    <t>p999p100IT</t>
  </si>
  <si>
    <t>p0p50SE</t>
  </si>
  <si>
    <t>p50p90SE</t>
  </si>
  <si>
    <t>p90p100SE</t>
  </si>
  <si>
    <t>p99p100SE</t>
  </si>
  <si>
    <t>p999p100SE</t>
  </si>
  <si>
    <t>p0p50OC</t>
  </si>
  <si>
    <t>p50p90OC</t>
  </si>
  <si>
    <t>p90p100OC</t>
  </si>
  <si>
    <t>p99p100OC</t>
  </si>
  <si>
    <t>p999p100OC</t>
  </si>
  <si>
    <t>p0p50OK</t>
  </si>
  <si>
    <t>p50p90OK</t>
  </si>
  <si>
    <t>p90p100OK</t>
  </si>
  <si>
    <t>p99p100OK</t>
  </si>
  <si>
    <t>p999p100OK</t>
  </si>
  <si>
    <t>p0p50AR</t>
  </si>
  <si>
    <t>p50p90AR</t>
  </si>
  <si>
    <t>p90p100AR</t>
  </si>
  <si>
    <t>p99p100AR</t>
  </si>
  <si>
    <t>p999p100AR</t>
  </si>
  <si>
    <t>p0p50BR</t>
  </si>
  <si>
    <t>p50p90BR</t>
  </si>
  <si>
    <t>p90p100BR</t>
  </si>
  <si>
    <t>p99p100BR</t>
  </si>
  <si>
    <t>p999p100BR</t>
  </si>
  <si>
    <t>p0p50CL</t>
  </si>
  <si>
    <t>p50p90CL</t>
  </si>
  <si>
    <t>p90p100CL</t>
  </si>
  <si>
    <t>p99p100CL</t>
  </si>
  <si>
    <t>p999p100CL</t>
  </si>
  <si>
    <t>p0p50CO</t>
  </si>
  <si>
    <t>p50p90CO</t>
  </si>
  <si>
    <t>p90p100CO</t>
  </si>
  <si>
    <t>p99p100CO</t>
  </si>
  <si>
    <t>p999p100CO</t>
  </si>
  <si>
    <t>p0p50MX</t>
  </si>
  <si>
    <t>p50p90MX</t>
  </si>
  <si>
    <t>p90p100MX</t>
  </si>
  <si>
    <t>p99p100MX</t>
  </si>
  <si>
    <t>p999p100MX</t>
  </si>
  <si>
    <t>p0p50OD</t>
  </si>
  <si>
    <t>p50p90OD</t>
  </si>
  <si>
    <t>p90p100OD</t>
  </si>
  <si>
    <t>p99p100OD</t>
  </si>
  <si>
    <t>p999p100OD</t>
  </si>
  <si>
    <t>p0p50DZ</t>
  </si>
  <si>
    <t>p50p90DZ</t>
  </si>
  <si>
    <t>p90p100DZ</t>
  </si>
  <si>
    <t>p99p100DZ</t>
  </si>
  <si>
    <t>p999p100DZ</t>
  </si>
  <si>
    <t>p0p50EG</t>
  </si>
  <si>
    <t>p50p90EG</t>
  </si>
  <si>
    <t>p90p100EG</t>
  </si>
  <si>
    <t>p99p100EG</t>
  </si>
  <si>
    <t>p999p100EG</t>
  </si>
  <si>
    <t>p0p50TR</t>
  </si>
  <si>
    <t>p50p90TR</t>
  </si>
  <si>
    <t>p90p100TR</t>
  </si>
  <si>
    <t>p99p100TR</t>
  </si>
  <si>
    <t>p999p100TR</t>
  </si>
  <si>
    <t>p0p50OE</t>
  </si>
  <si>
    <t>p50p90OE</t>
  </si>
  <si>
    <t>p90p100OE</t>
  </si>
  <si>
    <t>p99p100OE</t>
  </si>
  <si>
    <t>p999p100OE</t>
  </si>
  <si>
    <t>p0p50US</t>
  </si>
  <si>
    <t>p50p90US</t>
  </si>
  <si>
    <t>p90p100US</t>
  </si>
  <si>
    <t>p99p100US</t>
  </si>
  <si>
    <t>p999p100US</t>
  </si>
  <si>
    <t>p0p50CA</t>
  </si>
  <si>
    <t>p50p90CA</t>
  </si>
  <si>
    <t>p90p100CA</t>
  </si>
  <si>
    <t>p99p100CA</t>
  </si>
  <si>
    <t>p999p100CA</t>
  </si>
  <si>
    <t>p0p50AU</t>
  </si>
  <si>
    <t>p50p90AU</t>
  </si>
  <si>
    <t>p90p100AU</t>
  </si>
  <si>
    <t>p99p100AU</t>
  </si>
  <si>
    <t>p999p100AU</t>
  </si>
  <si>
    <t>p0p50NZ</t>
  </si>
  <si>
    <t>p50p90NZ</t>
  </si>
  <si>
    <t>p90p100NZ</t>
  </si>
  <si>
    <t>p99p100NZ</t>
  </si>
  <si>
    <t>p999p100NZ</t>
  </si>
  <si>
    <t>p0p50IN</t>
  </si>
  <si>
    <t>p50p90IN</t>
  </si>
  <si>
    <t>p90p100IN</t>
  </si>
  <si>
    <t>p99p100IN</t>
  </si>
  <si>
    <t>p999p100IN</t>
  </si>
  <si>
    <t>p0p50ID</t>
  </si>
  <si>
    <t>p50p90ID</t>
  </si>
  <si>
    <t>p90p100ID</t>
  </si>
  <si>
    <t>p99p100ID</t>
  </si>
  <si>
    <t>p999p100ID</t>
  </si>
  <si>
    <t>p0p50OI</t>
  </si>
  <si>
    <t>p50p90OI</t>
  </si>
  <si>
    <t>p90p100OI</t>
  </si>
  <si>
    <t>p99p100OI</t>
  </si>
  <si>
    <t>p999p100OI</t>
  </si>
  <si>
    <t>p0p50ZA</t>
  </si>
  <si>
    <t>p50p90ZA</t>
  </si>
  <si>
    <t>p90p100ZA</t>
  </si>
  <si>
    <t>p99p100ZA</t>
  </si>
  <si>
    <t>p999p100ZA</t>
  </si>
  <si>
    <t>p0p50OJ</t>
  </si>
  <si>
    <t>p50p90OJ</t>
  </si>
  <si>
    <t>p90p100OJ</t>
  </si>
  <si>
    <t>p99p100OJ</t>
  </si>
  <si>
    <t>p999p100OJ</t>
  </si>
  <si>
    <t>Table 8. Inequality by region, 1820-2020 (Top 1%  income share)</t>
  </si>
  <si>
    <r>
      <t xml:space="preserve">Table 9. Inequality by region, 1820-2020 </t>
    </r>
    <r>
      <rPr>
        <b/>
        <sz val="11"/>
        <color theme="1"/>
        <rFont val="Arial"/>
        <family val="2"/>
      </rPr>
      <t>(Top 1% avg. income divided by bot. 50% avg. income)</t>
    </r>
  </si>
  <si>
    <t>year</t>
  </si>
  <si>
    <t>postprebot20CentralAsia</t>
  </si>
  <si>
    <t>postprebot50CentralAsia</t>
  </si>
  <si>
    <t>postpremid40CentralAsia</t>
  </si>
  <si>
    <t>postpretop10CentralAsia</t>
  </si>
  <si>
    <t>postprebot20EastAsia</t>
  </si>
  <si>
    <t>postprebot50EastAsia</t>
  </si>
  <si>
    <t>postpremid40EastAsia</t>
  </si>
  <si>
    <t>postpretop10EastAsia</t>
  </si>
  <si>
    <t>postprebot20Europe</t>
  </si>
  <si>
    <t>postprebot50Europe</t>
  </si>
  <si>
    <t>postpremid40Europe</t>
  </si>
  <si>
    <t>postpretop10Europe</t>
  </si>
  <si>
    <t>postprebot20LatinAmerica</t>
  </si>
  <si>
    <t>postprebot50LatinAmerica</t>
  </si>
  <si>
    <t>postpremid40LatinAmerica</t>
  </si>
  <si>
    <t>postpretop10LatinAmerica</t>
  </si>
  <si>
    <t>postprebot20MiddleEast</t>
  </si>
  <si>
    <t>postprebot50MiddleEast</t>
  </si>
  <si>
    <t>postpremid40MiddleEast</t>
  </si>
  <si>
    <t>postpretop10MiddleEast</t>
  </si>
  <si>
    <t>postprebot20NorthAmerica</t>
  </si>
  <si>
    <t>postprebot50NorthAmerica</t>
  </si>
  <si>
    <t>postpremid40NorthAmerica</t>
  </si>
  <si>
    <t>postpretop10NorthAmerica</t>
  </si>
  <si>
    <t>postprebot20Oceania</t>
  </si>
  <si>
    <t>postprebot50Oceania</t>
  </si>
  <si>
    <t>postpremid40Oceania</t>
  </si>
  <si>
    <t>postpretop10Oceania</t>
  </si>
  <si>
    <t>postprebot20SouthSouthEastAsia</t>
  </si>
  <si>
    <t>postprebot50SouthSouthEastAsia</t>
  </si>
  <si>
    <t>postpremid40SouthSouthEastAsia</t>
  </si>
  <si>
    <t>postpretop10SouthSouthEastAsia</t>
  </si>
  <si>
    <t>postprebot20SubSaharanAfrica</t>
  </si>
  <si>
    <t>postprebot50SubSaharanAfrica</t>
  </si>
  <si>
    <t>postpremid40SubSaharanAfrica</t>
  </si>
  <si>
    <t>postpretop10SubSaharanAfrica</t>
  </si>
  <si>
    <t>year</t>
  </si>
  <si>
    <t>t10b50preEurope</t>
  </si>
  <si>
    <t>t10b50postEurope</t>
  </si>
  <si>
    <t>t10b50preEastAsia</t>
  </si>
  <si>
    <t>t10b50postEastAsia</t>
  </si>
  <si>
    <t>t10b50preNorthAmerica</t>
  </si>
  <si>
    <t>t10b50postNorthAmerica</t>
  </si>
  <si>
    <t>t10b50preCentralAsia</t>
  </si>
  <si>
    <t>t10b50postCentralAsia</t>
  </si>
  <si>
    <t>t10b50preLatinAmerica</t>
  </si>
  <si>
    <t>t10b50postLatinAmerica</t>
  </si>
  <si>
    <t>t10b50preSouthSouthEastAsia</t>
  </si>
  <si>
    <t>t10b50postSouthSouthEastAsia</t>
  </si>
  <si>
    <t>t10b50preMiddleEast</t>
  </si>
  <si>
    <t>t10b50postMiddleEast</t>
  </si>
  <si>
    <t>t10b50preSubSaharanAfrica</t>
  </si>
  <si>
    <t>t10b50postSubSaharanAfrica</t>
  </si>
  <si>
    <t>t10b50preOceania</t>
  </si>
  <si>
    <t>t10b50postOceania</t>
  </si>
  <si>
    <t>Appendix Table 2. Global population, 1820-2020 (Thousands)</t>
  </si>
  <si>
    <r>
      <t xml:space="preserve">Appendix Table 1. Income shares across the world, 1820-2020 </t>
    </r>
    <r>
      <rPr>
        <sz val="9"/>
        <color theme="1"/>
        <rFont val="Arial"/>
        <family val="2"/>
      </rPr>
      <t>( % of total national income)</t>
    </r>
  </si>
  <si>
    <t>Appendix Table 3. Global income, 1820-2020 (Million 2019 PPP Euros)</t>
  </si>
  <si>
    <t>Appendix Table 4. Global income per capita, 1820-2020 (2019 PPP Euros)</t>
  </si>
  <si>
    <t>Germany's per capita national income grew by a factor 12 between 1820 and 2018 in the WID.world database, vs. 15.8 in the Maddison tables. Differences comes from the fact that Maddison tables use the growth rate of GDP, not national income as WID.world and that WID.world use historical series based on national accounts and published sources when they are available to complement Maddison's tables.</t>
  </si>
  <si>
    <t>1820-1900 Imperial power and rich countries trend (based on FR-GB-SE trend from historical tax data). For Russia, similar trend but lesser rise of inequality over the period.</t>
  </si>
  <si>
    <t>Interpretation. The global income inequality database covers 9 world regions and 33 individual countries and sub-regions over the 1820-2020 period. Sources and series: Chancel and Piketty (2021). Chancel and Piketty (2021). See wid.world/longrun</t>
  </si>
  <si>
    <r>
      <t xml:space="preserve">Interpretation. In East Asia in 1980, the top 10% income share was equal to 59% of total income.  </t>
    </r>
    <r>
      <rPr>
        <b/>
        <sz val="11"/>
        <color theme="1"/>
        <rFont val="Arial"/>
        <family val="2"/>
      </rPr>
      <t>Sources and series</t>
    </r>
    <r>
      <rPr>
        <sz val="11"/>
        <color theme="1"/>
        <rFont val="Arial"/>
        <family val="2"/>
      </rPr>
      <t>: Chancel and Piketty (2021). See wid.world/longrun</t>
    </r>
  </si>
  <si>
    <r>
      <t xml:space="preserve">Interpretation. In East Asia in 1980, the bottom 50% income share was equal to 12% of total income. </t>
    </r>
    <r>
      <rPr>
        <b/>
        <sz val="11"/>
        <color theme="1"/>
        <rFont val="Arial"/>
        <family val="2"/>
      </rPr>
      <t xml:space="preserve"> Sources and series:</t>
    </r>
    <r>
      <rPr>
        <sz val="11"/>
        <color theme="1"/>
        <rFont val="Arial"/>
        <family val="2"/>
      </rPr>
      <t xml:space="preserve"> Chancel and Piketty (2021). See wid.world/longrun</t>
    </r>
  </si>
  <si>
    <r>
      <t xml:space="preserve">Interpretation. In East Asia in 1980, top 10% average income was 25 times higher than the bottom 50% average income.  </t>
    </r>
    <r>
      <rPr>
        <b/>
        <sz val="11"/>
        <color theme="1"/>
        <rFont val="Arial"/>
        <family val="2"/>
      </rPr>
      <t>Sources and series</t>
    </r>
    <r>
      <rPr>
        <sz val="11"/>
        <color theme="1"/>
        <rFont val="Arial"/>
        <family val="2"/>
      </rPr>
      <t>: Chancel and Piketty (2021). See wid.world/longrun</t>
    </r>
  </si>
  <si>
    <r>
      <t xml:space="preserve">Interpretation. In East Asia in 1980, the top 1% income share was equal to 20% of total income.  </t>
    </r>
    <r>
      <rPr>
        <b/>
        <sz val="11"/>
        <color theme="1"/>
        <rFont val="Arial"/>
        <family val="2"/>
      </rPr>
      <t>Sources and series</t>
    </r>
    <r>
      <rPr>
        <sz val="11"/>
        <color theme="1"/>
        <rFont val="Arial"/>
        <family val="2"/>
      </rPr>
      <t>: Chancel and Piketty (2021). See wid.world/longrun</t>
    </r>
  </si>
  <si>
    <r>
      <t xml:space="preserve">Interpretation. In East Asia in 1980, top 1% average income was 85 times higher than the bottom 50% average income.  </t>
    </r>
    <r>
      <rPr>
        <b/>
        <sz val="11"/>
        <color theme="1"/>
        <rFont val="Arial"/>
        <family val="2"/>
      </rPr>
      <t>Sources and series</t>
    </r>
    <r>
      <rPr>
        <sz val="11"/>
        <color theme="1"/>
        <rFont val="Arial"/>
        <family val="2"/>
      </rPr>
      <t>: Chancel and Piketty (2021). See wid.world/longrun</t>
    </r>
  </si>
  <si>
    <t>Appendix Table 11. Composition of the global bottom 50% (assuming no inequality within countries)</t>
  </si>
  <si>
    <t>Theil Between</t>
  </si>
  <si>
    <t>Theil Within</t>
  </si>
  <si>
    <t>Appendix Table 12. Redistribution in France and the US, 1820-2020</t>
  </si>
  <si>
    <t>Appendix Table 13. Net redistribution in France and the US, 1820-2020 (% national income)</t>
  </si>
  <si>
    <t>This version: July 5, 2021</t>
  </si>
  <si>
    <t>Main Tables and Figures</t>
  </si>
  <si>
    <t>Appendix Tables and Figures</t>
  </si>
  <si>
    <t>Appendix Data</t>
  </si>
  <si>
    <t>Table 1</t>
  </si>
  <si>
    <t>Table 2</t>
  </si>
  <si>
    <t>Table 3</t>
  </si>
  <si>
    <t>Table 5</t>
  </si>
  <si>
    <t>Table 4</t>
  </si>
  <si>
    <t>Table 6</t>
  </si>
  <si>
    <t>Table 7</t>
  </si>
  <si>
    <t>Table 8</t>
  </si>
  <si>
    <t>Table 9</t>
  </si>
  <si>
    <t>Figure 2</t>
  </si>
  <si>
    <t>Figure 3</t>
  </si>
  <si>
    <t>Figure 4</t>
  </si>
  <si>
    <t>Figure 5</t>
  </si>
  <si>
    <t>Figure 6</t>
  </si>
  <si>
    <t>Figure 7</t>
  </si>
  <si>
    <t>Figure 8</t>
  </si>
  <si>
    <t>Figure 9</t>
  </si>
  <si>
    <t>Figure 10</t>
  </si>
  <si>
    <t>Figure 11</t>
  </si>
  <si>
    <t>Figure 12</t>
  </si>
  <si>
    <t>Figure 13</t>
  </si>
  <si>
    <t>Figure 14</t>
  </si>
  <si>
    <t>Figure 15</t>
  </si>
  <si>
    <t>Figure 16</t>
  </si>
  <si>
    <t>Data appendix</t>
  </si>
  <si>
    <t>Latest version of the paper and appendix available at www.wid.world/longrun</t>
  </si>
  <si>
    <t>Appendix Table 1</t>
  </si>
  <si>
    <t>Appendix Table 2</t>
  </si>
  <si>
    <t>Appendix Table 3</t>
  </si>
  <si>
    <t>Appendix Table 4</t>
  </si>
  <si>
    <t>Appendix Table 5</t>
  </si>
  <si>
    <t>Appendix Table 6</t>
  </si>
  <si>
    <t>Appendix Table 7</t>
  </si>
  <si>
    <t>Appendix Table 8</t>
  </si>
  <si>
    <t>Appendix Table 9</t>
  </si>
  <si>
    <t>Appendix Table 10</t>
  </si>
  <si>
    <t>Appendix Table 11</t>
  </si>
  <si>
    <t>Appendix Table 12</t>
  </si>
  <si>
    <t>Appendix Table 13</t>
  </si>
  <si>
    <t>Appendix Table 14</t>
  </si>
  <si>
    <t>Appendix Figure 1</t>
  </si>
  <si>
    <t>Appendix Figure 2</t>
  </si>
  <si>
    <t>Appendix Figure 3</t>
  </si>
  <si>
    <t>Appendix Figure 4</t>
  </si>
  <si>
    <t>Appendix Figure 3B</t>
  </si>
  <si>
    <t>Appendix Figure 3C</t>
  </si>
  <si>
    <t>Appendix Figure 3D</t>
  </si>
  <si>
    <t>Appendix Figure 3E</t>
  </si>
  <si>
    <r>
      <rPr>
        <b/>
        <sz val="10"/>
        <color theme="1"/>
        <rFont val="Arial"/>
        <family val="2"/>
      </rPr>
      <t>Sources and series:</t>
    </r>
    <r>
      <rPr>
        <sz val="10"/>
        <color theme="1"/>
        <rFont val="Arial"/>
        <family val="2"/>
      </rPr>
      <t xml:space="preserve"> Chancel and Piketty (2021). See wid.world/longrun</t>
    </r>
  </si>
  <si>
    <r>
      <rPr>
        <b/>
        <sz val="10"/>
        <color theme="1"/>
        <rFont val="Arial"/>
        <family val="2"/>
      </rPr>
      <t xml:space="preserve">Interpretation: </t>
    </r>
    <r>
      <rPr>
        <sz val="10"/>
        <color theme="1"/>
        <rFont val="Arial"/>
        <family val="2"/>
      </rPr>
      <t xml:space="preserve">Income group shares (per capita pretax incomes). </t>
    </r>
    <r>
      <rPr>
        <b/>
        <sz val="10"/>
        <color theme="1"/>
        <rFont val="Arial"/>
        <family val="2"/>
      </rPr>
      <t>Sources and series:</t>
    </r>
    <r>
      <rPr>
        <sz val="10"/>
        <color theme="1"/>
        <rFont val="Arial"/>
        <family val="2"/>
      </rPr>
      <t xml:space="preserve"> Chancel and Piketty (2021). See wid.world/longrun</t>
    </r>
  </si>
  <si>
    <t>Appendix Table 9. Global per capita average annual income (2019 PPP Euros)</t>
  </si>
  <si>
    <t>Appendix Table 8. Assumptions for periods without inequality data on WID.world (February 2021)</t>
  </si>
  <si>
    <r>
      <t xml:space="preserve">Appendix Table 5. Average income across the world, 1820-2020 </t>
    </r>
    <r>
      <rPr>
        <sz val="9"/>
        <color theme="1"/>
        <rFont val="Arial"/>
        <family val="2"/>
      </rPr>
      <t>(annual per capita income in 2019 EUR PPP)</t>
    </r>
  </si>
  <si>
    <t>Appendix Table 6. Composition historical regions</t>
  </si>
  <si>
    <t>Appendix Table 7. Comparisons between WID.world growth rates and Maddison's growth</t>
  </si>
  <si>
    <t>Appendix Table 9. Top 10% income shares assumed by Bourguignon and Morrison (2002)</t>
  </si>
  <si>
    <r>
      <rPr>
        <b/>
        <sz val="12"/>
        <color theme="1"/>
        <rFont val="Arial"/>
        <family val="2"/>
      </rPr>
      <t>Interpretation:</t>
    </r>
    <r>
      <rPr>
        <sz val="12"/>
        <color theme="1"/>
        <rFont val="Arial"/>
        <family val="2"/>
      </rPr>
      <t xml:space="preserve"> In 1820, average posttax incomes of the bottom 50% are 5% higher than before taxes and transfers. Data based on Piketty Saez Zucman (2018) for the US and Garbinti Goupille Piketty (2018) for France. Values before 1880 in France and before 1900 in the US are estimated using external sources on historical tax rates and transfers. </t>
    </r>
    <r>
      <rPr>
        <b/>
        <sz val="12"/>
        <color theme="1"/>
        <rFont val="Arial"/>
        <family val="2"/>
      </rPr>
      <t xml:space="preserve">Sources and series: </t>
    </r>
    <r>
      <rPr>
        <sz val="12"/>
        <color theme="1"/>
        <rFont val="Arial"/>
        <family val="2"/>
      </rPr>
      <t>Chancel and Piketty (2021). See wid.world/longrun</t>
    </r>
  </si>
  <si>
    <r>
      <rPr>
        <b/>
        <sz val="12"/>
        <color theme="1"/>
        <rFont val="Arial"/>
        <family val="2"/>
      </rPr>
      <t xml:space="preserve">Interpretation: </t>
    </r>
    <r>
      <rPr>
        <sz val="12"/>
        <color theme="1"/>
        <rFont val="Arial"/>
        <family val="2"/>
      </rPr>
      <t>the bottom 50% posttax national income share is 9.3 p.p. higher than pretax in France in 2020.</t>
    </r>
    <r>
      <rPr>
        <b/>
        <sz val="12"/>
        <color theme="1"/>
        <rFont val="Arial"/>
        <family val="2"/>
      </rPr>
      <t xml:space="preserve"> </t>
    </r>
    <r>
      <rPr>
        <sz val="12"/>
        <color theme="1"/>
        <rFont val="Arial"/>
        <family val="2"/>
      </rPr>
      <t xml:space="preserve">Data based on Piketty Saez Zucman (2018) for the US and Garbinti Goupille Piketty (2018) for France. Estimates before 1880 are estimated using external sources on historical tax rates and transfers. </t>
    </r>
    <r>
      <rPr>
        <b/>
        <sz val="12"/>
        <color theme="1"/>
        <rFont val="Arial"/>
        <family val="2"/>
      </rPr>
      <t xml:space="preserve">Sources and series: </t>
    </r>
    <r>
      <rPr>
        <sz val="12"/>
        <color theme="1"/>
        <rFont val="Arial"/>
        <family val="2"/>
      </rPr>
      <t>Chancel and Piketty (2021). See wid.world/longrun</t>
    </r>
  </si>
  <si>
    <r>
      <t xml:space="preserve"> Sources and series: </t>
    </r>
    <r>
      <rPr>
        <sz val="12"/>
        <color theme="1"/>
        <rFont val="Arial"/>
        <family val="2"/>
      </rPr>
      <t>Chancel and Piketty (2021). See wid.world/longrun</t>
    </r>
  </si>
  <si>
    <t>This document contains the main figures and tables used in the paper as well as appendix tables and figures and the paper's data series.</t>
  </si>
  <si>
    <t>lucas.chancel@psemail.eu; piketty@ens.fr</t>
  </si>
  <si>
    <t>Global income inequality 1820-2020</t>
  </si>
  <si>
    <t>The Persistence and Mutation of Extreme Inequality</t>
  </si>
  <si>
    <r>
      <rPr>
        <b/>
        <sz val="11"/>
        <color theme="1"/>
        <rFont val="Arial"/>
        <family val="2"/>
      </rPr>
      <t>Interpretation:</t>
    </r>
    <r>
      <rPr>
        <sz val="11"/>
        <color theme="1"/>
        <rFont val="Arial"/>
        <family val="2"/>
      </rPr>
      <t xml:space="preserve"> The share of North America/Oceania in world income rose from 3% in 1820 to 27% in 1950, and then dropped to 17% in 2020.  </t>
    </r>
    <r>
      <rPr>
        <b/>
        <sz val="11"/>
        <color theme="1"/>
        <rFont val="Arial"/>
        <family val="2"/>
      </rPr>
      <t>Sources and series:</t>
    </r>
    <r>
      <rPr>
        <sz val="11"/>
        <color theme="1"/>
        <rFont val="Arial"/>
        <family val="2"/>
      </rPr>
      <t xml:space="preserve"> Chancel and Piketty (2021). See wid.world/longrun</t>
    </r>
  </si>
  <si>
    <r>
      <rPr>
        <b/>
        <sz val="11"/>
        <color theme="1"/>
        <rFont val="Arial"/>
        <family val="2"/>
      </rPr>
      <t>Interpretation:</t>
    </r>
    <r>
      <rPr>
        <sz val="11"/>
        <color theme="1"/>
        <rFont val="Arial"/>
        <family val="2"/>
      </rPr>
      <t xml:space="preserve"> Average per capita income in East Asia dropped from 84% of world average in 1820 to 29% in 1950, before rising to 123% in 2020. </t>
    </r>
    <r>
      <rPr>
        <b/>
        <sz val="11"/>
        <color theme="1"/>
        <rFont val="Arial"/>
        <family val="2"/>
      </rPr>
      <t>Sources and series:</t>
    </r>
    <r>
      <rPr>
        <sz val="11"/>
        <color theme="1"/>
        <rFont val="Arial"/>
        <family val="2"/>
      </rPr>
      <t xml:space="preserve"> Chancel and Piketty (2021). See wid.world/longrun</t>
    </r>
  </si>
  <si>
    <r>
      <rPr>
        <b/>
        <sz val="11"/>
        <color theme="1"/>
        <rFont val="Arial"/>
        <family val="2"/>
      </rPr>
      <t>Interpretation:</t>
    </r>
    <r>
      <rPr>
        <sz val="11"/>
        <color theme="1"/>
        <rFont val="Arial"/>
        <family val="2"/>
      </rPr>
      <t xml:space="preserve"> The share of Europe in world population dropped from 16% in 1820 to 7% in 2020, while that of Sub-Saharan Africa rose from 6% to 14%. </t>
    </r>
    <r>
      <rPr>
        <b/>
        <sz val="11"/>
        <color theme="1"/>
        <rFont val="Arial"/>
        <family val="2"/>
      </rPr>
      <t>Sources and series:</t>
    </r>
    <r>
      <rPr>
        <sz val="11"/>
        <color theme="1"/>
        <rFont val="Arial"/>
        <family val="2"/>
      </rPr>
      <t xml:space="preserve"> Chancel and Piketty (2021). See wid.world/longrun</t>
    </r>
  </si>
  <si>
    <t>top 10 within</t>
  </si>
  <si>
    <t>top 10 between</t>
  </si>
  <si>
    <t>top 1 within</t>
  </si>
  <si>
    <t>top 1 between</t>
  </si>
  <si>
    <t>t10b50 within</t>
  </si>
  <si>
    <t>t10b50 between</t>
  </si>
  <si>
    <t>t10b10 between</t>
  </si>
  <si>
    <t>t10b10 within</t>
  </si>
  <si>
    <t>dincm</t>
  </si>
  <si>
    <t>expdincm</t>
  </si>
  <si>
    <t>Russia &amp; Central Asia</t>
  </si>
  <si>
    <t>South &amp; South-East Asia</t>
  </si>
  <si>
    <t>See data</t>
  </si>
  <si>
    <t>Figure 16 Global income distribution, 1820-2020</t>
  </si>
  <si>
    <t>Long run series: Before 1900, inequality trend follows that of other imperial powers (see Appendix Table). After 1900, we use inequality levels and dynamics from  Novokmetz Piketty Zucman (2017) but apply an upwards correction to top shares to better take into account in-kind advantages under communism. We use Piketty (2019)  top 10 and top 1% shares during the communist period (these series take into account in kind advantages). See details and data files to Piketty (2019)  (DataF12.1).</t>
  </si>
  <si>
    <t>Long run series: Inequality equal to Russia before 1980. After 1980 country-level data is available on WID.world and aggregated to form the sub-region.</t>
  </si>
  <si>
    <t>Long run series: Before 1900: inequality trend follows that of other colonial societies (slightly rising inequality).  1900-1940:  inequality broadly constant, following a regional trend. 1950-1970: inequality equal to Russia. After 1970: available distributional national accounts.</t>
  </si>
  <si>
    <t>Long run series: Imperial powers inequality trend before 1900. Between 1900 and 1950, top 10% share estimated using available JP top 1% share and top 10 top 1  ratio available for France (the two countries have similar top 0.1% income shares at the time).</t>
  </si>
  <si>
    <t>Long run series: Inequality equal to China before 1980. After 1980 country-level data is available on WID.world and aggregated to form the sub-region.</t>
  </si>
  <si>
    <t>Long run series: Inequality trend same as imperial powers before 1880. After 1880, available top income shares from tax data. Top 10% share estimated applying average FR-SE  Top 10% top 1% ratio to German top 1% share from 1880 to 1950. 1960-1980 top 10% shares obtained by applying German 1980 top 10% to top 1% ratio to top 1% share.</t>
  </si>
  <si>
    <t>Long run series: Assume top 1% income share between 1820 and 1910 varies at same speed as top 1% wealth share over the period see Appendix Tables of Chancel Piketty 2021 for details. For 1910: top 0.1% share provided by Atkinson fiscal series, converted in national income shares; top 1% share  from Scott-Walker 2018 and top 10% share estimated from ratio  top 10% top 1% observed in SE and FR (we take a value of 2 for 1820-1880 and 1.8 for 1900-1940, values in line with numbers observed in Sweden and France at the time).</t>
  </si>
  <si>
    <t xml:space="preserve">Long run series: Income inequality between 1820 and 1900 follow the same dynamics as wealth inequality in France over the period (see Piketty 2014). After 1900, available top income shares from tax data. </t>
  </si>
  <si>
    <t>Long run series: Inequality levels same as German UK France average before 1930. After 1930, available top income shares used, assuming constant relative shares within the bottom 99%.</t>
  </si>
  <si>
    <t xml:space="preserve">Long run series: Inequality levels same as average  Germany, France UK and SE before 1970. </t>
  </si>
  <si>
    <t xml:space="preserve">Long run series: Assume top  1% income share between 1820 and 1900 varies at same speed as top 1% wealth share (see details column). Wealth data comes from Roine-Waldenstrom. See also Piketty 2019, Chapter 5, data table G5.5 and Piketty 2019 appendix for a discussion about Bengtsson series. Top 0.1% income share estimated on the basis of top 1%, using a fixed top 1-top 0.1% income share ratio. </t>
  </si>
  <si>
    <t>Long run series: Inequality is equal to average of Germany France UK Sweden before 1980.</t>
  </si>
  <si>
    <t>Long run series: Inequality is equal to average of Western Europe and Russia Central Asia before 1980.</t>
  </si>
  <si>
    <t xml:space="preserve">Long run series: Colonial inequality trend before 1910 (see Appendix Table). After 1910 top income shares from tax data. </t>
  </si>
  <si>
    <t xml:space="preserve">Long run series: Colonial inequality trend before 1910. </t>
  </si>
  <si>
    <t>Long run series: Income shares equal to Argentina before 1960. Top shares available after.</t>
  </si>
  <si>
    <t xml:space="preserve">Long run series: Inequality equal to average Brazil Argentina before 1980. </t>
  </si>
  <si>
    <t xml:space="preserve">Long run series: Income shares equal to average Brazil Argentina before 1980. </t>
  </si>
  <si>
    <t>Long run series: Colonial societies inequality trend before 1910. Use Alvaredo Cogneau Piketty estimates1930-1950.</t>
  </si>
  <si>
    <t>Long run series: Colonial societies inequality trend before 1900. Inequality equal to other SSA 1900-1950, and linear rise between 1950-1980 (see below).</t>
  </si>
  <si>
    <t>Long run series: Colonial societies inequality trend before 1900. Inequality constant 1900-1980.</t>
  </si>
  <si>
    <t>Long run series: Inequality equal to Algeria Egypt Turkey average before 1980, equal to Turkey after.</t>
  </si>
  <si>
    <t>Long run series: Assume increase in inequality 1820-1850; as slave population is doubling over the period.  Use Stelzner series in 1866 (used for 1880) and assume linear rise between 1880 and 1910. From 1910 onwards, we use Piketty-Saez. Ratio fiscal-national income is 1 (little or no missing capital incomes) and Piketty Saez Zucman for the more recent period.</t>
  </si>
  <si>
    <t>Long run series: Assume 1820 top 1% level in Canada is equal to US 1820 estimated above. This assumes a rise in inequality in Canada over 1820-1910 equal to half of the rise observed in the US (NB: Canada's per capita income is around 55% of the US over the period, a lesser rise in inequality given differences in industrialization level is quite plausible).</t>
  </si>
  <si>
    <t>Long run series: Use imperial powers inequality trend before 1900. After 1900 we use available top shares for Australia.</t>
  </si>
  <si>
    <t>Long run series: Imperial powers inequality trend before 1910. After 1900 we use available top shares.</t>
  </si>
  <si>
    <t xml:space="preserve">Long run series: Top income shares between 1885-1922 from Bergeron et al. After 1922, estimates from Chancel and Piketty (2019) and Banerjee and Piketty (2005). Before 1880: Colonial societies inequality trend applied. </t>
  </si>
  <si>
    <t>Long run series: Inequality equal to average India Indonesia before 1980</t>
  </si>
  <si>
    <t>Long run series: Colonial societies inequality trend before 1910. Available top shares afterwards</t>
  </si>
  <si>
    <t>Long run series: Colonial societies inequality trend before 1910. Assume inequality constant 1910-1950. Assume 1950 top 10, top 1, top 0.1% given by the average of respective values for South Africa, Algeria, Kenya, Tanzania, Zimbabwe, Zambia, Cameroun (for which we have available top 1, top 0.%1 or top 10% shares in 1950 or neighbouring years, from Alvaredo, Cogneau, Piketty 2021).1960 and 1970: Interpolation between 1950 and 1980. Middle 40 and bottom 50% values obtained from bottom 90% shares within shares in SSA 1980.</t>
  </si>
  <si>
    <t>Long run series: Colonial societies inequality trend before 1910. Available top income shares afterwards.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</si>
</sst>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 ###\ ##0"/>
    <numFmt numFmtId="165" formatCode="0.0%"/>
    <numFmt numFmtId="166" formatCode="0.000000000000000%"/>
    <numFmt numFmtId="167" formatCode="0.0"/>
    <numFmt numFmtId="168" formatCode="#,###,###"/>
    <numFmt numFmtId="169" formatCode="#.##"/>
  </numFmts>
  <fonts count="49" x14ac:knownFonts="1">
    <font>
      <sz val="12"/>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b/>
      <sz val="12"/>
      <color theme="1"/>
      <name val="Calibri"/>
      <family val="2"/>
      <scheme val="minor"/>
    </font>
    <font>
      <sz val="12"/>
      <color theme="1"/>
      <name val="Arial"/>
      <family val="2"/>
    </font>
    <font>
      <b/>
      <sz val="12"/>
      <color theme="1"/>
      <name val="Arial"/>
      <family val="2"/>
    </font>
    <font>
      <sz val="11"/>
      <color theme="1"/>
      <name val="Arial"/>
      <family val="2"/>
    </font>
    <font>
      <sz val="9"/>
      <color theme="1"/>
      <name val="Arial"/>
      <family val="2"/>
    </font>
    <font>
      <b/>
      <sz val="9"/>
      <color theme="1"/>
      <name val="Arial"/>
      <family val="2"/>
    </font>
    <font>
      <i/>
      <sz val="10"/>
      <color theme="1"/>
      <name val="Arial"/>
      <family val="2"/>
    </font>
    <font>
      <u/>
      <sz val="12"/>
      <color theme="10"/>
      <name val="Calibri"/>
      <family val="2"/>
      <scheme val="minor"/>
    </font>
    <font>
      <sz val="12"/>
      <color rgb="FF000000"/>
      <name val="Arial"/>
      <family val="2"/>
    </font>
    <font>
      <sz val="9"/>
      <color rgb="FF000000"/>
      <name val="Arial"/>
      <family val="2"/>
    </font>
    <font>
      <i/>
      <sz val="12"/>
      <color theme="1"/>
      <name val="Arial"/>
      <family val="2"/>
    </font>
    <font>
      <b/>
      <u/>
      <sz val="12"/>
      <color theme="1"/>
      <name val="Arial"/>
      <family val="2"/>
    </font>
    <font>
      <sz val="14"/>
      <color theme="1"/>
      <name val="Arial"/>
      <family val="2"/>
    </font>
    <font>
      <u/>
      <sz val="12"/>
      <color theme="10"/>
      <name val="Arial"/>
      <family val="2"/>
    </font>
    <font>
      <sz val="12"/>
      <color theme="1"/>
      <name val="Calibri"/>
      <family val="2"/>
      <scheme val="minor"/>
    </font>
    <font>
      <sz val="12"/>
      <color rgb="FFFF0000"/>
      <name val="Arial"/>
      <family val="2"/>
    </font>
    <font>
      <sz val="10"/>
      <color theme="1"/>
      <name val="Arial"/>
      <family val="2"/>
    </font>
    <font>
      <sz val="8"/>
      <color theme="1"/>
      <name val="Arial"/>
      <family val="2"/>
    </font>
    <font>
      <i/>
      <sz val="11"/>
      <color theme="1"/>
      <name val="Arial"/>
      <family val="2"/>
    </font>
    <font>
      <i/>
      <sz val="11"/>
      <color theme="4"/>
      <name val="Arial"/>
      <family val="2"/>
    </font>
    <font>
      <sz val="11"/>
      <color theme="4"/>
      <name val="Arial"/>
      <family val="2"/>
    </font>
    <font>
      <b/>
      <sz val="11"/>
      <color theme="1"/>
      <name val="Arial"/>
      <family val="2"/>
    </font>
    <font>
      <sz val="11"/>
      <color rgb="FF000000"/>
      <name val="Arial"/>
      <family val="2"/>
    </font>
    <font>
      <b/>
      <sz val="12"/>
      <color rgb="FF000000"/>
      <name val="Arial"/>
      <family val="2"/>
    </font>
    <font>
      <i/>
      <sz val="10"/>
      <color theme="4"/>
      <name val="Arial"/>
      <family val="2"/>
    </font>
    <font>
      <i/>
      <sz val="8"/>
      <color theme="1"/>
      <name val="Arial"/>
      <family val="2"/>
    </font>
    <font>
      <b/>
      <sz val="10"/>
      <color theme="1"/>
      <name val="Arial"/>
      <family val="2"/>
    </font>
    <font>
      <i/>
      <sz val="12"/>
      <color theme="1"/>
      <name val="Calibri"/>
      <family val="2"/>
      <scheme val="minor"/>
    </font>
    <font>
      <sz val="12"/>
      <color rgb="FF000000"/>
      <name val="Calibri"/>
      <family val="2"/>
      <scheme val="minor"/>
    </font>
    <font>
      <b/>
      <i/>
      <sz val="12"/>
      <color theme="1"/>
      <name val="Arial"/>
      <family val="2"/>
    </font>
    <font>
      <b/>
      <u/>
      <sz val="12"/>
      <color theme="10"/>
      <name val="Arial"/>
      <family val="2"/>
    </font>
    <font>
      <sz val="10"/>
      <color theme="1"/>
      <name val="Arial Narrow"/>
      <family val="2"/>
    </font>
    <font>
      <sz val="12"/>
      <color theme="1"/>
      <name val="Arial Narrow"/>
      <family val="2"/>
    </font>
    <font>
      <sz val="11"/>
      <color theme="1"/>
      <name val="Calibri"/>
      <family val="2"/>
      <scheme val="minor"/>
    </font>
    <font>
      <b/>
      <sz val="22"/>
      <color theme="1"/>
      <name val="Arial"/>
      <family val="2"/>
    </font>
    <font>
      <sz val="8"/>
      <name val="Calibri"/>
      <family val="2"/>
      <scheme val="minor"/>
    </font>
    <font>
      <b/>
      <sz val="12"/>
      <name val="Arial"/>
      <family val="2"/>
    </font>
    <font>
      <sz val="11"/>
      <name val="Calibri"/>
      <family val="2"/>
    </font>
    <font>
      <b/>
      <sz val="28"/>
      <color theme="1"/>
      <name val="Arial"/>
      <family val="2"/>
    </font>
    <font>
      <sz val="28"/>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24994659260841701"/>
        <bgColor indexed="64"/>
      </patternFill>
    </fill>
    <fill>
      <patternFill patternType="solid">
        <fgColor rgb="FFFFFFFF"/>
        <bgColor rgb="FF000000"/>
      </patternFill>
    </fill>
    <fill>
      <patternFill patternType="solid">
        <fgColor theme="0"/>
        <bgColor rgb="FF000000"/>
      </patternFill>
    </fill>
  </fills>
  <borders count="6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medium">
        <color indexed="64"/>
      </bottom>
      <diagonal/>
    </border>
    <border>
      <left style="medium">
        <color indexed="64"/>
      </left>
      <right/>
      <top style="thin">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style="medium">
        <color indexed="64"/>
      </right>
      <top style="thin">
        <color indexed="64"/>
      </top>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right style="thin">
        <color indexed="64"/>
      </right>
      <top/>
      <bottom style="thin">
        <color indexed="64"/>
      </bottom>
      <diagonal/>
    </border>
  </borders>
  <cellStyleXfs count="8">
    <xf numFmtId="0" fontId="0" fillId="0" borderId="0"/>
    <xf numFmtId="0" fontId="16" fillId="0" borderId="0" applyNumberFormat="0" applyFill="0" applyBorder="0" applyAlignment="0" applyProtection="0"/>
    <xf numFmtId="9" fontId="23" fillId="0" borderId="0" applyFont="0" applyFill="0" applyBorder="0" applyAlignment="0" applyProtection="0"/>
    <xf numFmtId="0" fontId="23" fillId="0" borderId="23"/>
    <xf numFmtId="9" fontId="42" fillId="0" borderId="23" applyFont="0" applyFill="0" applyBorder="0" applyAlignment="0" applyProtection="0"/>
    <xf numFmtId="0" fontId="42" fillId="0" borderId="23"/>
    <xf numFmtId="9" fontId="23" fillId="0" borderId="23" applyFont="0" applyFill="0" applyBorder="0" applyAlignment="0" applyProtection="0"/>
    <xf numFmtId="0" fontId="16" fillId="0" borderId="23" applyNumberFormat="0" applyFill="0" applyBorder="0" applyAlignment="0" applyProtection="0"/>
  </cellStyleXfs>
  <cellXfs count="640">
    <xf numFmtId="0" fontId="0" fillId="0" borderId="0" xfId="0"/>
    <xf numFmtId="1" fontId="0" fillId="0" borderId="23" xfId="0" applyNumberFormat="1" applyBorder="1"/>
    <xf numFmtId="0" fontId="11" fillId="2" borderId="0" xfId="0" applyFont="1" applyFill="1"/>
    <xf numFmtId="0" fontId="10" fillId="2" borderId="0" xfId="0" applyFont="1" applyFill="1"/>
    <xf numFmtId="0" fontId="10" fillId="2" borderId="7" xfId="0" applyFont="1" applyFill="1" applyBorder="1"/>
    <xf numFmtId="0" fontId="10" fillId="2" borderId="9" xfId="0" applyFont="1" applyFill="1" applyBorder="1"/>
    <xf numFmtId="0" fontId="11" fillId="2" borderId="24" xfId="0" applyFont="1" applyFill="1" applyBorder="1"/>
    <xf numFmtId="0" fontId="10" fillId="2" borderId="23" xfId="0" applyFont="1" applyFill="1" applyBorder="1" applyAlignment="1">
      <alignment horizontal="center"/>
    </xf>
    <xf numFmtId="0" fontId="10" fillId="2" borderId="19" xfId="0" applyFont="1" applyFill="1" applyBorder="1" applyAlignment="1">
      <alignment horizontal="center"/>
    </xf>
    <xf numFmtId="0" fontId="10" fillId="2" borderId="20" xfId="0" applyFont="1" applyFill="1" applyBorder="1" applyAlignment="1">
      <alignment horizontal="center"/>
    </xf>
    <xf numFmtId="0" fontId="16" fillId="0" borderId="0" xfId="1"/>
    <xf numFmtId="0" fontId="0" fillId="2" borderId="0" xfId="0" applyFill="1"/>
    <xf numFmtId="0" fontId="10" fillId="2" borderId="5" xfId="0" applyFont="1" applyFill="1" applyBorder="1"/>
    <xf numFmtId="0" fontId="11" fillId="2" borderId="7" xfId="0" applyFont="1" applyFill="1" applyBorder="1"/>
    <xf numFmtId="0" fontId="19" fillId="2" borderId="7" xfId="0" applyFont="1" applyFill="1" applyBorder="1"/>
    <xf numFmtId="0" fontId="11" fillId="2" borderId="9" xfId="0" applyFont="1" applyFill="1" applyBorder="1"/>
    <xf numFmtId="0" fontId="19" fillId="2" borderId="9" xfId="0" applyFont="1" applyFill="1" applyBorder="1"/>
    <xf numFmtId="0" fontId="0" fillId="3" borderId="0" xfId="0" applyFill="1"/>
    <xf numFmtId="0" fontId="21" fillId="2" borderId="0" xfId="0" applyFont="1" applyFill="1"/>
    <xf numFmtId="0" fontId="0" fillId="2" borderId="7" xfId="0" applyFill="1" applyBorder="1"/>
    <xf numFmtId="0" fontId="0" fillId="2" borderId="9" xfId="0" applyFill="1" applyBorder="1"/>
    <xf numFmtId="0" fontId="12" fillId="2" borderId="7" xfId="0" applyFont="1" applyFill="1" applyBorder="1" applyAlignment="1">
      <alignment wrapText="1"/>
    </xf>
    <xf numFmtId="0" fontId="12" fillId="2" borderId="23" xfId="0" applyFont="1" applyFill="1" applyBorder="1" applyAlignment="1">
      <alignment wrapText="1"/>
    </xf>
    <xf numFmtId="0" fontId="12" fillId="2" borderId="19" xfId="0" applyFont="1" applyFill="1" applyBorder="1" applyAlignment="1">
      <alignment wrapText="1"/>
    </xf>
    <xf numFmtId="0" fontId="12" fillId="2" borderId="40" xfId="0" applyFont="1" applyFill="1" applyBorder="1" applyAlignment="1">
      <alignment wrapText="1"/>
    </xf>
    <xf numFmtId="0" fontId="10" fillId="2" borderId="23" xfId="0" applyFont="1" applyFill="1" applyBorder="1"/>
    <xf numFmtId="0" fontId="10" fillId="2" borderId="19" xfId="0" applyFont="1" applyFill="1" applyBorder="1"/>
    <xf numFmtId="0" fontId="12" fillId="2" borderId="36" xfId="0" applyFont="1" applyFill="1" applyBorder="1" applyAlignment="1">
      <alignment wrapText="1"/>
    </xf>
    <xf numFmtId="0" fontId="10" fillId="2" borderId="23" xfId="0" applyFont="1" applyFill="1" applyBorder="1" applyAlignment="1"/>
    <xf numFmtId="0" fontId="10" fillId="2" borderId="0" xfId="0" applyFont="1" applyFill="1" applyAlignment="1"/>
    <xf numFmtId="2" fontId="10" fillId="2" borderId="0" xfId="0" applyNumberFormat="1" applyFont="1" applyFill="1"/>
    <xf numFmtId="0" fontId="11" fillId="2" borderId="0" xfId="0" applyFont="1" applyFill="1" applyAlignment="1">
      <alignment horizontal="left" vertical="top"/>
    </xf>
    <xf numFmtId="165" fontId="10" fillId="2" borderId="7" xfId="2" applyNumberFormat="1" applyFont="1" applyFill="1" applyBorder="1"/>
    <xf numFmtId="165" fontId="10" fillId="2" borderId="23" xfId="2" applyNumberFormat="1" applyFont="1" applyFill="1" applyBorder="1"/>
    <xf numFmtId="165" fontId="10" fillId="2" borderId="19" xfId="2" applyNumberFormat="1" applyFont="1" applyFill="1" applyBorder="1"/>
    <xf numFmtId="165" fontId="10" fillId="2" borderId="9" xfId="2" applyNumberFormat="1" applyFont="1" applyFill="1" applyBorder="1"/>
    <xf numFmtId="165" fontId="10" fillId="2" borderId="20" xfId="2" applyNumberFormat="1" applyFont="1" applyFill="1" applyBorder="1"/>
    <xf numFmtId="165" fontId="10" fillId="2" borderId="21" xfId="2" applyNumberFormat="1" applyFont="1" applyFill="1" applyBorder="1"/>
    <xf numFmtId="0" fontId="16" fillId="2" borderId="0" xfId="1" applyFill="1"/>
    <xf numFmtId="0" fontId="10" fillId="2" borderId="0" xfId="0" applyFont="1" applyFill="1" applyAlignment="1">
      <alignment wrapText="1"/>
    </xf>
    <xf numFmtId="0" fontId="25" fillId="2" borderId="0" xfId="0" applyFont="1" applyFill="1" applyAlignment="1">
      <alignment wrapText="1"/>
    </xf>
    <xf numFmtId="0" fontId="11" fillId="2" borderId="0" xfId="0" applyFont="1" applyFill="1" applyAlignment="1">
      <alignment wrapText="1"/>
    </xf>
    <xf numFmtId="165" fontId="10" fillId="2" borderId="17" xfId="2" applyNumberFormat="1" applyFont="1" applyFill="1" applyBorder="1"/>
    <xf numFmtId="165" fontId="0" fillId="0" borderId="0" xfId="2" applyNumberFormat="1" applyFont="1"/>
    <xf numFmtId="0" fontId="10" fillId="2" borderId="18" xfId="0" applyFont="1" applyFill="1" applyBorder="1"/>
    <xf numFmtId="0" fontId="27" fillId="2" borderId="32" xfId="0" applyFont="1" applyFill="1" applyBorder="1" applyAlignment="1">
      <alignment horizontal="center" vertical="center" wrapText="1"/>
    </xf>
    <xf numFmtId="165" fontId="12" fillId="2" borderId="40" xfId="2" applyNumberFormat="1" applyFont="1" applyFill="1" applyBorder="1" applyAlignment="1">
      <alignment horizontal="center"/>
    </xf>
    <xf numFmtId="165" fontId="12" fillId="2" borderId="51" xfId="2" applyNumberFormat="1" applyFont="1" applyFill="1" applyBorder="1" applyAlignment="1">
      <alignment horizontal="center"/>
    </xf>
    <xf numFmtId="165" fontId="29" fillId="2" borderId="34" xfId="2" applyNumberFormat="1" applyFont="1" applyFill="1" applyBorder="1" applyAlignment="1">
      <alignment horizontal="center" vertical="center"/>
    </xf>
    <xf numFmtId="165" fontId="12" fillId="2" borderId="35" xfId="2" applyNumberFormat="1" applyFont="1" applyFill="1" applyBorder="1" applyAlignment="1">
      <alignment horizontal="center" vertical="center"/>
    </xf>
    <xf numFmtId="0" fontId="27" fillId="2" borderId="50" xfId="0" applyFont="1" applyFill="1" applyBorder="1" applyAlignment="1">
      <alignment horizontal="center" vertical="center" wrapText="1"/>
    </xf>
    <xf numFmtId="0" fontId="30" fillId="2" borderId="38" xfId="0" applyFont="1" applyFill="1" applyBorder="1" applyAlignment="1">
      <alignment horizontal="center" vertical="center"/>
    </xf>
    <xf numFmtId="165" fontId="12" fillId="2" borderId="50" xfId="2" applyNumberFormat="1" applyFont="1" applyFill="1" applyBorder="1" applyAlignment="1">
      <alignment horizontal="center" wrapText="1"/>
    </xf>
    <xf numFmtId="0" fontId="12" fillId="2" borderId="46" xfId="0" applyFont="1" applyFill="1" applyBorder="1" applyAlignment="1">
      <alignment horizontal="center" vertical="center" wrapText="1"/>
    </xf>
    <xf numFmtId="0" fontId="11" fillId="2" borderId="0" xfId="0" applyFont="1" applyFill="1" applyAlignment="1">
      <alignment horizontal="center" vertical="center" wrapText="1"/>
    </xf>
    <xf numFmtId="0" fontId="30" fillId="2" borderId="27"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52" xfId="0" applyFont="1" applyFill="1" applyBorder="1" applyAlignment="1">
      <alignment horizontal="center" vertical="center"/>
    </xf>
    <xf numFmtId="0" fontId="30" fillId="2" borderId="11" xfId="0" applyFont="1" applyFill="1" applyBorder="1" applyAlignment="1">
      <alignment horizontal="center" vertical="center"/>
    </xf>
    <xf numFmtId="0" fontId="30" fillId="2" borderId="45" xfId="0" applyFont="1" applyFill="1" applyBorder="1" applyAlignment="1">
      <alignment horizontal="center" vertical="center"/>
    </xf>
    <xf numFmtId="0" fontId="30" fillId="2" borderId="17" xfId="0" applyFont="1" applyFill="1" applyBorder="1" applyAlignment="1">
      <alignment horizontal="center" vertical="center"/>
    </xf>
    <xf numFmtId="0" fontId="30" fillId="2" borderId="18" xfId="0" applyFont="1" applyFill="1" applyBorder="1" applyAlignment="1">
      <alignment horizontal="center" vertical="center"/>
    </xf>
    <xf numFmtId="0" fontId="27" fillId="2" borderId="53" xfId="0" applyFont="1" applyFill="1" applyBorder="1" applyAlignment="1">
      <alignment horizontal="center" vertical="center" wrapText="1"/>
    </xf>
    <xf numFmtId="165" fontId="29" fillId="2" borderId="54" xfId="2" applyNumberFormat="1" applyFont="1" applyFill="1" applyBorder="1" applyAlignment="1">
      <alignment horizontal="center" vertical="center"/>
    </xf>
    <xf numFmtId="165" fontId="12" fillId="2" borderId="48" xfId="2" applyNumberFormat="1" applyFont="1" applyFill="1" applyBorder="1" applyAlignment="1">
      <alignment horizontal="center" vertical="center"/>
    </xf>
    <xf numFmtId="165" fontId="12" fillId="2" borderId="32" xfId="2" applyNumberFormat="1" applyFont="1" applyFill="1" applyBorder="1" applyAlignment="1">
      <alignment horizontal="center" vertical="center" wrapText="1"/>
    </xf>
    <xf numFmtId="165" fontId="12" fillId="2" borderId="34" xfId="2" applyNumberFormat="1" applyFont="1" applyFill="1" applyBorder="1" applyAlignment="1">
      <alignment horizontal="center" vertical="center"/>
    </xf>
    <xf numFmtId="0" fontId="12" fillId="2" borderId="23" xfId="0" applyFont="1" applyFill="1" applyBorder="1" applyAlignment="1">
      <alignment horizontal="center" vertical="center" wrapText="1"/>
    </xf>
    <xf numFmtId="0" fontId="12" fillId="2" borderId="17"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30" fillId="2" borderId="55" xfId="0" applyFont="1" applyFill="1" applyBorder="1" applyAlignment="1">
      <alignment horizontal="center" vertical="center"/>
    </xf>
    <xf numFmtId="0" fontId="30" fillId="2" borderId="42" xfId="0" applyFont="1" applyFill="1" applyBorder="1" applyAlignment="1">
      <alignment horizontal="center" vertical="center"/>
    </xf>
    <xf numFmtId="0" fontId="30" fillId="2" borderId="5" xfId="0" applyFont="1" applyFill="1" applyBorder="1" applyAlignment="1">
      <alignment horizontal="center" vertical="center"/>
    </xf>
    <xf numFmtId="0" fontId="27" fillId="2" borderId="25" xfId="0" applyFont="1" applyFill="1" applyBorder="1" applyAlignment="1">
      <alignment horizontal="center" vertical="center" wrapText="1"/>
    </xf>
    <xf numFmtId="0" fontId="12" fillId="2" borderId="7" xfId="0" applyFont="1" applyFill="1" applyBorder="1" applyAlignment="1">
      <alignment horizontal="center" vertical="center"/>
    </xf>
    <xf numFmtId="0" fontId="12" fillId="2" borderId="44" xfId="0" applyFont="1" applyFill="1" applyBorder="1" applyAlignment="1">
      <alignment horizontal="center" vertical="center"/>
    </xf>
    <xf numFmtId="0" fontId="12" fillId="2" borderId="25" xfId="0" applyFont="1" applyFill="1" applyBorder="1" applyAlignment="1">
      <alignment horizontal="center" vertical="center"/>
    </xf>
    <xf numFmtId="0" fontId="12" fillId="2" borderId="27"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10" xfId="0" applyFont="1" applyFill="1" applyBorder="1" applyAlignment="1">
      <alignment horizontal="center" vertical="center" wrapText="1"/>
    </xf>
    <xf numFmtId="0" fontId="11" fillId="2" borderId="3"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2" fillId="2" borderId="2"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10"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0" xfId="0" applyFont="1" applyFill="1" applyAlignment="1">
      <alignment horizontal="left" vertical="center"/>
    </xf>
    <xf numFmtId="0" fontId="11" fillId="2" borderId="13" xfId="0" applyFont="1" applyFill="1" applyBorder="1" applyAlignment="1">
      <alignment horizontal="center" vertical="center" wrapText="1"/>
    </xf>
    <xf numFmtId="0" fontId="32" fillId="4" borderId="6" xfId="0" applyFont="1" applyFill="1" applyBorder="1" applyAlignment="1">
      <alignment horizontal="center" vertical="center" wrapText="1"/>
    </xf>
    <xf numFmtId="0" fontId="31" fillId="4" borderId="6" xfId="0" applyFont="1" applyFill="1" applyBorder="1" applyAlignment="1">
      <alignment horizontal="center" vertical="center" wrapText="1"/>
    </xf>
    <xf numFmtId="0" fontId="31" fillId="4" borderId="27" xfId="0" applyFont="1" applyFill="1" applyBorder="1" applyAlignment="1">
      <alignment horizontal="center" vertical="center" wrapText="1"/>
    </xf>
    <xf numFmtId="0" fontId="32" fillId="4" borderId="3" xfId="0" applyFont="1" applyFill="1" applyBorder="1" applyAlignment="1">
      <alignment horizontal="center" vertical="center" wrapText="1"/>
    </xf>
    <xf numFmtId="0" fontId="31" fillId="4" borderId="8" xfId="0" applyFont="1" applyFill="1" applyBorder="1" applyAlignment="1">
      <alignment horizontal="center" vertical="center" wrapText="1"/>
    </xf>
    <xf numFmtId="0" fontId="31" fillId="4" borderId="46" xfId="0" applyFont="1" applyFill="1" applyBorder="1" applyAlignment="1">
      <alignment horizontal="center" vertical="center" wrapText="1"/>
    </xf>
    <xf numFmtId="0" fontId="31" fillId="5" borderId="21" xfId="0" applyFont="1" applyFill="1" applyBorder="1" applyAlignment="1">
      <alignment horizontal="center" vertical="center" wrapText="1"/>
    </xf>
    <xf numFmtId="0" fontId="16" fillId="2" borderId="0" xfId="1" applyFill="1" applyAlignment="1">
      <alignment horizontal="left" vertical="top"/>
    </xf>
    <xf numFmtId="0" fontId="11" fillId="2" borderId="15" xfId="0" applyFont="1" applyFill="1" applyBorder="1" applyAlignment="1">
      <alignment horizontal="center" vertical="center" wrapText="1"/>
    </xf>
    <xf numFmtId="0" fontId="11" fillId="2" borderId="58" xfId="0" applyFont="1" applyFill="1" applyBorder="1" applyAlignment="1">
      <alignment horizontal="center"/>
    </xf>
    <xf numFmtId="0" fontId="11" fillId="2" borderId="1" xfId="0" applyFont="1" applyFill="1" applyBorder="1" applyAlignment="1">
      <alignment horizontal="center" vertical="center" wrapText="1"/>
    </xf>
    <xf numFmtId="165" fontId="10" fillId="2" borderId="0" xfId="0" applyNumberFormat="1" applyFont="1" applyFill="1"/>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46" xfId="0" applyFont="1" applyFill="1" applyBorder="1" applyAlignment="1">
      <alignment horizontal="center" vertical="center" wrapText="1"/>
    </xf>
    <xf numFmtId="0" fontId="12" fillId="2" borderId="8" xfId="0" applyFont="1" applyFill="1" applyBorder="1" applyAlignment="1">
      <alignment horizontal="center" vertical="center" wrapText="1"/>
    </xf>
    <xf numFmtId="165" fontId="12" fillId="2" borderId="23" xfId="2" applyNumberFormat="1"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6" xfId="0" applyFont="1" applyFill="1" applyBorder="1" applyAlignment="1">
      <alignment horizontal="center" vertical="center" wrapText="1"/>
    </xf>
    <xf numFmtId="165" fontId="10" fillId="2" borderId="0" xfId="2" applyNumberFormat="1" applyFont="1" applyFill="1"/>
    <xf numFmtId="9" fontId="29" fillId="2" borderId="34" xfId="2" applyFont="1" applyFill="1" applyBorder="1" applyAlignment="1">
      <alignment horizontal="center" vertical="center"/>
    </xf>
    <xf numFmtId="0" fontId="12" fillId="2" borderId="27" xfId="0" applyFont="1" applyFill="1" applyBorder="1" applyAlignment="1">
      <alignment horizontal="center" vertical="center" wrapText="1"/>
    </xf>
    <xf numFmtId="0" fontId="12" fillId="2" borderId="46" xfId="0" applyFont="1" applyFill="1" applyBorder="1" applyAlignment="1">
      <alignment horizontal="center" vertical="center" wrapText="1"/>
    </xf>
    <xf numFmtId="0" fontId="12" fillId="2" borderId="20" xfId="0" applyFont="1" applyFill="1" applyBorder="1" applyAlignment="1">
      <alignment horizontal="center" vertical="center" wrapText="1"/>
    </xf>
    <xf numFmtId="165" fontId="12" fillId="2" borderId="23" xfId="2" applyNumberFormat="1" applyFont="1" applyFill="1" applyBorder="1" applyAlignment="1">
      <alignment horizontal="center" vertical="center" wrapText="1"/>
    </xf>
    <xf numFmtId="0" fontId="12" fillId="2" borderId="26" xfId="0" applyFont="1" applyFill="1" applyBorder="1" applyAlignment="1">
      <alignment horizontal="center" vertical="center" wrapText="1"/>
    </xf>
    <xf numFmtId="165" fontId="12" fillId="2" borderId="40" xfId="2" applyNumberFormat="1" applyFont="1" applyFill="1" applyBorder="1" applyAlignment="1">
      <alignment horizontal="center" vertical="center"/>
    </xf>
    <xf numFmtId="165" fontId="12" fillId="2" borderId="51" xfId="2" applyNumberFormat="1" applyFont="1" applyFill="1" applyBorder="1" applyAlignment="1">
      <alignment horizontal="center" vertical="center"/>
    </xf>
    <xf numFmtId="165" fontId="12" fillId="2" borderId="40" xfId="2" applyNumberFormat="1" applyFont="1" applyFill="1" applyBorder="1" applyAlignment="1">
      <alignment horizontal="center" wrapText="1"/>
    </xf>
    <xf numFmtId="165" fontId="12" fillId="2" borderId="40" xfId="2" applyNumberFormat="1" applyFont="1" applyFill="1" applyBorder="1" applyAlignment="1">
      <alignment horizontal="center" vertical="center" wrapText="1"/>
    </xf>
    <xf numFmtId="165" fontId="29" fillId="2" borderId="34" xfId="2" applyNumberFormat="1" applyFont="1" applyFill="1" applyBorder="1" applyAlignment="1">
      <alignment horizontal="center" vertical="center" wrapText="1"/>
    </xf>
    <xf numFmtId="9" fontId="12" fillId="2" borderId="34" xfId="2" applyFont="1" applyFill="1" applyBorder="1" applyAlignment="1">
      <alignment horizontal="center" vertical="center"/>
    </xf>
    <xf numFmtId="165" fontId="12" fillId="2" borderId="23" xfId="2" applyNumberFormat="1" applyFont="1" applyFill="1" applyBorder="1" applyAlignment="1">
      <alignment horizontal="center" vertical="center"/>
    </xf>
    <xf numFmtId="0" fontId="12" fillId="2" borderId="9" xfId="0" applyFont="1" applyFill="1" applyBorder="1" applyAlignment="1">
      <alignment horizontal="center" vertical="center"/>
    </xf>
    <xf numFmtId="165" fontId="12" fillId="2" borderId="41" xfId="2" applyNumberFormat="1" applyFont="1" applyFill="1" applyBorder="1" applyAlignment="1">
      <alignment horizontal="center" vertical="center"/>
    </xf>
    <xf numFmtId="165" fontId="12" fillId="2" borderId="41" xfId="2" applyNumberFormat="1" applyFont="1" applyFill="1" applyBorder="1" applyAlignment="1">
      <alignment horizontal="center" vertical="center" wrapText="1"/>
    </xf>
    <xf numFmtId="165" fontId="12" fillId="2" borderId="49" xfId="2" applyNumberFormat="1" applyFont="1" applyFill="1" applyBorder="1" applyAlignment="1">
      <alignment horizontal="center" vertical="center"/>
    </xf>
    <xf numFmtId="0" fontId="15" fillId="2" borderId="50"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2" fillId="2" borderId="7" xfId="0" applyFont="1" applyFill="1" applyBorder="1" applyAlignment="1">
      <alignment horizontal="center" vertical="center" wrapText="1"/>
    </xf>
    <xf numFmtId="165" fontId="34" fillId="2" borderId="40" xfId="2" applyNumberFormat="1" applyFont="1" applyFill="1" applyBorder="1" applyAlignment="1">
      <alignment horizontal="center" wrapText="1"/>
    </xf>
    <xf numFmtId="0" fontId="12" fillId="0" borderId="3" xfId="0" applyFont="1" applyFill="1" applyBorder="1" applyAlignment="1">
      <alignment horizontal="center" vertical="center" wrapText="1"/>
    </xf>
    <xf numFmtId="165" fontId="29" fillId="2" borderId="19" xfId="2" applyNumberFormat="1" applyFont="1" applyFill="1" applyBorder="1" applyAlignment="1">
      <alignment horizontal="center" vertical="center" wrapText="1"/>
    </xf>
    <xf numFmtId="165" fontId="12" fillId="2" borderId="17" xfId="2" applyNumberFormat="1" applyFont="1" applyFill="1" applyBorder="1" applyAlignment="1">
      <alignment horizontal="center" vertical="center" wrapText="1"/>
    </xf>
    <xf numFmtId="165" fontId="29" fillId="2" borderId="18" xfId="2" applyNumberFormat="1" applyFont="1" applyFill="1" applyBorder="1" applyAlignment="1">
      <alignment horizontal="center" vertical="center" wrapText="1"/>
    </xf>
    <xf numFmtId="165" fontId="29" fillId="2" borderId="19" xfId="2" applyNumberFormat="1" applyFont="1" applyFill="1" applyBorder="1" applyAlignment="1">
      <alignment horizontal="center" vertical="center"/>
    </xf>
    <xf numFmtId="165" fontId="12" fillId="2" borderId="21" xfId="2" applyNumberFormat="1" applyFont="1" applyFill="1" applyBorder="1" applyAlignment="1">
      <alignment horizontal="center" vertical="center"/>
    </xf>
    <xf numFmtId="165" fontId="12" fillId="2" borderId="20" xfId="2" applyNumberFormat="1" applyFont="1" applyFill="1" applyBorder="1" applyAlignment="1">
      <alignment horizontal="center" vertical="center" wrapText="1"/>
    </xf>
    <xf numFmtId="0" fontId="12" fillId="2" borderId="24" xfId="0" applyFont="1" applyFill="1" applyBorder="1" applyAlignment="1">
      <alignment horizontal="center" vertical="center"/>
    </xf>
    <xf numFmtId="165" fontId="12" fillId="2" borderId="57" xfId="2" applyNumberFormat="1" applyFont="1" applyFill="1" applyBorder="1" applyAlignment="1">
      <alignment horizontal="center" vertical="center" wrapText="1"/>
    </xf>
    <xf numFmtId="165" fontId="29" fillId="2" borderId="47" xfId="2" applyNumberFormat="1" applyFont="1" applyFill="1" applyBorder="1" applyAlignment="1">
      <alignment horizontal="center" vertical="center" wrapText="1"/>
    </xf>
    <xf numFmtId="0" fontId="30" fillId="2" borderId="7" xfId="0" applyFont="1" applyFill="1" applyBorder="1" applyAlignment="1">
      <alignment horizontal="center" vertical="center"/>
    </xf>
    <xf numFmtId="165" fontId="12" fillId="2" borderId="23" xfId="0" applyNumberFormat="1" applyFont="1" applyFill="1" applyBorder="1" applyAlignment="1">
      <alignment horizontal="center" vertical="center"/>
    </xf>
    <xf numFmtId="0" fontId="30" fillId="2" borderId="24" xfId="0" applyFont="1" applyFill="1" applyBorder="1" applyAlignment="1">
      <alignment horizontal="center" vertical="center" wrapText="1"/>
    </xf>
    <xf numFmtId="0" fontId="13" fillId="2" borderId="27" xfId="0" applyFont="1" applyFill="1" applyBorder="1" applyAlignment="1">
      <alignment horizontal="center" vertical="center" wrapText="1"/>
    </xf>
    <xf numFmtId="0" fontId="12" fillId="2" borderId="19"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2" fillId="2" borderId="56"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12" fillId="2" borderId="22" xfId="0" applyFont="1" applyFill="1" applyBorder="1" applyAlignment="1">
      <alignment horizontal="center" vertical="center" wrapText="1"/>
    </xf>
    <xf numFmtId="165" fontId="10" fillId="2" borderId="5" xfId="2" applyNumberFormat="1" applyFont="1" applyFill="1" applyBorder="1"/>
    <xf numFmtId="165" fontId="10" fillId="2" borderId="18" xfId="2" applyNumberFormat="1" applyFont="1" applyFill="1" applyBorder="1"/>
    <xf numFmtId="0" fontId="11" fillId="2" borderId="0" xfId="0" applyFont="1" applyFill="1" applyAlignment="1">
      <alignment horizontal="center"/>
    </xf>
    <xf numFmtId="0" fontId="10" fillId="2" borderId="0" xfId="0" applyFont="1" applyFill="1" applyAlignment="1">
      <alignment horizontal="center"/>
    </xf>
    <xf numFmtId="165" fontId="24" fillId="2" borderId="0" xfId="0" applyNumberFormat="1" applyFont="1" applyFill="1" applyAlignment="1">
      <alignment horizontal="center"/>
    </xf>
    <xf numFmtId="165" fontId="10" fillId="2" borderId="0" xfId="0" applyNumberFormat="1" applyFont="1" applyFill="1" applyAlignment="1">
      <alignment horizontal="center"/>
    </xf>
    <xf numFmtId="0" fontId="11" fillId="2" borderId="17" xfId="0" applyFont="1" applyFill="1" applyBorder="1" applyAlignment="1">
      <alignment horizontal="center"/>
    </xf>
    <xf numFmtId="0" fontId="11" fillId="2" borderId="18" xfId="0" applyFont="1" applyFill="1" applyBorder="1" applyAlignment="1">
      <alignment horizontal="center"/>
    </xf>
    <xf numFmtId="165" fontId="24" fillId="2" borderId="23" xfId="0" applyNumberFormat="1" applyFont="1" applyFill="1" applyBorder="1" applyAlignment="1">
      <alignment horizontal="center"/>
    </xf>
    <xf numFmtId="165" fontId="10" fillId="2" borderId="23" xfId="0" applyNumberFormat="1" applyFont="1" applyFill="1" applyBorder="1" applyAlignment="1">
      <alignment horizontal="center"/>
    </xf>
    <xf numFmtId="165" fontId="10" fillId="2" borderId="19" xfId="0" applyNumberFormat="1" applyFont="1" applyFill="1" applyBorder="1" applyAlignment="1">
      <alignment horizontal="center"/>
    </xf>
    <xf numFmtId="165" fontId="10" fillId="2" borderId="20" xfId="0" applyNumberFormat="1" applyFont="1" applyFill="1" applyBorder="1" applyAlignment="1">
      <alignment horizontal="center"/>
    </xf>
    <xf numFmtId="165" fontId="10" fillId="2" borderId="21" xfId="0" applyNumberFormat="1" applyFont="1" applyFill="1" applyBorder="1" applyAlignment="1">
      <alignment horizontal="center"/>
    </xf>
    <xf numFmtId="165" fontId="29" fillId="2" borderId="33" xfId="2" applyNumberFormat="1"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3" fillId="2" borderId="22" xfId="0" applyFont="1" applyFill="1" applyBorder="1" applyAlignment="1">
      <alignment horizontal="center" vertical="center" wrapText="1"/>
    </xf>
    <xf numFmtId="0" fontId="10" fillId="2" borderId="59" xfId="0" applyFont="1" applyFill="1" applyBorder="1"/>
    <xf numFmtId="0" fontId="10" fillId="2" borderId="30" xfId="0" applyFont="1" applyFill="1" applyBorder="1"/>
    <xf numFmtId="165" fontId="10" fillId="2" borderId="33" xfId="2" applyNumberFormat="1" applyFont="1" applyFill="1" applyBorder="1"/>
    <xf numFmtId="165" fontId="10" fillId="2" borderId="34" xfId="2" applyNumberFormat="1" applyFont="1" applyFill="1" applyBorder="1"/>
    <xf numFmtId="165" fontId="10" fillId="2" borderId="34" xfId="0" applyNumberFormat="1" applyFont="1" applyFill="1" applyBorder="1"/>
    <xf numFmtId="0" fontId="12" fillId="2" borderId="39"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12" fillId="2" borderId="43" xfId="0" applyFont="1" applyFill="1" applyBorder="1" applyAlignment="1">
      <alignment horizontal="center" vertical="center" wrapText="1"/>
    </xf>
    <xf numFmtId="0" fontId="12" fillId="2" borderId="33" xfId="0" applyFont="1" applyFill="1" applyBorder="1" applyAlignment="1">
      <alignment horizontal="center" vertical="center" wrapText="1"/>
    </xf>
    <xf numFmtId="0" fontId="12" fillId="2" borderId="34" xfId="0" applyFont="1" applyFill="1" applyBorder="1" applyAlignment="1">
      <alignment horizontal="center" vertical="center" wrapText="1"/>
    </xf>
    <xf numFmtId="0" fontId="12" fillId="2" borderId="49" xfId="0" applyFont="1" applyFill="1" applyBorder="1" applyAlignment="1">
      <alignment horizontal="center" vertical="center" wrapText="1"/>
    </xf>
    <xf numFmtId="0" fontId="31" fillId="4" borderId="23" xfId="0" applyFont="1" applyFill="1" applyBorder="1" applyAlignment="1">
      <alignment horizontal="center" vertical="center" wrapText="1"/>
    </xf>
    <xf numFmtId="0" fontId="10" fillId="2" borderId="31" xfId="0" applyFont="1" applyFill="1" applyBorder="1"/>
    <xf numFmtId="165" fontId="10" fillId="2" borderId="49" xfId="0" applyNumberFormat="1" applyFont="1" applyFill="1" applyBorder="1"/>
    <xf numFmtId="0" fontId="13" fillId="2" borderId="60" xfId="0" applyFont="1" applyFill="1" applyBorder="1" applyAlignment="1">
      <alignment horizontal="center" vertical="center" wrapText="1"/>
    </xf>
    <xf numFmtId="0" fontId="12" fillId="2" borderId="37" xfId="0" applyFont="1" applyFill="1" applyBorder="1" applyAlignment="1">
      <alignment horizontal="center" vertical="center" wrapText="1"/>
    </xf>
    <xf numFmtId="0" fontId="32" fillId="4" borderId="13" xfId="0" applyFont="1" applyFill="1" applyBorder="1" applyAlignment="1">
      <alignment horizontal="center" vertical="center" wrapText="1"/>
    </xf>
    <xf numFmtId="0" fontId="31" fillId="4" borderId="52" xfId="0" applyFont="1" applyFill="1" applyBorder="1" applyAlignment="1">
      <alignment horizontal="center" vertical="center" wrapText="1"/>
    </xf>
    <xf numFmtId="0" fontId="31" fillId="4" borderId="11" xfId="0" applyFont="1" applyFill="1" applyBorder="1" applyAlignment="1">
      <alignment horizontal="center" vertical="center" wrapText="1"/>
    </xf>
    <xf numFmtId="0" fontId="10" fillId="2" borderId="45" xfId="0" applyFont="1" applyFill="1" applyBorder="1"/>
    <xf numFmtId="1" fontId="10" fillId="2" borderId="0" xfId="0" applyNumberFormat="1" applyFont="1" applyFill="1"/>
    <xf numFmtId="0" fontId="10" fillId="2" borderId="7" xfId="0" applyFont="1" applyFill="1" applyBorder="1" applyAlignment="1">
      <alignment horizontal="center" vertical="center"/>
    </xf>
    <xf numFmtId="164" fontId="10" fillId="2" borderId="23" xfId="0" applyNumberFormat="1" applyFont="1" applyFill="1" applyBorder="1" applyAlignment="1">
      <alignment horizontal="center" vertical="center"/>
    </xf>
    <xf numFmtId="164" fontId="10" fillId="2" borderId="19" xfId="0" applyNumberFormat="1" applyFont="1" applyFill="1" applyBorder="1" applyAlignment="1">
      <alignment horizontal="center" vertical="center"/>
    </xf>
    <xf numFmtId="0" fontId="10" fillId="2" borderId="9" xfId="0" applyFont="1" applyFill="1" applyBorder="1" applyAlignment="1">
      <alignment horizontal="center" vertical="center"/>
    </xf>
    <xf numFmtId="164" fontId="10" fillId="2" borderId="20" xfId="0" applyNumberFormat="1" applyFont="1" applyFill="1" applyBorder="1" applyAlignment="1">
      <alignment horizontal="center" vertical="center"/>
    </xf>
    <xf numFmtId="164" fontId="10" fillId="2" borderId="21" xfId="0" applyNumberFormat="1" applyFont="1" applyFill="1" applyBorder="1" applyAlignment="1">
      <alignment horizontal="center" vertical="center"/>
    </xf>
    <xf numFmtId="0" fontId="10" fillId="2" borderId="24" xfId="0" applyFont="1" applyFill="1" applyBorder="1" applyAlignment="1">
      <alignment horizontal="center" vertical="center"/>
    </xf>
    <xf numFmtId="0" fontId="11" fillId="2" borderId="27"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35" fillId="2" borderId="5" xfId="0" applyFont="1" applyFill="1" applyBorder="1" applyAlignment="1">
      <alignment horizontal="center" vertical="center" wrapText="1"/>
    </xf>
    <xf numFmtId="0" fontId="35" fillId="2" borderId="18" xfId="0" applyFont="1" applyFill="1" applyBorder="1" applyAlignment="1">
      <alignment horizontal="center" vertical="center" wrapText="1"/>
    </xf>
    <xf numFmtId="167" fontId="10" fillId="2" borderId="7" xfId="0" applyNumberFormat="1" applyFont="1" applyFill="1" applyBorder="1" applyAlignment="1">
      <alignment horizontal="center" vertical="center"/>
    </xf>
    <xf numFmtId="167" fontId="10" fillId="2" borderId="19" xfId="0" applyNumberFormat="1" applyFont="1" applyFill="1" applyBorder="1" applyAlignment="1">
      <alignment horizontal="center" vertical="center"/>
    </xf>
    <xf numFmtId="167" fontId="10" fillId="2" borderId="9" xfId="0" applyNumberFormat="1" applyFont="1" applyFill="1" applyBorder="1" applyAlignment="1">
      <alignment horizontal="center" vertical="center"/>
    </xf>
    <xf numFmtId="167" fontId="10" fillId="2" borderId="21" xfId="0" applyNumberFormat="1" applyFont="1" applyFill="1" applyBorder="1" applyAlignment="1">
      <alignment horizontal="center" vertical="center"/>
    </xf>
    <xf numFmtId="0" fontId="12" fillId="0" borderId="27"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52" xfId="0" applyFont="1" applyFill="1" applyBorder="1" applyAlignment="1">
      <alignment horizontal="center" vertical="center" wrapText="1"/>
    </xf>
    <xf numFmtId="9" fontId="0" fillId="0" borderId="23" xfId="2" applyFont="1" applyBorder="1"/>
    <xf numFmtId="0" fontId="22" fillId="2" borderId="0" xfId="1" applyFont="1" applyFill="1"/>
    <xf numFmtId="0" fontId="0" fillId="2" borderId="17" xfId="0" applyFill="1" applyBorder="1"/>
    <xf numFmtId="0" fontId="0" fillId="2" borderId="18" xfId="0" applyFill="1" applyBorder="1"/>
    <xf numFmtId="9" fontId="0" fillId="2" borderId="23" xfId="2" applyFont="1" applyFill="1" applyBorder="1"/>
    <xf numFmtId="9" fontId="0" fillId="2" borderId="19" xfId="2" applyFont="1" applyFill="1" applyBorder="1"/>
    <xf numFmtId="9" fontId="10" fillId="2" borderId="20" xfId="2" applyFont="1" applyFill="1" applyBorder="1" applyAlignment="1">
      <alignment wrapText="1"/>
    </xf>
    <xf numFmtId="9" fontId="10" fillId="2" borderId="23" xfId="2" applyFont="1" applyFill="1" applyBorder="1" applyAlignment="1">
      <alignment wrapText="1"/>
    </xf>
    <xf numFmtId="9" fontId="10" fillId="2" borderId="21" xfId="2" applyFont="1" applyFill="1" applyBorder="1" applyAlignment="1">
      <alignment wrapText="1"/>
    </xf>
    <xf numFmtId="0" fontId="10" fillId="2" borderId="5" xfId="0" applyFont="1" applyFill="1" applyBorder="1" applyAlignment="1">
      <alignment wrapText="1"/>
    </xf>
    <xf numFmtId="0" fontId="19" fillId="2" borderId="23" xfId="0" applyFont="1" applyFill="1" applyBorder="1" applyAlignment="1">
      <alignment wrapText="1"/>
    </xf>
    <xf numFmtId="0" fontId="0" fillId="2" borderId="23" xfId="0" applyFill="1" applyBorder="1"/>
    <xf numFmtId="0" fontId="0" fillId="2" borderId="19" xfId="0" applyFill="1" applyBorder="1"/>
    <xf numFmtId="0" fontId="36" fillId="2" borderId="23" xfId="0" applyFont="1" applyFill="1" applyBorder="1"/>
    <xf numFmtId="9" fontId="0" fillId="2" borderId="20" xfId="2" applyFont="1" applyFill="1" applyBorder="1"/>
    <xf numFmtId="9" fontId="0" fillId="2" borderId="21" xfId="2" applyFont="1" applyFill="1" applyBorder="1"/>
    <xf numFmtId="165" fontId="0" fillId="2" borderId="23" xfId="2" applyNumberFormat="1" applyFont="1" applyFill="1" applyBorder="1"/>
    <xf numFmtId="165" fontId="0" fillId="2" borderId="19" xfId="2" applyNumberFormat="1" applyFont="1" applyFill="1" applyBorder="1"/>
    <xf numFmtId="9" fontId="0" fillId="0" borderId="0" xfId="2" applyFont="1"/>
    <xf numFmtId="1" fontId="37" fillId="0" borderId="23" xfId="0" applyNumberFormat="1" applyFont="1" applyBorder="1"/>
    <xf numFmtId="167" fontId="0" fillId="0" borderId="23" xfId="0" applyNumberFormat="1" applyBorder="1"/>
    <xf numFmtId="167" fontId="0" fillId="0" borderId="0" xfId="0" applyNumberFormat="1"/>
    <xf numFmtId="1" fontId="0" fillId="0" borderId="23" xfId="0" applyNumberFormat="1" applyFill="1" applyBorder="1"/>
    <xf numFmtId="9" fontId="0" fillId="0" borderId="0" xfId="0" applyNumberFormat="1"/>
    <xf numFmtId="9" fontId="10" fillId="2" borderId="19" xfId="2" applyFont="1" applyFill="1" applyBorder="1" applyAlignment="1">
      <alignment wrapText="1"/>
    </xf>
    <xf numFmtId="0" fontId="11" fillId="2" borderId="17" xfId="0" applyFont="1" applyFill="1" applyBorder="1" applyAlignment="1">
      <alignment horizontal="center" vertical="center" wrapText="1"/>
    </xf>
    <xf numFmtId="0" fontId="10" fillId="2" borderId="9" xfId="0" applyFont="1" applyFill="1" applyBorder="1" applyAlignment="1">
      <alignment wrapText="1"/>
    </xf>
    <xf numFmtId="167" fontId="10" fillId="2" borderId="20" xfId="0" applyNumberFormat="1" applyFont="1" applyFill="1" applyBorder="1" applyAlignment="1">
      <alignment horizontal="center" vertical="center"/>
    </xf>
    <xf numFmtId="0" fontId="11" fillId="2" borderId="15" xfId="0" applyFont="1" applyFill="1" applyBorder="1" applyAlignment="1">
      <alignment horizontal="center" vertical="center"/>
    </xf>
    <xf numFmtId="0" fontId="11" fillId="2" borderId="58" xfId="0" applyFont="1" applyFill="1" applyBorder="1" applyAlignment="1">
      <alignment horizontal="center" vertical="center"/>
    </xf>
    <xf numFmtId="0" fontId="11" fillId="2" borderId="16" xfId="0" applyFont="1" applyFill="1" applyBorder="1" applyAlignment="1">
      <alignment horizontal="center" vertical="center" wrapText="1"/>
    </xf>
    <xf numFmtId="0" fontId="10" fillId="2" borderId="7" xfId="0" applyFont="1" applyFill="1" applyBorder="1" applyAlignment="1">
      <alignment horizontal="center"/>
    </xf>
    <xf numFmtId="9" fontId="10" fillId="2" borderId="19" xfId="2" applyFont="1" applyFill="1" applyBorder="1" applyAlignment="1">
      <alignment horizontal="center"/>
    </xf>
    <xf numFmtId="9" fontId="10" fillId="2" borderId="21" xfId="2" applyFont="1" applyFill="1" applyBorder="1" applyAlignment="1">
      <alignment horizontal="center"/>
    </xf>
    <xf numFmtId="9" fontId="10" fillId="2" borderId="0" xfId="2" applyFont="1" applyFill="1" applyAlignment="1">
      <alignment horizontal="center"/>
    </xf>
    <xf numFmtId="0" fontId="20" fillId="2" borderId="0" xfId="0" applyFont="1" applyFill="1" applyAlignment="1">
      <alignment horizontal="left"/>
    </xf>
    <xf numFmtId="0" fontId="9" fillId="2" borderId="0" xfId="0" applyFont="1" applyFill="1"/>
    <xf numFmtId="0" fontId="11" fillId="2" borderId="27" xfId="0" applyFont="1" applyFill="1" applyBorder="1" applyAlignment="1">
      <alignment horizontal="center"/>
    </xf>
    <xf numFmtId="0" fontId="11" fillId="2" borderId="6" xfId="0" applyFont="1" applyFill="1" applyBorder="1" applyAlignment="1">
      <alignment horizontal="center"/>
    </xf>
    <xf numFmtId="0" fontId="8" fillId="2" borderId="0" xfId="0" applyFont="1" applyFill="1"/>
    <xf numFmtId="0" fontId="8" fillId="2" borderId="7" xfId="0" applyFont="1" applyFill="1" applyBorder="1"/>
    <xf numFmtId="0" fontId="8" fillId="2" borderId="23" xfId="0" applyFont="1" applyFill="1" applyBorder="1" applyAlignment="1">
      <alignment horizontal="center"/>
    </xf>
    <xf numFmtId="0" fontId="8" fillId="2" borderId="19" xfId="0" applyFont="1" applyFill="1" applyBorder="1" applyAlignment="1">
      <alignment horizontal="center"/>
    </xf>
    <xf numFmtId="0" fontId="8" fillId="2" borderId="9" xfId="0" applyFont="1" applyFill="1" applyBorder="1"/>
    <xf numFmtId="0" fontId="8" fillId="2" borderId="20" xfId="0" applyFont="1" applyFill="1" applyBorder="1" applyAlignment="1">
      <alignment horizontal="center"/>
    </xf>
    <xf numFmtId="0" fontId="8" fillId="2" borderId="21" xfId="0" applyFont="1" applyFill="1" applyBorder="1" applyAlignment="1">
      <alignment horizontal="center"/>
    </xf>
    <xf numFmtId="0" fontId="8" fillId="2" borderId="23" xfId="0" applyFont="1" applyFill="1" applyBorder="1" applyAlignment="1">
      <alignment horizontal="center" vertical="center"/>
    </xf>
    <xf numFmtId="0" fontId="8" fillId="2" borderId="19" xfId="0" applyFont="1" applyFill="1" applyBorder="1" applyAlignment="1">
      <alignment horizontal="center" vertical="center"/>
    </xf>
    <xf numFmtId="0" fontId="8" fillId="2" borderId="7" xfId="0" applyFont="1" applyFill="1" applyBorder="1" applyAlignment="1">
      <alignment horizontal="left" vertical="top" wrapText="1"/>
    </xf>
    <xf numFmtId="0" fontId="8" fillId="2" borderId="23" xfId="0" applyFont="1" applyFill="1" applyBorder="1" applyAlignment="1">
      <alignment horizontal="center" vertical="center" wrapText="1"/>
    </xf>
    <xf numFmtId="0" fontId="8" fillId="2" borderId="19" xfId="0" applyFont="1" applyFill="1" applyBorder="1" applyAlignment="1">
      <alignment horizontal="center" vertical="center" wrapText="1"/>
    </xf>
    <xf numFmtId="0" fontId="8" fillId="2" borderId="20" xfId="0" applyFont="1" applyFill="1" applyBorder="1" applyAlignment="1">
      <alignment horizontal="center" vertical="center"/>
    </xf>
    <xf numFmtId="0" fontId="8" fillId="2" borderId="21" xfId="0" applyFont="1" applyFill="1" applyBorder="1" applyAlignment="1">
      <alignment horizontal="center" vertical="center"/>
    </xf>
    <xf numFmtId="0" fontId="22" fillId="0" borderId="0" xfId="1" applyFont="1"/>
    <xf numFmtId="0" fontId="11" fillId="2" borderId="1" xfId="0" applyFont="1" applyFill="1" applyBorder="1" applyAlignment="1">
      <alignment horizontal="center" vertical="center"/>
    </xf>
    <xf numFmtId="0" fontId="8" fillId="2" borderId="2" xfId="0" applyFont="1" applyFill="1" applyBorder="1"/>
    <xf numFmtId="0" fontId="8" fillId="2" borderId="3" xfId="0" applyFont="1" applyFill="1" applyBorder="1"/>
    <xf numFmtId="0" fontId="8" fillId="2" borderId="12" xfId="0" applyFont="1" applyFill="1" applyBorder="1"/>
    <xf numFmtId="0" fontId="20" fillId="2" borderId="5" xfId="0" applyFont="1" applyFill="1" applyBorder="1"/>
    <xf numFmtId="0" fontId="8" fillId="2" borderId="17" xfId="0" applyFont="1" applyFill="1" applyBorder="1"/>
    <xf numFmtId="0" fontId="8" fillId="2" borderId="18" xfId="0" applyFont="1" applyFill="1" applyBorder="1"/>
    <xf numFmtId="0" fontId="8" fillId="2" borderId="23" xfId="0" applyFont="1" applyFill="1" applyBorder="1"/>
    <xf numFmtId="0" fontId="8" fillId="2" borderId="19" xfId="0" applyFont="1" applyFill="1" applyBorder="1"/>
    <xf numFmtId="0" fontId="8" fillId="2" borderId="24" xfId="0" applyFont="1" applyFill="1" applyBorder="1"/>
    <xf numFmtId="0" fontId="8" fillId="2" borderId="25" xfId="0" applyFont="1" applyFill="1" applyBorder="1"/>
    <xf numFmtId="0" fontId="8" fillId="2" borderId="20" xfId="0" applyFont="1" applyFill="1" applyBorder="1"/>
    <xf numFmtId="0" fontId="8" fillId="2" borderId="21" xfId="0" applyFont="1" applyFill="1" applyBorder="1"/>
    <xf numFmtId="0" fontId="8" fillId="2" borderId="7" xfId="0" applyFont="1" applyFill="1" applyBorder="1" applyAlignment="1"/>
    <xf numFmtId="0" fontId="8" fillId="2" borderId="9" xfId="0" applyFont="1" applyFill="1" applyBorder="1" applyAlignment="1"/>
    <xf numFmtId="0" fontId="8" fillId="2" borderId="4" xfId="0" applyFont="1" applyFill="1" applyBorder="1" applyAlignment="1"/>
    <xf numFmtId="0" fontId="8" fillId="2" borderId="12" xfId="0" applyFont="1" applyFill="1" applyBorder="1" applyAlignment="1"/>
    <xf numFmtId="0" fontId="8" fillId="2" borderId="10" xfId="0" applyFont="1" applyFill="1" applyBorder="1"/>
    <xf numFmtId="0" fontId="8" fillId="2" borderId="14" xfId="0" applyFont="1" applyFill="1" applyBorder="1"/>
    <xf numFmtId="1" fontId="0" fillId="0" borderId="0" xfId="0" applyNumberFormat="1" applyAlignment="1">
      <alignment horizontal="center"/>
    </xf>
    <xf numFmtId="9" fontId="11" fillId="2" borderId="23" xfId="2" applyFont="1" applyFill="1" applyBorder="1" applyAlignment="1">
      <alignment horizontal="center"/>
    </xf>
    <xf numFmtId="9" fontId="11" fillId="2" borderId="19" xfId="2" applyFont="1" applyFill="1" applyBorder="1" applyAlignment="1">
      <alignment horizontal="center"/>
    </xf>
    <xf numFmtId="0" fontId="25" fillId="2" borderId="7" xfId="0" applyFont="1" applyFill="1" applyBorder="1"/>
    <xf numFmtId="0" fontId="11" fillId="2" borderId="17" xfId="0" applyFont="1" applyFill="1" applyBorder="1" applyAlignment="1">
      <alignment horizontal="center"/>
    </xf>
    <xf numFmtId="9" fontId="6" fillId="2" borderId="23" xfId="2" applyFont="1" applyFill="1" applyBorder="1" applyAlignment="1">
      <alignment horizontal="center"/>
    </xf>
    <xf numFmtId="9" fontId="6" fillId="2" borderId="19" xfId="2" applyFont="1" applyFill="1" applyBorder="1" applyAlignment="1">
      <alignment horizontal="center"/>
    </xf>
    <xf numFmtId="9" fontId="6" fillId="2" borderId="20" xfId="2" applyFont="1" applyFill="1" applyBorder="1" applyAlignment="1">
      <alignment horizontal="center"/>
    </xf>
    <xf numFmtId="9" fontId="6" fillId="2" borderId="21" xfId="2" applyFont="1" applyFill="1" applyBorder="1" applyAlignment="1">
      <alignment horizontal="center"/>
    </xf>
    <xf numFmtId="3" fontId="19" fillId="2" borderId="23" xfId="0" applyNumberFormat="1" applyFont="1" applyFill="1" applyBorder="1" applyAlignment="1">
      <alignment horizontal="center"/>
    </xf>
    <xf numFmtId="3" fontId="19" fillId="2" borderId="19" xfId="0" applyNumberFormat="1" applyFont="1" applyFill="1" applyBorder="1" applyAlignment="1">
      <alignment horizontal="center"/>
    </xf>
    <xf numFmtId="9" fontId="6" fillId="2" borderId="23" xfId="2" applyNumberFormat="1" applyFont="1" applyFill="1" applyBorder="1" applyAlignment="1">
      <alignment horizontal="center"/>
    </xf>
    <xf numFmtId="3" fontId="7" fillId="2" borderId="23" xfId="0" applyNumberFormat="1" applyFont="1" applyFill="1" applyBorder="1" applyAlignment="1">
      <alignment horizontal="center"/>
    </xf>
    <xf numFmtId="3" fontId="7" fillId="2" borderId="19" xfId="0" applyNumberFormat="1" applyFont="1" applyFill="1" applyBorder="1" applyAlignment="1">
      <alignment horizontal="center"/>
    </xf>
    <xf numFmtId="0" fontId="40" fillId="2" borderId="7" xfId="0" applyFont="1" applyFill="1" applyBorder="1"/>
    <xf numFmtId="0" fontId="41" fillId="2" borderId="7" xfId="0" applyFont="1" applyFill="1" applyBorder="1"/>
    <xf numFmtId="0" fontId="11" fillId="2" borderId="17" xfId="0" applyFont="1" applyFill="1" applyBorder="1" applyAlignment="1">
      <alignment horizontal="center"/>
    </xf>
    <xf numFmtId="0" fontId="11" fillId="2" borderId="7" xfId="0" applyFont="1" applyFill="1" applyBorder="1" applyAlignment="1">
      <alignment horizontal="center"/>
    </xf>
    <xf numFmtId="167" fontId="0" fillId="0" borderId="0" xfId="0" applyNumberFormat="1" applyAlignment="1">
      <alignment horizontal="center"/>
    </xf>
    <xf numFmtId="3" fontId="11" fillId="2" borderId="23" xfId="0" applyNumberFormat="1" applyFont="1" applyFill="1" applyBorder="1" applyAlignment="1">
      <alignment horizontal="center"/>
    </xf>
    <xf numFmtId="3" fontId="11" fillId="2" borderId="19" xfId="0" applyNumberFormat="1" applyFont="1" applyFill="1" applyBorder="1" applyAlignment="1">
      <alignment horizontal="center"/>
    </xf>
    <xf numFmtId="9" fontId="5" fillId="2" borderId="4" xfId="2" applyFont="1" applyFill="1" applyBorder="1" applyAlignment="1">
      <alignment horizontal="center"/>
    </xf>
    <xf numFmtId="9" fontId="5" fillId="2" borderId="12" xfId="2" applyFont="1" applyFill="1" applyBorder="1" applyAlignment="1">
      <alignment horizontal="center"/>
    </xf>
    <xf numFmtId="9" fontId="5" fillId="2" borderId="13" xfId="2" applyNumberFormat="1" applyFont="1" applyFill="1" applyBorder="1" applyAlignment="1">
      <alignment horizontal="center"/>
    </xf>
    <xf numFmtId="9" fontId="5" fillId="2" borderId="13" xfId="2" applyFont="1" applyFill="1" applyBorder="1" applyAlignment="1">
      <alignment horizontal="center"/>
    </xf>
    <xf numFmtId="0" fontId="23" fillId="0" borderId="23" xfId="3"/>
    <xf numFmtId="0" fontId="11" fillId="0" borderId="23" xfId="3" applyFont="1"/>
    <xf numFmtId="165" fontId="0" fillId="0" borderId="0" xfId="0" applyNumberFormat="1"/>
    <xf numFmtId="166" fontId="0" fillId="0" borderId="0" xfId="0" applyNumberFormat="1"/>
    <xf numFmtId="9" fontId="4" fillId="0" borderId="23" xfId="4" applyFont="1" applyAlignment="1">
      <alignment horizontal="center"/>
    </xf>
    <xf numFmtId="0" fontId="4" fillId="0" borderId="23" xfId="3" applyFont="1" applyAlignment="1">
      <alignment horizontal="center" vertical="center"/>
    </xf>
    <xf numFmtId="0" fontId="4" fillId="0" borderId="23" xfId="3" applyFont="1"/>
    <xf numFmtId="9" fontId="0" fillId="0" borderId="23" xfId="2" applyNumberFormat="1" applyFont="1" applyBorder="1"/>
    <xf numFmtId="0" fontId="4" fillId="0" borderId="23" xfId="3" applyFont="1" applyAlignment="1">
      <alignment horizontal="center"/>
    </xf>
    <xf numFmtId="165" fontId="4" fillId="0" borderId="23" xfId="2" applyNumberFormat="1" applyFont="1" applyBorder="1" applyAlignment="1">
      <alignment horizontal="center"/>
    </xf>
    <xf numFmtId="2" fontId="0" fillId="0" borderId="0" xfId="0" applyNumberFormat="1"/>
    <xf numFmtId="167" fontId="0" fillId="0" borderId="23" xfId="0" applyNumberFormat="1" applyBorder="1" applyAlignment="1">
      <alignment horizontal="center"/>
    </xf>
    <xf numFmtId="0" fontId="43" fillId="2" borderId="0" xfId="0" applyFont="1" applyFill="1"/>
    <xf numFmtId="0" fontId="3" fillId="2" borderId="0" xfId="0" applyFont="1" applyFill="1"/>
    <xf numFmtId="1" fontId="3" fillId="2" borderId="0" xfId="0" applyNumberFormat="1" applyFont="1" applyFill="1"/>
    <xf numFmtId="0" fontId="3" fillId="2" borderId="5" xfId="0" applyFont="1" applyFill="1" applyBorder="1"/>
    <xf numFmtId="0" fontId="3" fillId="2" borderId="7" xfId="0" applyFont="1" applyFill="1" applyBorder="1"/>
    <xf numFmtId="9" fontId="3" fillId="2" borderId="23" xfId="2" applyFont="1" applyFill="1" applyBorder="1"/>
    <xf numFmtId="9" fontId="3" fillId="2" borderId="19" xfId="2" applyFont="1" applyFill="1" applyBorder="1"/>
    <xf numFmtId="9" fontId="3" fillId="2" borderId="20" xfId="2" applyFont="1" applyFill="1" applyBorder="1"/>
    <xf numFmtId="9" fontId="3" fillId="2" borderId="21" xfId="2" applyFont="1" applyFill="1" applyBorder="1"/>
    <xf numFmtId="1" fontId="11" fillId="2" borderId="7" xfId="0" applyNumberFormat="1" applyFont="1" applyFill="1" applyBorder="1"/>
    <xf numFmtId="1" fontId="11" fillId="2" borderId="9" xfId="0" applyNumberFormat="1" applyFont="1" applyFill="1" applyBorder="1"/>
    <xf numFmtId="0" fontId="11" fillId="2" borderId="23" xfId="0" applyFont="1" applyFill="1" applyBorder="1" applyAlignment="1">
      <alignment horizontal="center" vertical="center" wrapText="1"/>
    </xf>
    <xf numFmtId="0" fontId="11" fillId="2" borderId="19" xfId="0" applyFont="1" applyFill="1" applyBorder="1" applyAlignment="1">
      <alignment horizontal="center" vertical="center" wrapText="1"/>
    </xf>
    <xf numFmtId="9" fontId="3" fillId="2" borderId="23" xfId="2" applyFont="1" applyFill="1" applyBorder="1" applyAlignment="1">
      <alignment horizontal="center"/>
    </xf>
    <xf numFmtId="9" fontId="3" fillId="2" borderId="7" xfId="2" applyFont="1" applyFill="1" applyBorder="1" applyAlignment="1">
      <alignment horizontal="center"/>
    </xf>
    <xf numFmtId="0" fontId="3" fillId="2" borderId="23" xfId="0" applyFont="1" applyFill="1" applyBorder="1" applyAlignment="1">
      <alignment horizontal="center"/>
    </xf>
    <xf numFmtId="0" fontId="3" fillId="2" borderId="19" xfId="0" applyFont="1" applyFill="1" applyBorder="1" applyAlignment="1">
      <alignment horizontal="center"/>
    </xf>
    <xf numFmtId="165" fontId="3" fillId="2" borderId="23" xfId="2" applyNumberFormat="1" applyFont="1" applyFill="1" applyBorder="1"/>
    <xf numFmtId="165" fontId="3" fillId="2" borderId="19" xfId="2" applyNumberFormat="1" applyFont="1" applyFill="1" applyBorder="1"/>
    <xf numFmtId="165" fontId="3" fillId="2" borderId="20" xfId="2" applyNumberFormat="1" applyFont="1" applyFill="1" applyBorder="1"/>
    <xf numFmtId="165" fontId="3" fillId="2" borderId="21" xfId="2" applyNumberFormat="1" applyFont="1" applyFill="1" applyBorder="1"/>
    <xf numFmtId="9" fontId="3" fillId="2" borderId="23" xfId="0" applyNumberFormat="1" applyFont="1" applyFill="1" applyBorder="1" applyAlignment="1">
      <alignment horizontal="center"/>
    </xf>
    <xf numFmtId="9" fontId="3" fillId="2" borderId="7" xfId="0" applyNumberFormat="1" applyFont="1" applyFill="1" applyBorder="1" applyAlignment="1">
      <alignment horizontal="center"/>
    </xf>
    <xf numFmtId="9" fontId="3" fillId="2" borderId="19" xfId="0" applyNumberFormat="1" applyFont="1" applyFill="1" applyBorder="1" applyAlignment="1">
      <alignment horizontal="center"/>
    </xf>
    <xf numFmtId="0" fontId="3" fillId="2" borderId="23" xfId="0" applyFont="1" applyFill="1" applyBorder="1"/>
    <xf numFmtId="9" fontId="3" fillId="2" borderId="23" xfId="2" applyFont="1" applyFill="1" applyBorder="1" applyAlignment="1">
      <alignment horizontal="center" vertical="center"/>
    </xf>
    <xf numFmtId="9" fontId="3" fillId="2" borderId="7" xfId="2" applyFont="1" applyFill="1" applyBorder="1" applyAlignment="1">
      <alignment horizontal="center" vertical="center"/>
    </xf>
    <xf numFmtId="9" fontId="3" fillId="2" borderId="19" xfId="2" applyFont="1" applyFill="1" applyBorder="1" applyAlignment="1">
      <alignment horizontal="center" vertical="center"/>
    </xf>
    <xf numFmtId="9" fontId="3" fillId="2" borderId="9" xfId="2" applyFont="1" applyFill="1" applyBorder="1" applyAlignment="1">
      <alignment horizontal="center" vertical="center"/>
    </xf>
    <xf numFmtId="9" fontId="3" fillId="2" borderId="20" xfId="2" applyFont="1" applyFill="1" applyBorder="1" applyAlignment="1">
      <alignment horizontal="center" vertical="center"/>
    </xf>
    <xf numFmtId="9" fontId="3" fillId="2" borderId="21" xfId="2" applyFont="1" applyFill="1" applyBorder="1" applyAlignment="1">
      <alignment horizontal="center" vertical="center"/>
    </xf>
    <xf numFmtId="0" fontId="3" fillId="2" borderId="17" xfId="0" applyFont="1" applyFill="1" applyBorder="1"/>
    <xf numFmtId="0" fontId="11" fillId="2" borderId="23" xfId="0" applyFont="1" applyFill="1" applyBorder="1" applyAlignment="1">
      <alignment horizontal="center" wrapText="1"/>
    </xf>
    <xf numFmtId="0" fontId="11" fillId="2" borderId="23" xfId="0" applyFont="1" applyFill="1" applyBorder="1" applyAlignment="1">
      <alignment wrapText="1"/>
    </xf>
    <xf numFmtId="9" fontId="3" fillId="2" borderId="5" xfId="0" applyNumberFormat="1" applyFont="1" applyFill="1" applyBorder="1" applyAlignment="1">
      <alignment horizontal="center"/>
    </xf>
    <xf numFmtId="9" fontId="3" fillId="2" borderId="17" xfId="0" applyNumberFormat="1" applyFont="1" applyFill="1" applyBorder="1" applyAlignment="1">
      <alignment horizontal="center"/>
    </xf>
    <xf numFmtId="9" fontId="3" fillId="2" borderId="9" xfId="0" applyNumberFormat="1" applyFont="1" applyFill="1" applyBorder="1" applyAlignment="1">
      <alignment horizontal="center"/>
    </xf>
    <xf numFmtId="9" fontId="3" fillId="2" borderId="20" xfId="0" applyNumberFormat="1" applyFont="1" applyFill="1" applyBorder="1" applyAlignment="1">
      <alignment horizontal="center"/>
    </xf>
    <xf numFmtId="9" fontId="3" fillId="2" borderId="21" xfId="0" applyNumberFormat="1" applyFont="1" applyFill="1" applyBorder="1" applyAlignment="1">
      <alignment horizontal="center"/>
    </xf>
    <xf numFmtId="167" fontId="0" fillId="0" borderId="0" xfId="0" applyNumberFormat="1" applyFont="1" applyAlignment="1">
      <alignment horizontal="center"/>
    </xf>
    <xf numFmtId="0" fontId="0" fillId="0" borderId="0" xfId="0" applyFont="1"/>
    <xf numFmtId="0" fontId="16" fillId="0" borderId="23" xfId="1" applyBorder="1"/>
    <xf numFmtId="0" fontId="11" fillId="2" borderId="17" xfId="0" applyFont="1" applyFill="1" applyBorder="1" applyAlignment="1">
      <alignment horizontal="center"/>
    </xf>
    <xf numFmtId="0" fontId="11" fillId="2" borderId="18" xfId="0" applyFont="1" applyFill="1" applyBorder="1" applyAlignment="1">
      <alignment horizontal="center"/>
    </xf>
    <xf numFmtId="167" fontId="0" fillId="2" borderId="0" xfId="0" applyNumberFormat="1" applyFill="1"/>
    <xf numFmtId="0" fontId="11" fillId="2" borderId="17" xfId="0" applyFont="1" applyFill="1" applyBorder="1" applyAlignment="1">
      <alignment horizontal="center"/>
    </xf>
    <xf numFmtId="0" fontId="11" fillId="2" borderId="18" xfId="0" applyFont="1" applyFill="1" applyBorder="1" applyAlignment="1">
      <alignment horizontal="center"/>
    </xf>
    <xf numFmtId="165" fontId="9" fillId="2" borderId="0" xfId="0" applyNumberFormat="1" applyFont="1" applyFill="1"/>
    <xf numFmtId="165" fontId="0" fillId="2" borderId="0" xfId="0" applyNumberFormat="1" applyFill="1"/>
    <xf numFmtId="0" fontId="31" fillId="5" borderId="4" xfId="0" applyFont="1" applyFill="1" applyBorder="1" applyAlignment="1">
      <alignment horizontal="center" vertical="center" wrapText="1"/>
    </xf>
    <xf numFmtId="9" fontId="11" fillId="2" borderId="23" xfId="2" applyNumberFormat="1" applyFont="1" applyFill="1" applyBorder="1" applyAlignment="1">
      <alignment horizontal="center"/>
    </xf>
    <xf numFmtId="9" fontId="11" fillId="2" borderId="19" xfId="2" applyNumberFormat="1" applyFont="1" applyFill="1" applyBorder="1" applyAlignment="1">
      <alignment horizontal="center"/>
    </xf>
    <xf numFmtId="9" fontId="3" fillId="2" borderId="23" xfId="2" applyNumberFormat="1" applyFont="1" applyFill="1" applyBorder="1" applyAlignment="1">
      <alignment horizontal="center"/>
    </xf>
    <xf numFmtId="9" fontId="3" fillId="2" borderId="19" xfId="2" applyNumberFormat="1" applyFont="1" applyFill="1" applyBorder="1" applyAlignment="1">
      <alignment horizontal="center"/>
    </xf>
    <xf numFmtId="1" fontId="3" fillId="2" borderId="23" xfId="2" applyNumberFormat="1" applyFont="1" applyFill="1" applyBorder="1" applyAlignment="1">
      <alignment horizontal="center"/>
    </xf>
    <xf numFmtId="1" fontId="3" fillId="2" borderId="19" xfId="2" applyNumberFormat="1" applyFont="1" applyFill="1" applyBorder="1" applyAlignment="1">
      <alignment horizontal="center"/>
    </xf>
    <xf numFmtId="1" fontId="3" fillId="2" borderId="20" xfId="2" applyNumberFormat="1" applyFont="1" applyFill="1" applyBorder="1" applyAlignment="1">
      <alignment horizontal="center"/>
    </xf>
    <xf numFmtId="1" fontId="3" fillId="2" borderId="21" xfId="2" applyNumberFormat="1" applyFont="1" applyFill="1" applyBorder="1" applyAlignment="1">
      <alignment horizontal="center"/>
    </xf>
    <xf numFmtId="1" fontId="11" fillId="2" borderId="23" xfId="2" applyNumberFormat="1" applyFont="1" applyFill="1" applyBorder="1" applyAlignment="1">
      <alignment horizontal="center"/>
    </xf>
    <xf numFmtId="1" fontId="11" fillId="2" borderId="19" xfId="2" applyNumberFormat="1" applyFont="1" applyFill="1" applyBorder="1" applyAlignment="1">
      <alignment horizontal="center"/>
    </xf>
    <xf numFmtId="0" fontId="11" fillId="2" borderId="17" xfId="0" applyFont="1" applyFill="1" applyBorder="1" applyAlignment="1">
      <alignment horizontal="center"/>
    </xf>
    <xf numFmtId="0" fontId="11" fillId="2" borderId="18" xfId="0" applyFont="1" applyFill="1" applyBorder="1" applyAlignment="1">
      <alignment horizontal="center"/>
    </xf>
    <xf numFmtId="9" fontId="2" fillId="2" borderId="23" xfId="2" applyNumberFormat="1" applyFont="1" applyFill="1" applyBorder="1" applyAlignment="1">
      <alignment horizontal="center"/>
    </xf>
    <xf numFmtId="9" fontId="2" fillId="2" borderId="19" xfId="2" applyNumberFormat="1" applyFont="1" applyFill="1" applyBorder="1" applyAlignment="1">
      <alignment horizontal="center"/>
    </xf>
    <xf numFmtId="9" fontId="2" fillId="2" borderId="20" xfId="2" applyNumberFormat="1" applyFont="1" applyFill="1" applyBorder="1" applyAlignment="1">
      <alignment horizontal="center"/>
    </xf>
    <xf numFmtId="9" fontId="2" fillId="2" borderId="21" xfId="2" applyNumberFormat="1" applyFont="1" applyFill="1" applyBorder="1" applyAlignment="1">
      <alignment horizontal="center"/>
    </xf>
    <xf numFmtId="1" fontId="2" fillId="2" borderId="23" xfId="2" applyNumberFormat="1" applyFont="1" applyFill="1" applyBorder="1" applyAlignment="1">
      <alignment horizontal="center"/>
    </xf>
    <xf numFmtId="1" fontId="2" fillId="2" borderId="19" xfId="2" applyNumberFormat="1" applyFont="1" applyFill="1" applyBorder="1" applyAlignment="1">
      <alignment horizontal="center"/>
    </xf>
    <xf numFmtId="1" fontId="2" fillId="2" borderId="20" xfId="2" applyNumberFormat="1" applyFont="1" applyFill="1" applyBorder="1" applyAlignment="1">
      <alignment horizontal="center"/>
    </xf>
    <xf numFmtId="1" fontId="2" fillId="2" borderId="21" xfId="2" applyNumberFormat="1" applyFont="1" applyFill="1" applyBorder="1" applyAlignment="1">
      <alignment horizontal="center"/>
    </xf>
    <xf numFmtId="0" fontId="1" fillId="2" borderId="0" xfId="0" applyFont="1" applyFill="1"/>
    <xf numFmtId="0" fontId="12" fillId="2" borderId="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11" fillId="2" borderId="5" xfId="0" applyFont="1" applyFill="1" applyBorder="1"/>
    <xf numFmtId="0" fontId="12" fillId="0" borderId="25" xfId="0" applyFont="1" applyFill="1" applyBorder="1" applyAlignment="1">
      <alignment horizontal="center" vertical="center" wrapText="1"/>
    </xf>
    <xf numFmtId="0" fontId="12" fillId="2" borderId="5" xfId="0" applyFont="1" applyFill="1" applyBorder="1" applyAlignment="1">
      <alignment horizontal="center" vertical="center" wrapText="1"/>
    </xf>
    <xf numFmtId="0" fontId="12" fillId="2" borderId="18" xfId="0" applyFont="1" applyFill="1" applyBorder="1" applyAlignment="1">
      <alignment horizontal="center" vertical="center" wrapText="1"/>
    </xf>
    <xf numFmtId="0" fontId="10" fillId="2" borderId="42" xfId="0" applyFont="1" applyFill="1" applyBorder="1"/>
    <xf numFmtId="0" fontId="10" fillId="2" borderId="38" xfId="0" applyFont="1" applyFill="1" applyBorder="1"/>
    <xf numFmtId="0" fontId="15" fillId="2" borderId="2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11" fillId="2" borderId="18" xfId="0" applyFont="1" applyFill="1" applyBorder="1" applyAlignment="1">
      <alignment horizontal="center" vertical="center" wrapText="1"/>
    </xf>
    <xf numFmtId="0" fontId="10" fillId="2" borderId="0" xfId="0" applyFont="1" applyFill="1" applyAlignment="1">
      <alignment horizontal="center" vertical="center" wrapText="1"/>
    </xf>
    <xf numFmtId="0" fontId="13" fillId="2" borderId="29" xfId="0" applyFont="1" applyFill="1" applyBorder="1" applyAlignment="1">
      <alignment horizontal="center" vertical="center"/>
    </xf>
    <xf numFmtId="0" fontId="14" fillId="2" borderId="22" xfId="0" applyFont="1" applyFill="1" applyBorder="1" applyAlignment="1">
      <alignment horizontal="center" vertical="center"/>
    </xf>
    <xf numFmtId="0" fontId="13" fillId="2" borderId="22" xfId="0" applyFont="1" applyFill="1" applyBorder="1" applyAlignment="1">
      <alignment horizontal="center" vertical="center"/>
    </xf>
    <xf numFmtId="0" fontId="13" fillId="2" borderId="26" xfId="0" applyFont="1" applyFill="1" applyBorder="1" applyAlignment="1">
      <alignment horizontal="center" vertical="center"/>
    </xf>
    <xf numFmtId="0" fontId="13" fillId="2" borderId="0" xfId="0" applyFont="1" applyFill="1" applyAlignment="1">
      <alignment horizontal="center" vertical="center"/>
    </xf>
    <xf numFmtId="164" fontId="11" fillId="2" borderId="23" xfId="0" applyNumberFormat="1" applyFont="1" applyFill="1" applyBorder="1" applyAlignment="1">
      <alignment horizontal="center"/>
    </xf>
    <xf numFmtId="164" fontId="10" fillId="2" borderId="23" xfId="0" applyNumberFormat="1" applyFont="1" applyFill="1" applyBorder="1" applyAlignment="1">
      <alignment horizontal="center"/>
    </xf>
    <xf numFmtId="164" fontId="11" fillId="2" borderId="19" xfId="0" applyNumberFormat="1" applyFont="1" applyFill="1" applyBorder="1" applyAlignment="1">
      <alignment horizontal="center"/>
    </xf>
    <xf numFmtId="164" fontId="11" fillId="2" borderId="20" xfId="0" applyNumberFormat="1" applyFont="1" applyFill="1" applyBorder="1" applyAlignment="1">
      <alignment horizontal="center"/>
    </xf>
    <xf numFmtId="164" fontId="10" fillId="2" borderId="20" xfId="0" applyNumberFormat="1" applyFont="1" applyFill="1" applyBorder="1" applyAlignment="1">
      <alignment horizontal="center"/>
    </xf>
    <xf numFmtId="164" fontId="11" fillId="2" borderId="21" xfId="0" applyNumberFormat="1" applyFont="1" applyFill="1" applyBorder="1" applyAlignment="1">
      <alignment horizontal="center"/>
    </xf>
    <xf numFmtId="0" fontId="13" fillId="2" borderId="0" xfId="0" applyFont="1" applyFill="1"/>
    <xf numFmtId="0" fontId="14" fillId="2" borderId="26" xfId="0" applyFont="1" applyFill="1" applyBorder="1" applyAlignment="1">
      <alignment horizontal="center" vertical="center"/>
    </xf>
    <xf numFmtId="0" fontId="17" fillId="2" borderId="23" xfId="0" applyFont="1" applyFill="1" applyBorder="1"/>
    <xf numFmtId="0" fontId="18" fillId="2" borderId="22" xfId="0" applyFont="1" applyFill="1" applyBorder="1" applyAlignment="1">
      <alignment horizontal="center" vertical="center"/>
    </xf>
    <xf numFmtId="169" fontId="10" fillId="2" borderId="0" xfId="0" applyNumberFormat="1" applyFont="1" applyFill="1"/>
    <xf numFmtId="165" fontId="1" fillId="2" borderId="23" xfId="2" applyNumberFormat="1" applyFont="1" applyFill="1" applyBorder="1"/>
    <xf numFmtId="165" fontId="1" fillId="2" borderId="19" xfId="2" applyNumberFormat="1" applyFont="1" applyFill="1" applyBorder="1"/>
    <xf numFmtId="9" fontId="1" fillId="2" borderId="23" xfId="2" applyFont="1" applyFill="1" applyBorder="1"/>
    <xf numFmtId="9" fontId="1" fillId="2" borderId="19" xfId="2" applyFont="1" applyFill="1" applyBorder="1"/>
    <xf numFmtId="0" fontId="20" fillId="2" borderId="4" xfId="1" applyFont="1" applyFill="1" applyBorder="1"/>
    <xf numFmtId="0" fontId="21" fillId="2" borderId="23" xfId="0" applyFont="1" applyFill="1" applyBorder="1"/>
    <xf numFmtId="0" fontId="20" fillId="2" borderId="4" xfId="0" applyFont="1" applyFill="1" applyBorder="1"/>
    <xf numFmtId="0" fontId="22" fillId="2" borderId="12" xfId="1" applyFont="1" applyFill="1" applyBorder="1"/>
    <xf numFmtId="0" fontId="22" fillId="2" borderId="13" xfId="1" applyFont="1" applyFill="1" applyBorder="1"/>
    <xf numFmtId="0" fontId="39" fillId="2" borderId="1" xfId="1" applyFont="1" applyFill="1" applyBorder="1"/>
    <xf numFmtId="0" fontId="11" fillId="2" borderId="15" xfId="0" applyFont="1" applyFill="1" applyBorder="1" applyAlignment="1">
      <alignment horizontal="center" vertical="center"/>
    </xf>
    <xf numFmtId="1" fontId="23" fillId="0" borderId="23" xfId="3" applyNumberFormat="1"/>
    <xf numFmtId="0" fontId="11" fillId="2" borderId="23" xfId="3" applyFont="1" applyFill="1"/>
    <xf numFmtId="0" fontId="1" fillId="2" borderId="23" xfId="3" applyFont="1" applyFill="1"/>
    <xf numFmtId="0" fontId="12" fillId="2" borderId="7" xfId="3" applyFont="1" applyFill="1" applyBorder="1" applyAlignment="1">
      <alignment horizontal="right" wrapText="1"/>
    </xf>
    <xf numFmtId="0" fontId="12" fillId="2" borderId="23" xfId="3" applyFont="1" applyFill="1" applyAlignment="1">
      <alignment horizontal="right" wrapText="1"/>
    </xf>
    <xf numFmtId="0" fontId="12" fillId="2" borderId="40" xfId="3" applyFont="1" applyFill="1" applyBorder="1" applyAlignment="1">
      <alignment horizontal="right" wrapText="1"/>
    </xf>
    <xf numFmtId="0" fontId="12" fillId="2" borderId="19" xfId="3" applyFont="1" applyFill="1" applyBorder="1" applyAlignment="1">
      <alignment horizontal="right" wrapText="1"/>
    </xf>
    <xf numFmtId="0" fontId="12" fillId="2" borderId="36" xfId="3" applyFont="1" applyFill="1" applyBorder="1" applyAlignment="1">
      <alignment horizontal="right" wrapText="1"/>
    </xf>
    <xf numFmtId="168" fontId="1" fillId="2" borderId="5" xfId="6" applyNumberFormat="1" applyFont="1" applyFill="1" applyBorder="1"/>
    <xf numFmtId="168" fontId="1" fillId="2" borderId="17" xfId="6" applyNumberFormat="1" applyFont="1" applyFill="1" applyBorder="1"/>
    <xf numFmtId="168" fontId="1" fillId="2" borderId="18" xfId="6" applyNumberFormat="1" applyFont="1" applyFill="1" applyBorder="1"/>
    <xf numFmtId="168" fontId="1" fillId="2" borderId="7" xfId="6" applyNumberFormat="1" applyFont="1" applyFill="1" applyBorder="1"/>
    <xf numFmtId="168" fontId="1" fillId="2" borderId="23" xfId="6" applyNumberFormat="1" applyFont="1" applyFill="1" applyBorder="1"/>
    <xf numFmtId="168" fontId="1" fillId="2" borderId="19" xfId="6" applyNumberFormat="1" applyFont="1" applyFill="1" applyBorder="1"/>
    <xf numFmtId="0" fontId="16" fillId="2" borderId="23" xfId="7" quotePrefix="1" applyFill="1"/>
    <xf numFmtId="168" fontId="1" fillId="2" borderId="9" xfId="6" applyNumberFormat="1" applyFont="1" applyFill="1" applyBorder="1"/>
    <xf numFmtId="168" fontId="1" fillId="2" borderId="20" xfId="6" applyNumberFormat="1" applyFont="1" applyFill="1" applyBorder="1"/>
    <xf numFmtId="168" fontId="1" fillId="2" borderId="21" xfId="6" applyNumberFormat="1" applyFont="1" applyFill="1" applyBorder="1"/>
    <xf numFmtId="2" fontId="1" fillId="2" borderId="23" xfId="3" applyNumberFormat="1" applyFont="1" applyFill="1"/>
    <xf numFmtId="0" fontId="16" fillId="2" borderId="23" xfId="7" applyFill="1"/>
    <xf numFmtId="0" fontId="1" fillId="2" borderId="23" xfId="3" applyFont="1" applyFill="1" applyBorder="1"/>
    <xf numFmtId="0" fontId="1" fillId="2" borderId="7" xfId="3" applyFont="1" applyFill="1" applyBorder="1"/>
    <xf numFmtId="0" fontId="25" fillId="2" borderId="0" xfId="0" applyFont="1" applyFill="1"/>
    <xf numFmtId="0" fontId="38" fillId="2" borderId="6" xfId="0" applyFont="1" applyFill="1" applyBorder="1"/>
    <xf numFmtId="0" fontId="8" fillId="2" borderId="8" xfId="0" applyFont="1" applyFill="1" applyBorder="1"/>
    <xf numFmtId="0" fontId="8" fillId="2" borderId="11" xfId="0" applyFont="1" applyFill="1" applyBorder="1"/>
    <xf numFmtId="0" fontId="38" fillId="2" borderId="2" xfId="0" applyFont="1" applyFill="1" applyBorder="1"/>
    <xf numFmtId="11" fontId="8" fillId="2" borderId="0" xfId="0" applyNumberFormat="1" applyFont="1" applyFill="1"/>
    <xf numFmtId="11" fontId="0" fillId="2" borderId="0" xfId="0" applyNumberFormat="1" applyFill="1"/>
    <xf numFmtId="0" fontId="38" fillId="2" borderId="3" xfId="0" applyFont="1" applyFill="1" applyBorder="1"/>
    <xf numFmtId="0" fontId="38" fillId="2" borderId="26" xfId="0" applyFont="1" applyFill="1" applyBorder="1"/>
    <xf numFmtId="0" fontId="8" fillId="2" borderId="26" xfId="0" applyFont="1" applyFill="1" applyBorder="1"/>
    <xf numFmtId="0" fontId="39" fillId="2" borderId="0" xfId="1" applyFont="1" applyFill="1"/>
    <xf numFmtId="0" fontId="35" fillId="2" borderId="7" xfId="0" applyFont="1" applyFill="1" applyBorder="1" applyAlignment="1">
      <alignment horizontal="center" vertical="center" wrapText="1"/>
    </xf>
    <xf numFmtId="0" fontId="35" fillId="2" borderId="19" xfId="0" applyFont="1" applyFill="1" applyBorder="1" applyAlignment="1">
      <alignment horizontal="center" vertical="center" wrapText="1"/>
    </xf>
    <xf numFmtId="0" fontId="45" fillId="2" borderId="27" xfId="0" applyFont="1" applyFill="1" applyBorder="1"/>
    <xf numFmtId="0" fontId="45" fillId="2" borderId="6" xfId="0" applyFont="1" applyFill="1" applyBorder="1"/>
    <xf numFmtId="0" fontId="1" fillId="2" borderId="7" xfId="0" applyFont="1" applyFill="1" applyBorder="1"/>
    <xf numFmtId="9" fontId="1" fillId="2" borderId="23" xfId="0" applyNumberFormat="1" applyFont="1" applyFill="1" applyBorder="1"/>
    <xf numFmtId="9" fontId="1" fillId="2" borderId="19" xfId="0" applyNumberFormat="1" applyFont="1" applyFill="1" applyBorder="1"/>
    <xf numFmtId="0" fontId="1" fillId="2" borderId="9" xfId="0" applyFont="1" applyFill="1" applyBorder="1"/>
    <xf numFmtId="9" fontId="1" fillId="2" borderId="20" xfId="0" applyNumberFormat="1" applyFont="1" applyFill="1" applyBorder="1"/>
    <xf numFmtId="9" fontId="1" fillId="2" borderId="21" xfId="0" applyNumberFormat="1" applyFont="1" applyFill="1" applyBorder="1"/>
    <xf numFmtId="0" fontId="11" fillId="2" borderId="17" xfId="0" applyFont="1" applyFill="1" applyBorder="1"/>
    <xf numFmtId="0" fontId="3" fillId="2" borderId="18" xfId="0" applyFont="1" applyFill="1" applyBorder="1"/>
    <xf numFmtId="0" fontId="11" fillId="2" borderId="20" xfId="0" applyFont="1" applyFill="1" applyBorder="1"/>
    <xf numFmtId="0" fontId="3" fillId="2" borderId="20" xfId="0" applyFont="1" applyFill="1" applyBorder="1"/>
    <xf numFmtId="0" fontId="3" fillId="2" borderId="21" xfId="0" applyFont="1" applyFill="1" applyBorder="1"/>
    <xf numFmtId="0" fontId="21" fillId="2" borderId="18" xfId="0" applyFont="1" applyFill="1" applyBorder="1"/>
    <xf numFmtId="0" fontId="21" fillId="2" borderId="19" xfId="0" applyFont="1" applyFill="1" applyBorder="1"/>
    <xf numFmtId="0" fontId="21" fillId="2" borderId="21" xfId="0" applyFont="1" applyFill="1" applyBorder="1"/>
    <xf numFmtId="0" fontId="22" fillId="2" borderId="7" xfId="1" applyFont="1" applyFill="1" applyBorder="1"/>
    <xf numFmtId="0" fontId="12" fillId="2" borderId="7" xfId="0" applyFont="1" applyFill="1" applyBorder="1"/>
    <xf numFmtId="0" fontId="26" fillId="2" borderId="9" xfId="0" applyFont="1" applyFill="1" applyBorder="1"/>
    <xf numFmtId="0" fontId="0" fillId="0" borderId="23" xfId="0" applyBorder="1"/>
    <xf numFmtId="0" fontId="0" fillId="0" borderId="19" xfId="0" applyBorder="1"/>
    <xf numFmtId="10" fontId="0" fillId="0" borderId="23" xfId="2" applyNumberFormat="1" applyFont="1" applyBorder="1"/>
    <xf numFmtId="0" fontId="46" fillId="0" borderId="23" xfId="3" applyFont="1"/>
    <xf numFmtId="11" fontId="23" fillId="0" borderId="23" xfId="3" applyNumberFormat="1"/>
    <xf numFmtId="0" fontId="23" fillId="2" borderId="23" xfId="3" applyFill="1"/>
    <xf numFmtId="0" fontId="16" fillId="2" borderId="23" xfId="1" applyFill="1" applyBorder="1"/>
    <xf numFmtId="0" fontId="47" fillId="2" borderId="23" xfId="3" applyFont="1" applyFill="1"/>
    <xf numFmtId="0" fontId="48" fillId="2" borderId="23" xfId="3" applyFont="1" applyFill="1"/>
    <xf numFmtId="0" fontId="1" fillId="2" borderId="9" xfId="0" applyFont="1" applyFill="1" applyBorder="1" applyAlignment="1">
      <alignment horizontal="left" wrapText="1"/>
    </xf>
    <xf numFmtId="0" fontId="1" fillId="2" borderId="21" xfId="0" applyFont="1" applyFill="1" applyBorder="1" applyAlignment="1">
      <alignment horizontal="left" wrapText="1"/>
    </xf>
    <xf numFmtId="0" fontId="11" fillId="2" borderId="7" xfId="0" applyFont="1" applyFill="1" applyBorder="1" applyAlignment="1">
      <alignment horizontal="center" vertical="center"/>
    </xf>
    <xf numFmtId="0" fontId="11" fillId="2" borderId="5" xfId="0" applyFont="1" applyFill="1" applyBorder="1" applyAlignment="1">
      <alignment horizontal="center" vertical="center"/>
    </xf>
    <xf numFmtId="0" fontId="11" fillId="2" borderId="9" xfId="0" applyFont="1" applyFill="1" applyBorder="1" applyAlignment="1">
      <alignment horizontal="center" vertical="center"/>
    </xf>
    <xf numFmtId="0" fontId="11" fillId="2" borderId="20" xfId="0" applyFont="1" applyFill="1" applyBorder="1" applyAlignment="1">
      <alignment horizontal="center"/>
    </xf>
    <xf numFmtId="0" fontId="12" fillId="2" borderId="5" xfId="0" applyFont="1" applyFill="1" applyBorder="1" applyAlignment="1">
      <alignment vertical="top" wrapText="1"/>
    </xf>
    <xf numFmtId="0" fontId="12" fillId="2" borderId="17" xfId="0" applyFont="1" applyFill="1" applyBorder="1" applyAlignment="1">
      <alignment vertical="top" wrapText="1"/>
    </xf>
    <xf numFmtId="0" fontId="12" fillId="2" borderId="18" xfId="0" applyFont="1" applyFill="1" applyBorder="1" applyAlignment="1">
      <alignment vertical="top" wrapText="1"/>
    </xf>
    <xf numFmtId="0" fontId="12" fillId="2" borderId="9" xfId="0" applyFont="1" applyFill="1" applyBorder="1" applyAlignment="1">
      <alignment vertical="top" wrapText="1"/>
    </xf>
    <xf numFmtId="0" fontId="12" fillId="2" borderId="20" xfId="0" applyFont="1" applyFill="1" applyBorder="1" applyAlignment="1">
      <alignment vertical="top" wrapText="1"/>
    </xf>
    <xf numFmtId="0" fontId="12" fillId="2" borderId="21" xfId="0" applyFont="1" applyFill="1" applyBorder="1" applyAlignment="1">
      <alignment vertical="top" wrapText="1"/>
    </xf>
    <xf numFmtId="9" fontId="11" fillId="2" borderId="4" xfId="2" applyFont="1" applyFill="1" applyBorder="1" applyAlignment="1">
      <alignment horizontal="center" vertical="center" wrapText="1"/>
    </xf>
    <xf numFmtId="9" fontId="11" fillId="2" borderId="12" xfId="2" applyFont="1" applyFill="1" applyBorder="1" applyAlignment="1">
      <alignment horizontal="center" vertical="center" wrapText="1"/>
    </xf>
    <xf numFmtId="9" fontId="11" fillId="2" borderId="13" xfId="2" applyFont="1" applyFill="1" applyBorder="1" applyAlignment="1">
      <alignment horizontal="center" vertical="center" wrapText="1"/>
    </xf>
    <xf numFmtId="0" fontId="11" fillId="2" borderId="20" xfId="0" applyFont="1" applyFill="1" applyBorder="1" applyAlignment="1">
      <alignment horizontal="left"/>
    </xf>
    <xf numFmtId="0" fontId="11" fillId="2" borderId="24" xfId="0" applyFont="1" applyFill="1" applyBorder="1" applyAlignment="1">
      <alignment horizontal="center" vertical="center"/>
    </xf>
    <xf numFmtId="0" fontId="11" fillId="2" borderId="27" xfId="0" applyFont="1" applyFill="1" applyBorder="1" applyAlignment="1">
      <alignment horizontal="center" vertical="center"/>
    </xf>
    <xf numFmtId="0" fontId="11" fillId="2" borderId="6" xfId="0" applyFont="1" applyFill="1" applyBorder="1" applyAlignment="1">
      <alignment horizontal="center" vertical="center"/>
    </xf>
    <xf numFmtId="0" fontId="11" fillId="2" borderId="37" xfId="0" applyFont="1" applyFill="1" applyBorder="1" applyAlignment="1">
      <alignment horizontal="center"/>
    </xf>
    <xf numFmtId="0" fontId="11" fillId="2" borderId="38" xfId="0" applyFont="1" applyFill="1" applyBorder="1" applyAlignment="1">
      <alignment horizontal="center"/>
    </xf>
    <xf numFmtId="0" fontId="11" fillId="2" borderId="45" xfId="0" applyFont="1" applyFill="1" applyBorder="1" applyAlignment="1">
      <alignment horizontal="center"/>
    </xf>
    <xf numFmtId="0" fontId="11" fillId="2" borderId="24" xfId="0" applyFont="1" applyFill="1" applyBorder="1" applyAlignment="1">
      <alignment horizontal="center"/>
    </xf>
    <xf numFmtId="0" fontId="11" fillId="2" borderId="27" xfId="0" applyFont="1" applyFill="1" applyBorder="1" applyAlignment="1">
      <alignment horizontal="center"/>
    </xf>
    <xf numFmtId="0" fontId="11" fillId="2" borderId="6" xfId="0" applyFont="1" applyFill="1" applyBorder="1" applyAlignment="1">
      <alignment horizontal="center"/>
    </xf>
    <xf numFmtId="0" fontId="11" fillId="2" borderId="7" xfId="0" applyFont="1" applyFill="1" applyBorder="1" applyAlignment="1">
      <alignment horizontal="center"/>
    </xf>
    <xf numFmtId="0" fontId="11" fillId="2" borderId="23" xfId="0" applyFont="1" applyFill="1" applyBorder="1" applyAlignment="1">
      <alignment horizontal="center"/>
    </xf>
    <xf numFmtId="0" fontId="11" fillId="2" borderId="39" xfId="0" applyFont="1" applyFill="1" applyBorder="1" applyAlignment="1">
      <alignment horizontal="center"/>
    </xf>
    <xf numFmtId="0" fontId="11" fillId="2" borderId="42" xfId="0" applyFont="1" applyFill="1" applyBorder="1" applyAlignment="1">
      <alignment horizontal="center"/>
    </xf>
    <xf numFmtId="0" fontId="11" fillId="2" borderId="40" xfId="0" applyFont="1" applyFill="1" applyBorder="1" applyAlignment="1">
      <alignment horizontal="center"/>
    </xf>
    <xf numFmtId="0" fontId="11" fillId="2" borderId="19" xfId="0" applyFont="1" applyFill="1" applyBorder="1" applyAlignment="1">
      <alignment horizontal="center"/>
    </xf>
    <xf numFmtId="0" fontId="14" fillId="2" borderId="37" xfId="0" applyFont="1" applyFill="1" applyBorder="1" applyAlignment="1">
      <alignment horizontal="center"/>
    </xf>
    <xf numFmtId="0" fontId="14" fillId="2" borderId="38" xfId="0" applyFont="1" applyFill="1" applyBorder="1" applyAlignment="1">
      <alignment horizontal="center"/>
    </xf>
    <xf numFmtId="0" fontId="14" fillId="2" borderId="45" xfId="0" applyFont="1" applyFill="1" applyBorder="1" applyAlignment="1">
      <alignment horizontal="center"/>
    </xf>
    <xf numFmtId="0" fontId="11" fillId="2" borderId="37" xfId="3" applyFont="1" applyFill="1" applyBorder="1" applyAlignment="1">
      <alignment horizontal="center"/>
    </xf>
    <xf numFmtId="0" fontId="11" fillId="2" borderId="38" xfId="3" applyFont="1" applyFill="1" applyBorder="1" applyAlignment="1">
      <alignment horizontal="center"/>
    </xf>
    <xf numFmtId="0" fontId="11" fillId="2" borderId="39" xfId="3" applyFont="1" applyFill="1" applyBorder="1" applyAlignment="1">
      <alignment horizontal="center"/>
    </xf>
    <xf numFmtId="0" fontId="11" fillId="2" borderId="45" xfId="3" applyFont="1" applyFill="1" applyBorder="1" applyAlignment="1">
      <alignment horizontal="center"/>
    </xf>
    <xf numFmtId="0" fontId="11" fillId="2" borderId="7" xfId="3" applyFont="1" applyFill="1" applyBorder="1" applyAlignment="1">
      <alignment horizontal="center"/>
    </xf>
    <xf numFmtId="0" fontId="11" fillId="2" borderId="23" xfId="3" applyFont="1" applyFill="1" applyAlignment="1">
      <alignment horizontal="center"/>
    </xf>
    <xf numFmtId="0" fontId="11" fillId="2" borderId="24" xfId="3" applyFont="1" applyFill="1" applyBorder="1" applyAlignment="1">
      <alignment horizontal="center"/>
    </xf>
    <xf numFmtId="0" fontId="11" fillId="2" borderId="27" xfId="3" applyFont="1" applyFill="1" applyBorder="1" applyAlignment="1">
      <alignment horizontal="center"/>
    </xf>
    <xf numFmtId="0" fontId="11" fillId="2" borderId="6" xfId="3" applyFont="1" applyFill="1" applyBorder="1" applyAlignment="1">
      <alignment horizontal="center"/>
    </xf>
    <xf numFmtId="0" fontId="11" fillId="2" borderId="5" xfId="3" applyFont="1" applyFill="1" applyBorder="1" applyAlignment="1">
      <alignment horizontal="center" vertical="center"/>
    </xf>
    <xf numFmtId="0" fontId="11" fillId="2" borderId="17" xfId="3" applyFont="1" applyFill="1" applyBorder="1" applyAlignment="1">
      <alignment horizontal="center" vertical="center"/>
    </xf>
    <xf numFmtId="0" fontId="11" fillId="2" borderId="18" xfId="3" applyFont="1" applyFill="1" applyBorder="1" applyAlignment="1">
      <alignment horizontal="center" vertical="center"/>
    </xf>
    <xf numFmtId="0" fontId="11" fillId="2" borderId="44" xfId="3" applyFont="1" applyFill="1" applyBorder="1" applyAlignment="1">
      <alignment horizontal="center" vertical="center"/>
    </xf>
    <xf numFmtId="0" fontId="11" fillId="2" borderId="22" xfId="3" applyFont="1" applyFill="1" applyBorder="1" applyAlignment="1">
      <alignment horizontal="center" vertical="center"/>
    </xf>
    <xf numFmtId="0" fontId="11" fillId="2" borderId="26" xfId="3" applyFont="1" applyFill="1" applyBorder="1" applyAlignment="1">
      <alignment horizontal="center" vertical="center"/>
    </xf>
    <xf numFmtId="0" fontId="11" fillId="2" borderId="24" xfId="3" applyFont="1" applyFill="1" applyBorder="1" applyAlignment="1">
      <alignment horizontal="center" vertical="center"/>
    </xf>
    <xf numFmtId="0" fontId="11" fillId="2" borderId="27" xfId="3" applyFont="1" applyFill="1" applyBorder="1" applyAlignment="1">
      <alignment horizontal="center" vertical="center"/>
    </xf>
    <xf numFmtId="0" fontId="11" fillId="2" borderId="6" xfId="3" applyFont="1" applyFill="1" applyBorder="1" applyAlignment="1">
      <alignment horizontal="center" vertical="center"/>
    </xf>
    <xf numFmtId="0" fontId="14" fillId="2" borderId="37" xfId="3" applyFont="1" applyFill="1" applyBorder="1" applyAlignment="1">
      <alignment horizontal="center"/>
    </xf>
    <xf numFmtId="0" fontId="14" fillId="2" borderId="38" xfId="3" applyFont="1" applyFill="1" applyBorder="1" applyAlignment="1">
      <alignment horizontal="center"/>
    </xf>
    <xf numFmtId="0" fontId="14" fillId="2" borderId="45" xfId="3" applyFont="1" applyFill="1" applyBorder="1" applyAlignment="1">
      <alignment horizontal="center"/>
    </xf>
    <xf numFmtId="0" fontId="11" fillId="2" borderId="40" xfId="3" applyFont="1" applyFill="1" applyBorder="1" applyAlignment="1">
      <alignment horizontal="center"/>
    </xf>
    <xf numFmtId="0" fontId="11" fillId="2" borderId="19" xfId="3" applyFont="1" applyFill="1" applyBorder="1" applyAlignment="1">
      <alignment horizontal="center"/>
    </xf>
    <xf numFmtId="0" fontId="11" fillId="2" borderId="42" xfId="3" applyFont="1" applyFill="1" applyBorder="1" applyAlignment="1">
      <alignment horizontal="center"/>
    </xf>
    <xf numFmtId="0" fontId="11" fillId="2" borderId="4" xfId="0" applyFont="1" applyFill="1" applyBorder="1" applyAlignment="1">
      <alignment horizontal="center" vertical="center" wrapText="1"/>
    </xf>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8" fillId="2" borderId="12" xfId="0" applyFont="1" applyFill="1" applyBorder="1" applyAlignment="1">
      <alignment horizontal="center"/>
    </xf>
    <xf numFmtId="0" fontId="8" fillId="2" borderId="13" xfId="0" applyFont="1" applyFill="1" applyBorder="1" applyAlignment="1">
      <alignment horizontal="center"/>
    </xf>
    <xf numFmtId="0" fontId="11" fillId="2" borderId="5"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9" xfId="0" applyFont="1" applyFill="1" applyBorder="1" applyAlignment="1">
      <alignment horizontal="center" vertical="center" wrapText="1"/>
    </xf>
    <xf numFmtId="0" fontId="11" fillId="2" borderId="4" xfId="0" applyFont="1" applyFill="1" applyBorder="1" applyAlignment="1">
      <alignment vertical="center" wrapText="1"/>
    </xf>
    <xf numFmtId="0" fontId="11" fillId="2" borderId="13" xfId="0" applyFont="1" applyFill="1" applyBorder="1" applyAlignment="1">
      <alignment vertical="center" wrapText="1"/>
    </xf>
    <xf numFmtId="0" fontId="8" fillId="2" borderId="4" xfId="0" applyFont="1" applyFill="1" applyBorder="1" applyAlignment="1">
      <alignment horizontal="center"/>
    </xf>
    <xf numFmtId="0" fontId="11" fillId="2" borderId="4" xfId="0" applyFont="1" applyFill="1" applyBorder="1" applyAlignment="1">
      <alignment horizontal="center" vertical="center"/>
    </xf>
    <xf numFmtId="0" fontId="11" fillId="2" borderId="12"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12" xfId="0" applyFont="1" applyFill="1" applyBorder="1" applyAlignment="1">
      <alignment vertical="center" wrapText="1"/>
    </xf>
    <xf numFmtId="0" fontId="1" fillId="2" borderId="15" xfId="0" applyFont="1" applyFill="1" applyBorder="1" applyAlignment="1">
      <alignment horizontal="left" vertical="top" wrapText="1"/>
    </xf>
    <xf numFmtId="0" fontId="8" fillId="2" borderId="58" xfId="0" applyFont="1" applyFill="1" applyBorder="1" applyAlignment="1">
      <alignment horizontal="left" vertical="top" wrapText="1"/>
    </xf>
    <xf numFmtId="0" fontId="8" fillId="2" borderId="16" xfId="0" applyFont="1" applyFill="1" applyBorder="1" applyAlignment="1">
      <alignment horizontal="left" vertical="top" wrapText="1"/>
    </xf>
    <xf numFmtId="0" fontId="11" fillId="2" borderId="24" xfId="0" applyFont="1" applyFill="1" applyBorder="1" applyAlignment="1">
      <alignment horizontal="center" vertical="center" wrapText="1"/>
    </xf>
    <xf numFmtId="0" fontId="11" fillId="2" borderId="55" xfId="0" applyFont="1" applyFill="1" applyBorder="1" applyAlignment="1">
      <alignment horizontal="center" vertical="center" wrapText="1"/>
    </xf>
    <xf numFmtId="0" fontId="32" fillId="4" borderId="4" xfId="0" applyFont="1" applyFill="1" applyBorder="1" applyAlignment="1">
      <alignment horizontal="center" vertical="center" wrapText="1"/>
    </xf>
    <xf numFmtId="0" fontId="32" fillId="4" borderId="12" xfId="0" applyFont="1" applyFill="1" applyBorder="1" applyAlignment="1">
      <alignment horizontal="center" vertical="center" wrapText="1"/>
    </xf>
    <xf numFmtId="0" fontId="32" fillId="4" borderId="13" xfId="0" applyFont="1" applyFill="1" applyBorder="1" applyAlignment="1">
      <alignment horizontal="center" vertical="center" wrapText="1"/>
    </xf>
    <xf numFmtId="0" fontId="12" fillId="2" borderId="44" xfId="0" applyFont="1" applyFill="1" applyBorder="1" applyAlignment="1">
      <alignment horizontal="left" vertical="center" wrapText="1"/>
    </xf>
    <xf numFmtId="0" fontId="12" fillId="2" borderId="22" xfId="0" applyFont="1" applyFill="1" applyBorder="1" applyAlignment="1">
      <alignment horizontal="left" vertical="center" wrapText="1"/>
    </xf>
    <xf numFmtId="0" fontId="12" fillId="2" borderId="26" xfId="0" applyFont="1" applyFill="1" applyBorder="1" applyAlignment="1">
      <alignment horizontal="left" vertical="center" wrapText="1"/>
    </xf>
    <xf numFmtId="0" fontId="12" fillId="2" borderId="9" xfId="0" applyFont="1" applyFill="1" applyBorder="1" applyAlignment="1">
      <alignment horizontal="center" vertical="center" wrapText="1"/>
    </xf>
    <xf numFmtId="0" fontId="12" fillId="2" borderId="20"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46" xfId="0" applyFont="1" applyFill="1" applyBorder="1" applyAlignment="1">
      <alignment horizontal="center" vertical="center" wrapText="1"/>
    </xf>
    <xf numFmtId="0" fontId="12" fillId="2" borderId="8" xfId="0" applyFont="1" applyFill="1" applyBorder="1" applyAlignment="1">
      <alignment horizontal="center" vertical="center" wrapText="1"/>
    </xf>
    <xf numFmtId="165" fontId="12" fillId="2" borderId="38" xfId="2" applyNumberFormat="1" applyFont="1" applyFill="1" applyBorder="1" applyAlignment="1">
      <alignment horizontal="center" vertical="center" wrapText="1"/>
    </xf>
    <xf numFmtId="165" fontId="12" fillId="2" borderId="23" xfId="2" applyNumberFormat="1" applyFont="1" applyFill="1" applyBorder="1" applyAlignment="1">
      <alignment horizontal="center" vertical="center" wrapText="1"/>
    </xf>
    <xf numFmtId="165" fontId="12" fillId="2" borderId="19" xfId="2" applyNumberFormat="1" applyFont="1" applyFill="1" applyBorder="1" applyAlignment="1">
      <alignment horizontal="center" vertical="center" wrapText="1"/>
    </xf>
    <xf numFmtId="165" fontId="12" fillId="2" borderId="22" xfId="2" applyNumberFormat="1" applyFont="1" applyFill="1" applyBorder="1" applyAlignment="1">
      <alignment horizontal="center" vertical="center" wrapText="1"/>
    </xf>
    <xf numFmtId="165" fontId="12" fillId="2" borderId="26" xfId="2" applyNumberFormat="1" applyFont="1" applyFill="1" applyBorder="1" applyAlignment="1">
      <alignment horizontal="center" vertical="center" wrapText="1"/>
    </xf>
    <xf numFmtId="0" fontId="11" fillId="2" borderId="15" xfId="0" applyFont="1" applyFill="1" applyBorder="1" applyAlignment="1">
      <alignment horizontal="center" vertical="center"/>
    </xf>
    <xf numFmtId="0" fontId="11" fillId="2" borderId="58" xfId="0" applyFont="1" applyFill="1" applyBorder="1" applyAlignment="1">
      <alignment horizontal="center" vertical="center"/>
    </xf>
    <xf numFmtId="0" fontId="11" fillId="2" borderId="16" xfId="0" applyFont="1" applyFill="1" applyBorder="1" applyAlignment="1">
      <alignment horizontal="center" vertical="center"/>
    </xf>
    <xf numFmtId="0" fontId="11" fillId="2" borderId="0" xfId="0" applyFont="1" applyFill="1" applyAlignment="1">
      <alignment horizontal="center"/>
    </xf>
    <xf numFmtId="0" fontId="11" fillId="2" borderId="14" xfId="0" applyFont="1" applyFill="1" applyBorder="1" applyAlignment="1">
      <alignment horizontal="center" vertical="center" wrapText="1"/>
    </xf>
    <xf numFmtId="0" fontId="11" fillId="2" borderId="56" xfId="0" applyFont="1" applyFill="1" applyBorder="1" applyAlignment="1">
      <alignment horizontal="center" vertical="center" wrapText="1"/>
    </xf>
    <xf numFmtId="0" fontId="12" fillId="2" borderId="42" xfId="0" applyFont="1" applyFill="1" applyBorder="1" applyAlignment="1">
      <alignment horizontal="center" vertical="center" wrapText="1"/>
    </xf>
    <xf numFmtId="0" fontId="12" fillId="2" borderId="7"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1" fillId="2" borderId="17" xfId="0" applyFont="1" applyFill="1" applyBorder="1" applyAlignment="1">
      <alignment horizontal="center"/>
    </xf>
    <xf numFmtId="0" fontId="12" fillId="2" borderId="12" xfId="0" applyFont="1" applyFill="1" applyBorder="1" applyAlignment="1">
      <alignment horizontal="center" vertical="center" wrapText="1"/>
    </xf>
    <xf numFmtId="0" fontId="12" fillId="2" borderId="13" xfId="0" applyFont="1" applyFill="1" applyBorder="1" applyAlignment="1">
      <alignment horizontal="center" vertical="center" wrapText="1"/>
    </xf>
    <xf numFmtId="0" fontId="12" fillId="2" borderId="38" xfId="0" applyFont="1" applyFill="1" applyBorder="1" applyAlignment="1">
      <alignment horizontal="center" vertical="center" wrapText="1"/>
    </xf>
    <xf numFmtId="0" fontId="12" fillId="2" borderId="45"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2" fillId="0" borderId="56"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2" borderId="24" xfId="0" applyFont="1" applyFill="1" applyBorder="1" applyAlignment="1">
      <alignment horizontal="center" vertical="center" wrapText="1"/>
    </xf>
    <xf numFmtId="0" fontId="12" fillId="2" borderId="27" xfId="0" applyFont="1" applyFill="1" applyBorder="1" applyAlignment="1">
      <alignment horizontal="center" vertical="center" wrapText="1"/>
    </xf>
    <xf numFmtId="0" fontId="12" fillId="2" borderId="6" xfId="0" applyFont="1" applyFill="1" applyBorder="1" applyAlignment="1">
      <alignment horizontal="center" vertical="center" wrapText="1"/>
    </xf>
    <xf numFmtId="0" fontId="12" fillId="2" borderId="4" xfId="0" applyFont="1" applyFill="1" applyBorder="1" applyAlignment="1">
      <alignment horizontal="center" vertical="center" wrapText="1"/>
    </xf>
    <xf numFmtId="0" fontId="12" fillId="2" borderId="56" xfId="0" applyFont="1" applyFill="1" applyBorder="1" applyAlignment="1">
      <alignment horizontal="center" vertical="center" wrapText="1"/>
    </xf>
    <xf numFmtId="0" fontId="26" fillId="2" borderId="38" xfId="0" applyFont="1" applyFill="1" applyBorder="1" applyAlignment="1">
      <alignment horizontal="center"/>
    </xf>
    <xf numFmtId="0" fontId="26" fillId="2" borderId="45" xfId="0" applyFont="1" applyFill="1" applyBorder="1" applyAlignment="1">
      <alignment horizontal="center"/>
    </xf>
    <xf numFmtId="0" fontId="26" fillId="2" borderId="23" xfId="0" applyFont="1" applyFill="1" applyBorder="1" applyAlignment="1">
      <alignment horizontal="center"/>
    </xf>
    <xf numFmtId="0" fontId="26" fillId="2" borderId="19" xfId="0" applyFont="1" applyFill="1" applyBorder="1" applyAlignment="1">
      <alignment horizontal="center"/>
    </xf>
    <xf numFmtId="0" fontId="12" fillId="2" borderId="23" xfId="0" applyFont="1" applyFill="1" applyBorder="1" applyAlignment="1">
      <alignment horizontal="center" vertical="center" wrapText="1"/>
    </xf>
    <xf numFmtId="0" fontId="12" fillId="2" borderId="22"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11" fillId="2" borderId="0" xfId="0" applyFont="1" applyFill="1" applyAlignment="1">
      <alignment horizontal="left" wrapText="1"/>
    </xf>
    <xf numFmtId="0" fontId="11" fillId="2" borderId="23" xfId="0" applyFont="1" applyFill="1" applyBorder="1" applyAlignment="1">
      <alignment horizontal="left" wrapText="1"/>
    </xf>
    <xf numFmtId="0" fontId="11" fillId="2" borderId="18" xfId="0" applyFont="1" applyFill="1" applyBorder="1" applyAlignment="1">
      <alignment horizontal="center"/>
    </xf>
    <xf numFmtId="0" fontId="11" fillId="2" borderId="22" xfId="0" applyFont="1" applyFill="1" applyBorder="1" applyAlignment="1">
      <alignment horizontal="center"/>
    </xf>
    <xf numFmtId="0" fontId="11" fillId="2" borderId="26" xfId="0" applyFont="1" applyFill="1" applyBorder="1" applyAlignment="1">
      <alignment horizontal="center"/>
    </xf>
    <xf numFmtId="1" fontId="1" fillId="2" borderId="15" xfId="0" applyNumberFormat="1" applyFont="1" applyFill="1" applyBorder="1" applyAlignment="1">
      <alignment horizontal="left" wrapText="1"/>
    </xf>
    <xf numFmtId="1" fontId="1" fillId="2" borderId="58" xfId="0" applyNumberFormat="1" applyFont="1" applyFill="1" applyBorder="1" applyAlignment="1">
      <alignment horizontal="left" wrapText="1"/>
    </xf>
    <xf numFmtId="1" fontId="1" fillId="2" borderId="16" xfId="0" applyNumberFormat="1" applyFont="1" applyFill="1" applyBorder="1" applyAlignment="1">
      <alignment horizontal="left" wrapText="1"/>
    </xf>
    <xf numFmtId="1" fontId="3" fillId="2" borderId="58" xfId="0" applyNumberFormat="1" applyFont="1" applyFill="1" applyBorder="1" applyAlignment="1">
      <alignment horizontal="left" wrapText="1"/>
    </xf>
    <xf numFmtId="1" fontId="3" fillId="2" borderId="16" xfId="0" applyNumberFormat="1" applyFont="1" applyFill="1" applyBorder="1" applyAlignment="1">
      <alignment horizontal="left" wrapText="1"/>
    </xf>
    <xf numFmtId="0" fontId="11" fillId="2" borderId="5" xfId="0" applyFont="1" applyFill="1" applyBorder="1" applyAlignment="1">
      <alignment horizontal="center"/>
    </xf>
    <xf numFmtId="165" fontId="6" fillId="2" borderId="23" xfId="2" applyNumberFormat="1" applyFont="1" applyFill="1" applyBorder="1" applyAlignment="1">
      <alignment horizontal="center"/>
    </xf>
    <xf numFmtId="165" fontId="6" fillId="2" borderId="20" xfId="2" applyNumberFormat="1" applyFont="1" applyFill="1" applyBorder="1" applyAlignment="1">
      <alignment horizontal="center"/>
    </xf>
  </cellXfs>
  <cellStyles count="8">
    <cellStyle name="Lien hypertexte" xfId="1" builtinId="8"/>
    <cellStyle name="Lien hypertexte 2" xfId="7" xr:uid="{278A18D0-55AA-B74F-9F82-4ACD8EA3869A}"/>
    <cellStyle name="Normal" xfId="0" builtinId="0"/>
    <cellStyle name="Normal 15 12" xfId="3" xr:uid="{00000000-0005-0000-0000-000002000000}"/>
    <cellStyle name="Normal 2" xfId="5" xr:uid="{00000000-0005-0000-0000-000003000000}"/>
    <cellStyle name="Pourcentage" xfId="2" builtinId="5"/>
    <cellStyle name="Pourcentage 2" xfId="4" xr:uid="{00000000-0005-0000-0000-000005000000}"/>
    <cellStyle name="Pourcentage 3" xfId="6" xr:uid="{A6FA42FD-91E9-0C44-9309-F19ADF29571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4.xml"/><Relationship Id="rId21" Type="http://schemas.openxmlformats.org/officeDocument/2006/relationships/chartsheet" Target="chartsheets/sheet1.xml"/><Relationship Id="rId42" Type="http://schemas.openxmlformats.org/officeDocument/2006/relationships/worksheet" Target="worksheets/sheet40.xml"/><Relationship Id="rId47" Type="http://schemas.openxmlformats.org/officeDocument/2006/relationships/worksheet" Target="worksheets/sheet45.xml"/><Relationship Id="rId63" Type="http://schemas.openxmlformats.org/officeDocument/2006/relationships/worksheet" Target="worksheets/sheet61.xml"/><Relationship Id="rId68" Type="http://schemas.openxmlformats.org/officeDocument/2006/relationships/worksheet" Target="worksheets/sheet66.xml"/><Relationship Id="rId84" Type="http://schemas.openxmlformats.org/officeDocument/2006/relationships/worksheet" Target="worksheets/sheet82.xml"/><Relationship Id="rId89" Type="http://schemas.openxmlformats.org/officeDocument/2006/relationships/worksheet" Target="worksheets/sheet87.xml"/><Relationship Id="rId16" Type="http://schemas.openxmlformats.org/officeDocument/2006/relationships/worksheet" Target="worksheets/sheet16.xml"/><Relationship Id="rId107" Type="http://schemas.openxmlformats.org/officeDocument/2006/relationships/styles" Target="styles.xml"/><Relationship Id="rId11" Type="http://schemas.openxmlformats.org/officeDocument/2006/relationships/worksheet" Target="worksheets/sheet11.xml"/><Relationship Id="rId32" Type="http://schemas.openxmlformats.org/officeDocument/2006/relationships/worksheet" Target="worksheets/sheet30.xml"/><Relationship Id="rId37" Type="http://schemas.openxmlformats.org/officeDocument/2006/relationships/worksheet" Target="worksheets/sheet35.xml"/><Relationship Id="rId53" Type="http://schemas.openxmlformats.org/officeDocument/2006/relationships/worksheet" Target="worksheets/sheet51.xml"/><Relationship Id="rId58" Type="http://schemas.openxmlformats.org/officeDocument/2006/relationships/worksheet" Target="worksheets/sheet56.xml"/><Relationship Id="rId74" Type="http://schemas.openxmlformats.org/officeDocument/2006/relationships/worksheet" Target="worksheets/sheet72.xml"/><Relationship Id="rId79" Type="http://schemas.openxmlformats.org/officeDocument/2006/relationships/worksheet" Target="worksheets/sheet77.xml"/><Relationship Id="rId102" Type="http://schemas.openxmlformats.org/officeDocument/2006/relationships/externalLink" Target="externalLinks/externalLink1.xml"/><Relationship Id="rId5" Type="http://schemas.openxmlformats.org/officeDocument/2006/relationships/worksheet" Target="worksheets/sheet5.xml"/><Relationship Id="rId90" Type="http://schemas.openxmlformats.org/officeDocument/2006/relationships/worksheet" Target="worksheets/sheet88.xml"/><Relationship Id="rId95" Type="http://schemas.openxmlformats.org/officeDocument/2006/relationships/worksheet" Target="worksheets/sheet93.xml"/><Relationship Id="rId22" Type="http://schemas.openxmlformats.org/officeDocument/2006/relationships/chartsheet" Target="chartsheets/sheet2.xml"/><Relationship Id="rId27" Type="http://schemas.openxmlformats.org/officeDocument/2006/relationships/worksheet" Target="worksheets/sheet25.xml"/><Relationship Id="rId43" Type="http://schemas.openxmlformats.org/officeDocument/2006/relationships/worksheet" Target="worksheets/sheet41.xml"/><Relationship Id="rId48" Type="http://schemas.openxmlformats.org/officeDocument/2006/relationships/worksheet" Target="worksheets/sheet46.xml"/><Relationship Id="rId64" Type="http://schemas.openxmlformats.org/officeDocument/2006/relationships/worksheet" Target="worksheets/sheet62.xml"/><Relationship Id="rId69" Type="http://schemas.openxmlformats.org/officeDocument/2006/relationships/worksheet" Target="worksheets/sheet67.xml"/><Relationship Id="rId80" Type="http://schemas.openxmlformats.org/officeDocument/2006/relationships/worksheet" Target="worksheets/sheet78.xml"/><Relationship Id="rId85" Type="http://schemas.openxmlformats.org/officeDocument/2006/relationships/worksheet" Target="worksheets/sheet83.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1.xml"/><Relationship Id="rId38" Type="http://schemas.openxmlformats.org/officeDocument/2006/relationships/worksheet" Target="worksheets/sheet36.xml"/><Relationship Id="rId59" Type="http://schemas.openxmlformats.org/officeDocument/2006/relationships/worksheet" Target="worksheets/sheet57.xml"/><Relationship Id="rId103" Type="http://schemas.openxmlformats.org/officeDocument/2006/relationships/externalLink" Target="externalLinks/externalLink2.xml"/><Relationship Id="rId108" Type="http://schemas.openxmlformats.org/officeDocument/2006/relationships/sharedStrings" Target="sharedStrings.xml"/><Relationship Id="rId54" Type="http://schemas.openxmlformats.org/officeDocument/2006/relationships/worksheet" Target="worksheets/sheet52.xml"/><Relationship Id="rId70" Type="http://schemas.openxmlformats.org/officeDocument/2006/relationships/worksheet" Target="worksheets/sheet68.xml"/><Relationship Id="rId75" Type="http://schemas.openxmlformats.org/officeDocument/2006/relationships/worksheet" Target="worksheets/sheet73.xml"/><Relationship Id="rId91" Type="http://schemas.openxmlformats.org/officeDocument/2006/relationships/worksheet" Target="worksheets/sheet89.xml"/><Relationship Id="rId96" Type="http://schemas.openxmlformats.org/officeDocument/2006/relationships/worksheet" Target="worksheets/sheet9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1.xml"/><Relationship Id="rId28" Type="http://schemas.openxmlformats.org/officeDocument/2006/relationships/worksheet" Target="worksheets/sheet26.xml"/><Relationship Id="rId36" Type="http://schemas.openxmlformats.org/officeDocument/2006/relationships/worksheet" Target="worksheets/sheet34.xml"/><Relationship Id="rId49" Type="http://schemas.openxmlformats.org/officeDocument/2006/relationships/worksheet" Target="worksheets/sheet47.xml"/><Relationship Id="rId57" Type="http://schemas.openxmlformats.org/officeDocument/2006/relationships/worksheet" Target="worksheets/sheet55.xml"/><Relationship Id="rId106"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29.xml"/><Relationship Id="rId44" Type="http://schemas.openxmlformats.org/officeDocument/2006/relationships/worksheet" Target="worksheets/sheet42.xml"/><Relationship Id="rId52" Type="http://schemas.openxmlformats.org/officeDocument/2006/relationships/worksheet" Target="worksheets/sheet50.xml"/><Relationship Id="rId60" Type="http://schemas.openxmlformats.org/officeDocument/2006/relationships/worksheet" Target="worksheets/sheet58.xml"/><Relationship Id="rId65" Type="http://schemas.openxmlformats.org/officeDocument/2006/relationships/worksheet" Target="worksheets/sheet63.xml"/><Relationship Id="rId73" Type="http://schemas.openxmlformats.org/officeDocument/2006/relationships/worksheet" Target="worksheets/sheet71.xml"/><Relationship Id="rId78" Type="http://schemas.openxmlformats.org/officeDocument/2006/relationships/worksheet" Target="worksheets/sheet76.xml"/><Relationship Id="rId81" Type="http://schemas.openxmlformats.org/officeDocument/2006/relationships/worksheet" Target="worksheets/sheet79.xml"/><Relationship Id="rId86" Type="http://schemas.openxmlformats.org/officeDocument/2006/relationships/worksheet" Target="worksheets/sheet84.xml"/><Relationship Id="rId94" Type="http://schemas.openxmlformats.org/officeDocument/2006/relationships/worksheet" Target="worksheets/sheet92.xml"/><Relationship Id="rId99" Type="http://schemas.openxmlformats.org/officeDocument/2006/relationships/worksheet" Target="worksheets/sheet97.xml"/><Relationship Id="rId101" Type="http://schemas.openxmlformats.org/officeDocument/2006/relationships/worksheet" Target="worksheets/sheet9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7.xml"/><Relationship Id="rId109" Type="http://schemas.openxmlformats.org/officeDocument/2006/relationships/calcChain" Target="calcChain.xml"/><Relationship Id="rId34" Type="http://schemas.openxmlformats.org/officeDocument/2006/relationships/worksheet" Target="worksheets/sheet32.xml"/><Relationship Id="rId50" Type="http://schemas.openxmlformats.org/officeDocument/2006/relationships/worksheet" Target="worksheets/sheet48.xml"/><Relationship Id="rId55" Type="http://schemas.openxmlformats.org/officeDocument/2006/relationships/worksheet" Target="worksheets/sheet53.xml"/><Relationship Id="rId76" Type="http://schemas.openxmlformats.org/officeDocument/2006/relationships/worksheet" Target="worksheets/sheet74.xml"/><Relationship Id="rId97" Type="http://schemas.openxmlformats.org/officeDocument/2006/relationships/worksheet" Target="worksheets/sheet95.xml"/><Relationship Id="rId104" Type="http://schemas.openxmlformats.org/officeDocument/2006/relationships/externalLink" Target="externalLinks/externalLink3.xml"/><Relationship Id="rId7" Type="http://schemas.openxmlformats.org/officeDocument/2006/relationships/worksheet" Target="worksheets/sheet7.xml"/><Relationship Id="rId71" Type="http://schemas.openxmlformats.org/officeDocument/2006/relationships/worksheet" Target="worksheets/sheet69.xml"/><Relationship Id="rId92" Type="http://schemas.openxmlformats.org/officeDocument/2006/relationships/worksheet" Target="worksheets/sheet90.xml"/><Relationship Id="rId2" Type="http://schemas.openxmlformats.org/officeDocument/2006/relationships/worksheet" Target="worksheets/sheet2.xml"/><Relationship Id="rId29" Type="http://schemas.openxmlformats.org/officeDocument/2006/relationships/worksheet" Target="worksheets/sheet27.xml"/><Relationship Id="rId24" Type="http://schemas.openxmlformats.org/officeDocument/2006/relationships/worksheet" Target="worksheets/sheet22.xml"/><Relationship Id="rId40" Type="http://schemas.openxmlformats.org/officeDocument/2006/relationships/worksheet" Target="worksheets/sheet38.xml"/><Relationship Id="rId45" Type="http://schemas.openxmlformats.org/officeDocument/2006/relationships/worksheet" Target="worksheets/sheet43.xml"/><Relationship Id="rId66" Type="http://schemas.openxmlformats.org/officeDocument/2006/relationships/worksheet" Target="worksheets/sheet64.xml"/><Relationship Id="rId87" Type="http://schemas.openxmlformats.org/officeDocument/2006/relationships/worksheet" Target="worksheets/sheet85.xml"/><Relationship Id="rId61" Type="http://schemas.openxmlformats.org/officeDocument/2006/relationships/worksheet" Target="worksheets/sheet59.xml"/><Relationship Id="rId82" Type="http://schemas.openxmlformats.org/officeDocument/2006/relationships/worksheet" Target="worksheets/sheet8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28.xml"/><Relationship Id="rId35" Type="http://schemas.openxmlformats.org/officeDocument/2006/relationships/worksheet" Target="worksheets/sheet33.xml"/><Relationship Id="rId56" Type="http://schemas.openxmlformats.org/officeDocument/2006/relationships/worksheet" Target="worksheets/sheet54.xml"/><Relationship Id="rId77" Type="http://schemas.openxmlformats.org/officeDocument/2006/relationships/worksheet" Target="worksheets/sheet75.xml"/><Relationship Id="rId100" Type="http://schemas.openxmlformats.org/officeDocument/2006/relationships/worksheet" Target="worksheets/sheet98.xml"/><Relationship Id="rId105" Type="http://schemas.openxmlformats.org/officeDocument/2006/relationships/externalLink" Target="externalLinks/externalLink4.xml"/><Relationship Id="rId8" Type="http://schemas.openxmlformats.org/officeDocument/2006/relationships/worksheet" Target="worksheets/sheet8.xml"/><Relationship Id="rId51" Type="http://schemas.openxmlformats.org/officeDocument/2006/relationships/worksheet" Target="worksheets/sheet49.xml"/><Relationship Id="rId72" Type="http://schemas.openxmlformats.org/officeDocument/2006/relationships/worksheet" Target="worksheets/sheet70.xml"/><Relationship Id="rId93" Type="http://schemas.openxmlformats.org/officeDocument/2006/relationships/worksheet" Target="worksheets/sheet91.xml"/><Relationship Id="rId98" Type="http://schemas.openxmlformats.org/officeDocument/2006/relationships/worksheet" Target="worksheets/sheet96.xml"/><Relationship Id="rId3" Type="http://schemas.openxmlformats.org/officeDocument/2006/relationships/worksheet" Target="worksheets/sheet3.xml"/><Relationship Id="rId25" Type="http://schemas.openxmlformats.org/officeDocument/2006/relationships/worksheet" Target="worksheets/sheet23.xml"/><Relationship Id="rId46" Type="http://schemas.openxmlformats.org/officeDocument/2006/relationships/worksheet" Target="worksheets/sheet44.xml"/><Relationship Id="rId67" Type="http://schemas.openxmlformats.org/officeDocument/2006/relationships/worksheet" Target="worksheets/sheet65.xml"/><Relationship Id="rId20" Type="http://schemas.openxmlformats.org/officeDocument/2006/relationships/worksheet" Target="worksheets/sheet20.xml"/><Relationship Id="rId41" Type="http://schemas.openxmlformats.org/officeDocument/2006/relationships/worksheet" Target="worksheets/sheet39.xml"/><Relationship Id="rId62" Type="http://schemas.openxmlformats.org/officeDocument/2006/relationships/worksheet" Target="worksheets/sheet60.xml"/><Relationship Id="rId83" Type="http://schemas.openxmlformats.org/officeDocument/2006/relationships/worksheet" Target="worksheets/sheet81.xml"/><Relationship Id="rId88" Type="http://schemas.openxmlformats.org/officeDocument/2006/relationships/worksheet" Target="worksheets/sheet86.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2.xml"/><Relationship Id="rId1" Type="http://schemas.microsoft.com/office/2011/relationships/chartStyle" Target="style12.xml"/><Relationship Id="rId4" Type="http://schemas.openxmlformats.org/officeDocument/2006/relationships/chartUserShapes" Target="../drawings/drawing15.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19.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9.xml"/><Relationship Id="rId1" Type="http://schemas.microsoft.com/office/2011/relationships/chartStyle" Target="style19.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20.xml"/><Relationship Id="rId1" Type="http://schemas.microsoft.com/office/2011/relationships/chartStyle" Target="style20.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1.xml"/><Relationship Id="rId1" Type="http://schemas.microsoft.com/office/2011/relationships/chartStyle" Target="style21.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22.xml"/><Relationship Id="rId1" Type="http://schemas.microsoft.com/office/2011/relationships/chartStyle" Target="style22.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3.xml"/><Relationship Id="rId1" Type="http://schemas.microsoft.com/office/2011/relationships/chartStyle" Target="style23.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24.xml"/><Relationship Id="rId1" Type="http://schemas.microsoft.com/office/2011/relationships/chartStyle" Target="style24.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25.xml"/><Relationship Id="rId1" Type="http://schemas.microsoft.com/office/2011/relationships/chartStyle" Target="style25.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26.xml"/><Relationship Id="rId1" Type="http://schemas.microsoft.com/office/2011/relationships/chartStyle" Target="style26.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8.xml"/><Relationship Id="rId1" Type="http://schemas.microsoft.com/office/2011/relationships/chartStyle" Target="style28.xml"/></Relationships>
</file>

<file path=xl/charts/_rels/chart31.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31.xml"/><Relationship Id="rId1" Type="http://schemas.microsoft.com/office/2011/relationships/chartStyle" Target="style31.xml"/><Relationship Id="rId4" Type="http://schemas.openxmlformats.org/officeDocument/2006/relationships/chartUserShapes" Target="../drawings/drawing50.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40.xml"/><Relationship Id="rId1" Type="http://schemas.microsoft.com/office/2011/relationships/chartStyle" Target="style40.xml"/><Relationship Id="rId4" Type="http://schemas.openxmlformats.org/officeDocument/2006/relationships/chartUserShapes" Target="../drawings/drawing68.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'T1'!$A$9</c:f>
              <c:strCache>
                <c:ptCount val="1"/>
                <c:pt idx="0">
                  <c:v>Latin America</c:v>
                </c:pt>
              </c:strCache>
            </c:strRef>
          </c:tx>
          <c:spPr>
            <a:ln w="38100" cap="rnd">
              <a:solidFill>
                <a:schemeClr val="accent1"/>
              </a:solidFill>
              <a:round/>
            </a:ln>
            <a:effectLst/>
          </c:spPr>
          <c:marker>
            <c:symbol val="none"/>
          </c:marker>
          <c:xVal>
            <c:numRef>
              <c:f>'T1'!$B$2:$C$2</c:f>
              <c:numCache>
                <c:formatCode>General</c:formatCode>
                <c:ptCount val="2"/>
              </c:numCache>
            </c:numRef>
          </c:xVal>
          <c:yVal>
            <c:numRef>
              <c:f>'T1'!$B$9:$C$9</c:f>
              <c:numCache>
                <c:formatCode>0%</c:formatCode>
                <c:ptCount val="2"/>
                <c:pt idx="0">
                  <c:v>0</c:v>
                </c:pt>
              </c:numCache>
            </c:numRef>
          </c:yVal>
          <c:smooth val="1"/>
          <c:extLst>
            <c:ext xmlns:c16="http://schemas.microsoft.com/office/drawing/2014/chart" uri="{C3380CC4-5D6E-409C-BE32-E72D297353CC}">
              <c16:uniqueId val="{00000000-B056-BE40-8FB4-15C8F4A1838B}"/>
            </c:ext>
          </c:extLst>
        </c:ser>
        <c:ser>
          <c:idx val="1"/>
          <c:order val="1"/>
          <c:tx>
            <c:strRef>
              <c:f>'T1'!$A$19</c:f>
              <c:strCache>
                <c:ptCount val="1"/>
                <c:pt idx="0">
                  <c:v>South/South-East Asia</c:v>
                </c:pt>
              </c:strCache>
            </c:strRef>
          </c:tx>
          <c:spPr>
            <a:ln w="38100" cap="rnd">
              <a:solidFill>
                <a:schemeClr val="accent2"/>
              </a:solidFill>
              <a:round/>
            </a:ln>
            <a:effectLst/>
          </c:spPr>
          <c:marker>
            <c:symbol val="none"/>
          </c:marker>
          <c:xVal>
            <c:numRef>
              <c:f>'T1'!$B$2:$C$2</c:f>
              <c:numCache>
                <c:formatCode>General</c:formatCode>
                <c:ptCount val="2"/>
              </c:numCache>
            </c:numRef>
          </c:xVal>
          <c:yVal>
            <c:numRef>
              <c:f>'T1'!$B$19:$C$19</c:f>
              <c:numCache>
                <c:formatCode>0%</c:formatCode>
                <c:ptCount val="2"/>
                <c:pt idx="0">
                  <c:v>0</c:v>
                </c:pt>
              </c:numCache>
            </c:numRef>
          </c:yVal>
          <c:smooth val="1"/>
          <c:extLst>
            <c:ext xmlns:c16="http://schemas.microsoft.com/office/drawing/2014/chart" uri="{C3380CC4-5D6E-409C-BE32-E72D297353CC}">
              <c16:uniqueId val="{00000001-B056-BE40-8FB4-15C8F4A1838B}"/>
            </c:ext>
          </c:extLst>
        </c:ser>
        <c:ser>
          <c:idx val="2"/>
          <c:order val="2"/>
          <c:tx>
            <c:strRef>
              <c:f>'T1'!$A$21</c:f>
              <c:strCache>
                <c:ptCount val="1"/>
                <c:pt idx="0">
                  <c:v>Sub Saharan Africa</c:v>
                </c:pt>
              </c:strCache>
            </c:strRef>
          </c:tx>
          <c:spPr>
            <a:ln w="38100" cap="rnd">
              <a:solidFill>
                <a:schemeClr val="accent3"/>
              </a:solidFill>
              <a:round/>
            </a:ln>
            <a:effectLst/>
          </c:spPr>
          <c:marker>
            <c:symbol val="none"/>
          </c:marker>
          <c:xVal>
            <c:numRef>
              <c:f>'T1'!$B$2:$C$2</c:f>
              <c:numCache>
                <c:formatCode>General</c:formatCode>
                <c:ptCount val="2"/>
              </c:numCache>
            </c:numRef>
          </c:xVal>
          <c:yVal>
            <c:numRef>
              <c:f>'T1'!$B$21:$C$21</c:f>
              <c:numCache>
                <c:formatCode>0%</c:formatCode>
                <c:ptCount val="2"/>
                <c:pt idx="0">
                  <c:v>0</c:v>
                </c:pt>
              </c:numCache>
            </c:numRef>
          </c:yVal>
          <c:smooth val="1"/>
          <c:extLst>
            <c:ext xmlns:c16="http://schemas.microsoft.com/office/drawing/2014/chart" uri="{C3380CC4-5D6E-409C-BE32-E72D297353CC}">
              <c16:uniqueId val="{00000002-B056-BE40-8FB4-15C8F4A1838B}"/>
            </c:ext>
          </c:extLst>
        </c:ser>
        <c:ser>
          <c:idx val="3"/>
          <c:order val="3"/>
          <c:tx>
            <c:v>World</c:v>
          </c:tx>
          <c:spPr>
            <a:ln w="19050" cap="rnd">
              <a:solidFill>
                <a:schemeClr val="accent4"/>
              </a:solidFill>
              <a:round/>
            </a:ln>
            <a:effectLst/>
          </c:spPr>
          <c:marker>
            <c:symbol val="none"/>
          </c:marker>
          <c:xVal>
            <c:numRef>
              <c:f>'T1'!$B$2:$C$2</c:f>
              <c:numCache>
                <c:formatCode>General</c:formatCode>
                <c:ptCount val="2"/>
              </c:numCache>
            </c:numRef>
          </c:xVal>
          <c:yVal>
            <c:numRef>
              <c:f>T0!#REF!</c:f>
              <c:numCache>
                <c:formatCode>General</c:formatCode>
                <c:ptCount val="1"/>
                <c:pt idx="0">
                  <c:v>1</c:v>
                </c:pt>
              </c:numCache>
            </c:numRef>
          </c:yVal>
          <c:smooth val="1"/>
          <c:extLst>
            <c:ext xmlns:c16="http://schemas.microsoft.com/office/drawing/2014/chart" uri="{C3380CC4-5D6E-409C-BE32-E72D297353CC}">
              <c16:uniqueId val="{00000003-B056-BE40-8FB4-15C8F4A1838B}"/>
            </c:ext>
          </c:extLst>
        </c:ser>
        <c:dLbls>
          <c:showLegendKey val="0"/>
          <c:showVal val="0"/>
          <c:showCatName val="0"/>
          <c:showSerName val="0"/>
          <c:showPercent val="0"/>
          <c:showBubbleSize val="0"/>
        </c:dLbls>
        <c:axId val="99521680"/>
        <c:axId val="99519720"/>
      </c:scatterChart>
      <c:valAx>
        <c:axId val="99521680"/>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9519720"/>
        <c:crosses val="autoZero"/>
        <c:crossBetween val="midCat"/>
      </c:valAx>
      <c:valAx>
        <c:axId val="995197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9521680"/>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2200" b="1">
                <a:solidFill>
                  <a:schemeClr val="tx1"/>
                </a:solidFill>
              </a:rPr>
              <a:t>Figure 1. Global income inequality,</a:t>
            </a:r>
            <a:r>
              <a:rPr lang="fr-FR" sz="2200" b="1" baseline="0">
                <a:solidFill>
                  <a:schemeClr val="tx1"/>
                </a:solidFill>
              </a:rPr>
              <a:t> 1820-2020</a:t>
            </a:r>
            <a:endParaRPr lang="fr-FR" sz="2200" b="1">
              <a:solidFill>
                <a:schemeClr val="tx1"/>
              </a:solidFill>
            </a:endParaRPr>
          </a:p>
        </c:rich>
      </c:tx>
      <c:layout>
        <c:manualLayout>
          <c:xMode val="edge"/>
          <c:yMode val="edge"/>
          <c:x val="0.2172784615640907"/>
          <c:y val="2.2841648750857907E-3"/>
        </c:manualLayout>
      </c:layout>
      <c:overlay val="0"/>
      <c:spPr>
        <a:noFill/>
        <a:ln>
          <a:noFill/>
        </a:ln>
        <a:effectLst/>
      </c:spPr>
      <c:txPr>
        <a:bodyPr rot="0" spcFirstLastPara="1" vertOverflow="ellipsis" vert="horz" wrap="square" anchor="ctr" anchorCtr="1"/>
        <a:lstStyle/>
        <a:p>
          <a:pPr>
            <a:defRPr sz="20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7.207941691980907E-2"/>
          <c:w val="0.85639705044362169"/>
          <c:h val="0.73479203316302433"/>
        </c:manualLayout>
      </c:layout>
      <c:scatterChart>
        <c:scatterStyle val="smoothMarker"/>
        <c:varyColors val="0"/>
        <c:ser>
          <c:idx val="2"/>
          <c:order val="0"/>
          <c:tx>
            <c:v>Top 10%</c:v>
          </c:tx>
          <c:spPr>
            <a:ln w="38100" cap="rnd">
              <a:solidFill>
                <a:schemeClr val="accent5">
                  <a:lumMod val="75000"/>
                </a:schemeClr>
              </a:solidFill>
              <a:round/>
            </a:ln>
            <a:effectLst/>
          </c:spPr>
          <c:marker>
            <c:symbol val="none"/>
          </c:marker>
          <c:xVal>
            <c:numRef>
              <c:f>'data-SharesB50M40T10'!$A$2:$A$25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'data-SharesB50M40T10'!$D$2:$D$25</c:f>
              <c:numCache>
                <c:formatCode>0%</c:formatCode>
                <c:ptCount val="24"/>
                <c:pt idx="0">
                  <c:v>0.50289243459701538</c:v>
                </c:pt>
                <c:pt idx="1">
                  <c:v>0.53163033723831177</c:v>
                </c:pt>
                <c:pt idx="2">
                  <c:v>0.56826239824295044</c:v>
                </c:pt>
                <c:pt idx="3">
                  <c:v>0.59540349245071411</c:v>
                </c:pt>
                <c:pt idx="4">
                  <c:v>0.60093468427658081</c:v>
                </c:pt>
                <c:pt idx="5">
                  <c:v>0.59683519601821899</c:v>
                </c:pt>
                <c:pt idx="6">
                  <c:v>0.55750405788421631</c:v>
                </c:pt>
                <c:pt idx="7">
                  <c:v>0.5579535961151123</c:v>
                </c:pt>
                <c:pt idx="8">
                  <c:v>0.5541653037071228</c:v>
                </c:pt>
                <c:pt idx="9">
                  <c:v>0.53828370571136475</c:v>
                </c:pt>
                <c:pt idx="10">
                  <c:v>0.53738349676132202</c:v>
                </c:pt>
                <c:pt idx="11">
                  <c:v>0.56326717138290405</c:v>
                </c:pt>
                <c:pt idx="12">
                  <c:v>0.56745201349258423</c:v>
                </c:pt>
                <c:pt idx="13">
                  <c:v>0.58313655853271484</c:v>
                </c:pt>
                <c:pt idx="14">
                  <c:v>0.59976696968078613</c:v>
                </c:pt>
                <c:pt idx="15">
                  <c:v>0.60179084539413452</c:v>
                </c:pt>
                <c:pt idx="16">
                  <c:v>0.60928428173065186</c:v>
                </c:pt>
                <c:pt idx="17">
                  <c:v>0.60306465625762939</c:v>
                </c:pt>
                <c:pt idx="18">
                  <c:v>0.59710836410522461</c:v>
                </c:pt>
                <c:pt idx="19">
                  <c:v>0.58755761384963989</c:v>
                </c:pt>
                <c:pt idx="20">
                  <c:v>0.56758785247802734</c:v>
                </c:pt>
                <c:pt idx="21">
                  <c:v>0.55473542213439941</c:v>
                </c:pt>
                <c:pt idx="22">
                  <c:v>0.54918664693832397</c:v>
                </c:pt>
                <c:pt idx="23">
                  <c:v>0.54839861392974854</c:v>
                </c:pt>
              </c:numCache>
            </c:numRef>
          </c:yVal>
          <c:smooth val="1"/>
          <c:extLst>
            <c:ext xmlns:c16="http://schemas.microsoft.com/office/drawing/2014/chart" uri="{C3380CC4-5D6E-409C-BE32-E72D297353CC}">
              <c16:uniqueId val="{00000000-F990-7F4A-96A2-29AC4E1A079D}"/>
            </c:ext>
          </c:extLst>
        </c:ser>
        <c:ser>
          <c:idx val="1"/>
          <c:order val="1"/>
          <c:tx>
            <c:v>Middle 40%</c:v>
          </c:tx>
          <c:spPr>
            <a:ln w="38100" cap="rnd">
              <a:solidFill>
                <a:schemeClr val="accent4"/>
              </a:solidFill>
              <a:round/>
            </a:ln>
            <a:effectLst/>
          </c:spPr>
          <c:marker>
            <c:symbol val="none"/>
          </c:marker>
          <c:xVal>
            <c:numRef>
              <c:f>'data-SharesB50M40T10'!$A$2:$A$25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'data-SharesB50M40T10'!$C$2:$C$25</c:f>
              <c:numCache>
                <c:formatCode>0%</c:formatCode>
                <c:ptCount val="24"/>
                <c:pt idx="0">
                  <c:v>0.36146017909049988</c:v>
                </c:pt>
                <c:pt idx="1">
                  <c:v>0.35016679763793945</c:v>
                </c:pt>
                <c:pt idx="2">
                  <c:v>0.3447725772857666</c:v>
                </c:pt>
                <c:pt idx="3">
                  <c:v>0.33218085765838623</c:v>
                </c:pt>
                <c:pt idx="4">
                  <c:v>0.32620644569396973</c:v>
                </c:pt>
                <c:pt idx="5">
                  <c:v>0.32770296931266785</c:v>
                </c:pt>
                <c:pt idx="6">
                  <c:v>0.37110471725463867</c:v>
                </c:pt>
                <c:pt idx="7">
                  <c:v>0.37918329238891602</c:v>
                </c:pt>
                <c:pt idx="8">
                  <c:v>0.37709683179855347</c:v>
                </c:pt>
                <c:pt idx="9">
                  <c:v>0.39163032174110413</c:v>
                </c:pt>
                <c:pt idx="10">
                  <c:v>0.4040549099445343</c:v>
                </c:pt>
                <c:pt idx="11">
                  <c:v>0.38391143083572388</c:v>
                </c:pt>
                <c:pt idx="12">
                  <c:v>0.37459662556648254</c:v>
                </c:pt>
                <c:pt idx="13">
                  <c:v>0.35925421118736267</c:v>
                </c:pt>
                <c:pt idx="14">
                  <c:v>0.3401869535446167</c:v>
                </c:pt>
                <c:pt idx="15">
                  <c:v>0.33681288361549377</c:v>
                </c:pt>
                <c:pt idx="16">
                  <c:v>0.33029842376708984</c:v>
                </c:pt>
                <c:pt idx="17">
                  <c:v>0.33642977476119995</c:v>
                </c:pt>
                <c:pt idx="18">
                  <c:v>0.34231296181678772</c:v>
                </c:pt>
                <c:pt idx="19">
                  <c:v>0.35047751665115356</c:v>
                </c:pt>
                <c:pt idx="20">
                  <c:v>0.36676907539367676</c:v>
                </c:pt>
                <c:pt idx="21">
                  <c:v>0.37638163566589355</c:v>
                </c:pt>
                <c:pt idx="22">
                  <c:v>0.38006806373596191</c:v>
                </c:pt>
                <c:pt idx="23">
                  <c:v>0.38027036190032959</c:v>
                </c:pt>
              </c:numCache>
            </c:numRef>
          </c:yVal>
          <c:smooth val="1"/>
          <c:extLst>
            <c:ext xmlns:c16="http://schemas.microsoft.com/office/drawing/2014/chart" uri="{C3380CC4-5D6E-409C-BE32-E72D297353CC}">
              <c16:uniqueId val="{00000001-F990-7F4A-96A2-29AC4E1A079D}"/>
            </c:ext>
          </c:extLst>
        </c:ser>
        <c:ser>
          <c:idx val="0"/>
          <c:order val="2"/>
          <c:tx>
            <c:v>Bottom 50%</c:v>
          </c:tx>
          <c:spPr>
            <a:ln w="38100" cap="rnd">
              <a:solidFill>
                <a:srgbClr val="C00000"/>
              </a:solidFill>
              <a:round/>
            </a:ln>
            <a:effectLst/>
          </c:spPr>
          <c:marker>
            <c:symbol val="none"/>
          </c:marker>
          <c:xVal>
            <c:numRef>
              <c:f>'data-SharesB50M40T10'!$A$2:$A$25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'data-SharesB50M40T10'!$B$2:$B$25</c:f>
              <c:numCache>
                <c:formatCode>0%</c:formatCode>
                <c:ptCount val="24"/>
                <c:pt idx="0">
                  <c:v>0.13564738631248474</c:v>
                </c:pt>
                <c:pt idx="1">
                  <c:v>0.11820286512374878</c:v>
                </c:pt>
                <c:pt idx="2">
                  <c:v>8.6965009570121765E-2</c:v>
                </c:pt>
                <c:pt idx="3">
                  <c:v>7.2415634989738464E-2</c:v>
                </c:pt>
                <c:pt idx="4">
                  <c:v>7.2858855128288269E-2</c:v>
                </c:pt>
                <c:pt idx="5">
                  <c:v>7.5461834669113159E-2</c:v>
                </c:pt>
                <c:pt idx="6">
                  <c:v>7.1391239762306213E-2</c:v>
                </c:pt>
                <c:pt idx="7">
                  <c:v>6.2863126397132874E-2</c:v>
                </c:pt>
                <c:pt idx="8">
                  <c:v>6.8737857043743134E-2</c:v>
                </c:pt>
                <c:pt idx="9">
                  <c:v>7.0085972547531128E-2</c:v>
                </c:pt>
                <c:pt idx="10">
                  <c:v>5.8561597019433975E-2</c:v>
                </c:pt>
                <c:pt idx="11">
                  <c:v>5.282139778137207E-2</c:v>
                </c:pt>
                <c:pt idx="12">
                  <c:v>5.7951368391513824E-2</c:v>
                </c:pt>
                <c:pt idx="13">
                  <c:v>5.7609234005212784E-2</c:v>
                </c:pt>
                <c:pt idx="14">
                  <c:v>6.0046087950468063E-2</c:v>
                </c:pt>
                <c:pt idx="15">
                  <c:v>6.1396259814500809E-2</c:v>
                </c:pt>
                <c:pt idx="16">
                  <c:v>6.0417283326387405E-2</c:v>
                </c:pt>
                <c:pt idx="17">
                  <c:v>6.0505576431751251E-2</c:v>
                </c:pt>
                <c:pt idx="18">
                  <c:v>6.0578662902116776E-2</c:v>
                </c:pt>
                <c:pt idx="19">
                  <c:v>6.1964880675077438E-2</c:v>
                </c:pt>
                <c:pt idx="20">
                  <c:v>6.5643087029457092E-2</c:v>
                </c:pt>
                <c:pt idx="21">
                  <c:v>6.8882957100868225E-2</c:v>
                </c:pt>
                <c:pt idx="22">
                  <c:v>7.0745281875133514E-2</c:v>
                </c:pt>
                <c:pt idx="23">
                  <c:v>7.1331016719341278E-2</c:v>
                </c:pt>
              </c:numCache>
            </c:numRef>
          </c:yVal>
          <c:smooth val="1"/>
          <c:extLst>
            <c:ext xmlns:c16="http://schemas.microsoft.com/office/drawing/2014/chart" uri="{C3380CC4-5D6E-409C-BE32-E72D297353CC}">
              <c16:uniqueId val="{00000002-F990-7F4A-96A2-29AC4E1A079D}"/>
            </c:ext>
          </c:extLst>
        </c:ser>
        <c:dLbls>
          <c:showLegendKey val="0"/>
          <c:showVal val="0"/>
          <c:showCatName val="0"/>
          <c:showSerName val="0"/>
          <c:showPercent val="0"/>
          <c:showBubbleSize val="0"/>
        </c:dLbls>
        <c:axId val="480630816"/>
        <c:axId val="480633952"/>
      </c:scatterChart>
      <c:valAx>
        <c:axId val="480630816"/>
        <c:scaling>
          <c:orientation val="minMax"/>
          <c:max val="2020"/>
          <c:min val="1820"/>
        </c:scaling>
        <c:delete val="0"/>
        <c:axPos val="b"/>
        <c:majorGridlines>
          <c:spPr>
            <a:ln w="12700" cap="flat" cmpd="sng" algn="ctr">
              <a:solidFill>
                <a:schemeClr val="tx1"/>
              </a:solidFill>
              <a:prstDash val="sysDot"/>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3952"/>
        <c:crosses val="autoZero"/>
        <c:crossBetween val="midCat"/>
        <c:majorUnit val="20"/>
      </c:valAx>
      <c:valAx>
        <c:axId val="480633952"/>
        <c:scaling>
          <c:orientation val="minMax"/>
        </c:scaling>
        <c:delete val="0"/>
        <c:axPos val="l"/>
        <c:majorGridlines>
          <c:spPr>
            <a:ln w="12700" cap="flat" cmpd="sng" algn="ctr">
              <a:solidFill>
                <a:schemeClr val="tx1"/>
              </a:solidFill>
              <a:prstDash val="sysDot"/>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 Share of total world</a:t>
                </a:r>
                <a:r>
                  <a:rPr lang="fr-FR" sz="1600" baseline="0">
                    <a:solidFill>
                      <a:schemeClr val="tx1"/>
                    </a:solidFill>
                  </a:rPr>
                  <a:t> income (%)</a:t>
                </a:r>
                <a:endParaRPr lang="fr-FR" sz="1600">
                  <a:solidFill>
                    <a:schemeClr val="tx1"/>
                  </a:solidFill>
                </a:endParaRPr>
              </a:p>
            </c:rich>
          </c:tx>
          <c:layout>
            <c:manualLayout>
              <c:xMode val="edge"/>
              <c:yMode val="edge"/>
              <c:x val="1.3981568125382296E-3"/>
              <c:y val="0.2214607764049751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0816"/>
        <c:crossesAt val="1820"/>
        <c:crossBetween val="midCat"/>
        <c:majorUnit val="5.000000000000001E-2"/>
        <c:minorUnit val="5.000000000000001E-2"/>
      </c:valAx>
      <c:spPr>
        <a:noFill/>
        <a:ln w="22225">
          <a:solidFill>
            <a:schemeClr val="tx1"/>
          </a:solidFill>
          <a:prstDash val="solid"/>
        </a:ln>
        <a:effectLst/>
      </c:spPr>
    </c:plotArea>
    <c:legend>
      <c:legendPos val="b"/>
      <c:layout>
        <c:manualLayout>
          <c:xMode val="edge"/>
          <c:yMode val="edge"/>
          <c:x val="0.45993325148526026"/>
          <c:y val="0.49016605045310957"/>
          <c:w val="0.17531193020821625"/>
          <c:h val="0.18748515969843302"/>
        </c:manualLayout>
      </c:layout>
      <c:overlay val="0"/>
      <c:spPr>
        <a:solidFill>
          <a:schemeClr val="bg1"/>
        </a:solidFill>
        <a:ln w="28575">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611622668383"/>
          <c:y val="6.8426020055768366E-2"/>
          <c:w val="0.86547768288202287"/>
          <c:h val="0.74539060889640085"/>
        </c:manualLayout>
      </c:layout>
      <c:scatterChart>
        <c:scatterStyle val="smoothMarker"/>
        <c:varyColors val="0"/>
        <c:ser>
          <c:idx val="0"/>
          <c:order val="0"/>
          <c:tx>
            <c:v>Ratio of top 10% avg. income to bottom 50% avg. income</c:v>
          </c:tx>
          <c:spPr>
            <a:ln w="38100" cap="rnd">
              <a:solidFill>
                <a:schemeClr val="accent1"/>
              </a:solidFill>
              <a:round/>
            </a:ln>
            <a:effectLst/>
          </c:spPr>
          <c:marker>
            <c:symbol val="none"/>
          </c:marker>
          <c:xVal>
            <c:numRef>
              <c:f>'data-T10B50'!$A$2:$A$25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'data-T10B50'!$B$2:$B$25</c:f>
              <c:numCache>
                <c:formatCode>0.0</c:formatCode>
                <c:ptCount val="24"/>
                <c:pt idx="0">
                  <c:v>18.536752700805664</c:v>
                </c:pt>
                <c:pt idx="1">
                  <c:v>22.488046646118164</c:v>
                </c:pt>
                <c:pt idx="2">
                  <c:v>32.671897888183594</c:v>
                </c:pt>
                <c:pt idx="3">
                  <c:v>41.110149383544922</c:v>
                </c:pt>
                <c:pt idx="4">
                  <c:v>41.239643096923828</c:v>
                </c:pt>
                <c:pt idx="5">
                  <c:v>39.545497894287109</c:v>
                </c:pt>
                <c:pt idx="6">
                  <c:v>39.045688629150391</c:v>
                </c:pt>
                <c:pt idx="7">
                  <c:v>44.378448486328125</c:v>
                </c:pt>
                <c:pt idx="8">
                  <c:v>40.310050964355469</c:v>
                </c:pt>
                <c:pt idx="9">
                  <c:v>38.40167236328125</c:v>
                </c:pt>
                <c:pt idx="10">
                  <c:v>45.881900787353516</c:v>
                </c:pt>
                <c:pt idx="11">
                  <c:v>53.318088531494141</c:v>
                </c:pt>
                <c:pt idx="12">
                  <c:v>48.959327697753906</c:v>
                </c:pt>
                <c:pt idx="13">
                  <c:v>50.611377716064453</c:v>
                </c:pt>
                <c:pt idx="14">
                  <c:v>49.942222595214844</c:v>
                </c:pt>
                <c:pt idx="15">
                  <c:v>49.008754730224609</c:v>
                </c:pt>
                <c:pt idx="16">
                  <c:v>50.423011779785156</c:v>
                </c:pt>
                <c:pt idx="17">
                  <c:v>49.835460662841797</c:v>
                </c:pt>
                <c:pt idx="18">
                  <c:v>49.283718109130859</c:v>
                </c:pt>
                <c:pt idx="19">
                  <c:v>47.410533905029297</c:v>
                </c:pt>
                <c:pt idx="20">
                  <c:v>43.232872009277344</c:v>
                </c:pt>
                <c:pt idx="21">
                  <c:v>40.266521453857422</c:v>
                </c:pt>
                <c:pt idx="22">
                  <c:v>38.814365386962891</c:v>
                </c:pt>
                <c:pt idx="23">
                  <c:v>38.440402984619141</c:v>
                </c:pt>
              </c:numCache>
            </c:numRef>
          </c:yVal>
          <c:smooth val="1"/>
          <c:extLst>
            <c:ext xmlns:c16="http://schemas.microsoft.com/office/drawing/2014/chart" uri="{C3380CC4-5D6E-409C-BE32-E72D297353CC}">
              <c16:uniqueId val="{00000000-31CC-E645-9AC8-AAEF66F6B208}"/>
            </c:ext>
          </c:extLst>
        </c:ser>
        <c:dLbls>
          <c:showLegendKey val="0"/>
          <c:showVal val="0"/>
          <c:showCatName val="0"/>
          <c:showSerName val="0"/>
          <c:showPercent val="0"/>
          <c:showBubbleSize val="0"/>
        </c:dLbls>
        <c:axId val="480635912"/>
        <c:axId val="480636696"/>
      </c:scatterChart>
      <c:valAx>
        <c:axId val="480635912"/>
        <c:scaling>
          <c:orientation val="minMax"/>
          <c:max val="2020"/>
          <c:min val="1820"/>
        </c:scaling>
        <c:delete val="0"/>
        <c:axPos val="b"/>
        <c:majorGridlines>
          <c:spPr>
            <a:ln w="12700" cap="flat" cmpd="sng" algn="ctr">
              <a:solidFill>
                <a:schemeClr val="tx1"/>
              </a:solidFill>
              <a:prstDash val="sysDot"/>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6696"/>
        <c:crosses val="autoZero"/>
        <c:crossBetween val="midCat"/>
        <c:majorUnit val="20"/>
      </c:valAx>
      <c:valAx>
        <c:axId val="480636696"/>
        <c:scaling>
          <c:logBase val="2"/>
          <c:orientation val="minMax"/>
          <c:max val="80"/>
          <c:min val="10"/>
        </c:scaling>
        <c:delete val="0"/>
        <c:axPos val="l"/>
        <c:majorGridlines>
          <c:spPr>
            <a:ln w="19050" cap="flat" cmpd="sng" algn="ctr">
              <a:solidFill>
                <a:schemeClr val="tx1"/>
              </a:solidFill>
              <a:prstDash val="sysDot"/>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Ratio of top 10% average income</a:t>
                </a:r>
                <a:r>
                  <a:rPr lang="fr-FR" sz="1600" baseline="0">
                    <a:solidFill>
                      <a:schemeClr val="tx1"/>
                    </a:solidFill>
                  </a:rPr>
                  <a:t> </a:t>
                </a:r>
              </a:p>
              <a:p>
                <a:pPr>
                  <a:defRPr sz="1600">
                    <a:solidFill>
                      <a:schemeClr val="tx1"/>
                    </a:solidFill>
                  </a:defRPr>
                </a:pPr>
                <a:r>
                  <a:rPr lang="fr-FR" sz="1600" baseline="0">
                    <a:solidFill>
                      <a:schemeClr val="tx1"/>
                    </a:solidFill>
                  </a:rPr>
                  <a:t>to bottom 50% avegrage income</a:t>
                </a:r>
                <a:endParaRPr lang="fr-FR" sz="1600">
                  <a:solidFill>
                    <a:schemeClr val="tx1"/>
                  </a:solidFill>
                </a:endParaRPr>
              </a:p>
            </c:rich>
          </c:tx>
          <c:layout>
            <c:manualLayout>
              <c:xMode val="edge"/>
              <c:yMode val="edge"/>
              <c:x val="1.4784987637174163E-3"/>
              <c:y val="0.1870030849620590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5912"/>
        <c:crosses val="autoZero"/>
        <c:crossBetween val="midCat"/>
      </c:valAx>
      <c:spPr>
        <a:noFill/>
        <a:ln w="254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2100" b="1"/>
              <a:t>Figure</a:t>
            </a:r>
            <a:r>
              <a:rPr lang="fr-FR" sz="2100" b="1" baseline="0"/>
              <a:t> 3. </a:t>
            </a:r>
            <a:r>
              <a:rPr lang="fr-FR" sz="2100" b="1"/>
              <a:t>Global income inequality, 1820-2020:</a:t>
            </a:r>
            <a:r>
              <a:rPr lang="fr-FR" sz="2100" b="1" baseline="0"/>
              <a:t> </a:t>
            </a:r>
            <a:r>
              <a:rPr lang="fr-FR" sz="2100" b="1"/>
              <a:t>Gini</a:t>
            </a:r>
            <a:r>
              <a:rPr lang="fr-FR" sz="2100" b="1" baseline="0"/>
              <a:t> index</a:t>
            </a:r>
            <a:endParaRPr lang="fr-FR" sz="2100" b="1"/>
          </a:p>
        </c:rich>
      </c:tx>
      <c:layout>
        <c:manualLayout>
          <c:xMode val="edge"/>
          <c:yMode val="edge"/>
          <c:x val="0.1527928051884698"/>
          <c:y val="6.1099583498367025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7839075715217882E-2"/>
          <c:y val="7.757736939268059E-2"/>
          <c:w val="0.87360651602425787"/>
          <c:h val="0.75980796931127159"/>
        </c:manualLayout>
      </c:layout>
      <c:scatterChart>
        <c:scatterStyle val="smoothMarker"/>
        <c:varyColors val="0"/>
        <c:ser>
          <c:idx val="0"/>
          <c:order val="0"/>
          <c:tx>
            <c:v>Within country inequality</c:v>
          </c:tx>
          <c:spPr>
            <a:ln w="38100" cap="rnd">
              <a:solidFill>
                <a:schemeClr val="accent1"/>
              </a:solidFill>
              <a:round/>
            </a:ln>
            <a:effectLst/>
          </c:spPr>
          <c:marker>
            <c:symbol val="none"/>
          </c:marker>
          <c:xVal>
            <c:numRef>
              <c:f>'data-Theil-Gini'!$A$2:$A$25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'data-Theil-Gini'!$E$2:$E$25</c:f>
              <c:numCache>
                <c:formatCode>0%</c:formatCode>
                <c:ptCount val="24"/>
                <c:pt idx="0">
                  <c:v>0.60292708873748779</c:v>
                </c:pt>
                <c:pt idx="1">
                  <c:v>0.6359182596206665</c:v>
                </c:pt>
                <c:pt idx="2">
                  <c:v>0.68320822715759277</c:v>
                </c:pt>
                <c:pt idx="3">
                  <c:v>0.71217441558837891</c:v>
                </c:pt>
                <c:pt idx="4">
                  <c:v>0.71540677547454834</c:v>
                </c:pt>
                <c:pt idx="5">
                  <c:v>0.71217042207717896</c:v>
                </c:pt>
                <c:pt idx="6">
                  <c:v>0.69144797325134277</c:v>
                </c:pt>
                <c:pt idx="7">
                  <c:v>0.70016676187515259</c:v>
                </c:pt>
                <c:pt idx="8">
                  <c:v>0.69713538885116577</c:v>
                </c:pt>
                <c:pt idx="9">
                  <c:v>0.69026362895965576</c:v>
                </c:pt>
                <c:pt idx="10">
                  <c:v>0.7021033763885498</c:v>
                </c:pt>
                <c:pt idx="11">
                  <c:v>0.70950144529342651</c:v>
                </c:pt>
                <c:pt idx="12">
                  <c:v>0.70477432012557983</c:v>
                </c:pt>
                <c:pt idx="13">
                  <c:v>0.71167194843292236</c:v>
                </c:pt>
                <c:pt idx="14">
                  <c:v>0.71290594339370728</c:v>
                </c:pt>
                <c:pt idx="15">
                  <c:v>0.71326702833175659</c:v>
                </c:pt>
                <c:pt idx="16">
                  <c:v>0.71818268299102783</c:v>
                </c:pt>
                <c:pt idx="17">
                  <c:v>0.7142479419708252</c:v>
                </c:pt>
                <c:pt idx="18">
                  <c:v>0.71130013465881348</c:v>
                </c:pt>
                <c:pt idx="19">
                  <c:v>0.70548355579376221</c:v>
                </c:pt>
                <c:pt idx="20">
                  <c:v>0.69077658653259277</c:v>
                </c:pt>
                <c:pt idx="21">
                  <c:v>0.67974603176116943</c:v>
                </c:pt>
                <c:pt idx="22">
                  <c:v>0.67513996362686157</c:v>
                </c:pt>
                <c:pt idx="23">
                  <c:v>0.67407214641571045</c:v>
                </c:pt>
              </c:numCache>
            </c:numRef>
          </c:yVal>
          <c:smooth val="1"/>
          <c:extLst>
            <c:ext xmlns:c16="http://schemas.microsoft.com/office/drawing/2014/chart" uri="{C3380CC4-5D6E-409C-BE32-E72D297353CC}">
              <c16:uniqueId val="{00000000-870A-7D45-8E4B-905A2A4DE891}"/>
            </c:ext>
          </c:extLst>
        </c:ser>
        <c:dLbls>
          <c:showLegendKey val="0"/>
          <c:showVal val="0"/>
          <c:showCatName val="0"/>
          <c:showSerName val="0"/>
          <c:showPercent val="0"/>
          <c:showBubbleSize val="0"/>
        </c:dLbls>
        <c:axId val="480633168"/>
        <c:axId val="480636304"/>
      </c:scatterChart>
      <c:valAx>
        <c:axId val="480633168"/>
        <c:scaling>
          <c:orientation val="minMax"/>
          <c:max val="2020"/>
          <c:min val="1820"/>
        </c:scaling>
        <c:delete val="0"/>
        <c:axPos val="b"/>
        <c:majorGridlines>
          <c:spPr>
            <a:ln w="12700" cap="flat" cmpd="sng" algn="ctr">
              <a:solidFill>
                <a:sysClr val="windowText" lastClr="000000"/>
              </a:solidFill>
              <a:prstDash val="sysDot"/>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6304"/>
        <c:crosses val="autoZero"/>
        <c:crossBetween val="midCat"/>
        <c:majorUnit val="20"/>
      </c:valAx>
      <c:valAx>
        <c:axId val="480636304"/>
        <c:scaling>
          <c:orientation val="minMax"/>
          <c:max val="0.75000000000000011"/>
          <c:min val="0.55000000000000004"/>
        </c:scaling>
        <c:delete val="0"/>
        <c:axPos val="l"/>
        <c:majorGridlines>
          <c:spPr>
            <a:ln w="12700" cap="flat" cmpd="sng" algn="ctr">
              <a:solidFill>
                <a:sysClr val="windowText" lastClr="000000"/>
              </a:solidFill>
              <a:prstDash val="sysDot"/>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a:t>Gini index of global income inequality</a:t>
                </a:r>
              </a:p>
            </c:rich>
          </c:tx>
          <c:layout>
            <c:manualLayout>
              <c:xMode val="edge"/>
              <c:yMode val="edge"/>
              <c:x val="8.1026061178413062E-3"/>
              <c:y val="0.12572243640435329"/>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3168"/>
        <c:crosses val="autoZero"/>
        <c:crossBetween val="midCat"/>
        <c:majorUnit val="5.000000000000001E-2"/>
      </c:valAx>
      <c:spPr>
        <a:noFill/>
        <a:ln w="25400">
          <a:solidFill>
            <a:sysClr val="windowText" lastClr="000000"/>
          </a:solidFill>
        </a:ln>
        <a:effectLst/>
      </c:spPr>
    </c:plotArea>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2000" b="1">
                <a:solidFill>
                  <a:schemeClr val="tx1"/>
                </a:solidFill>
              </a:rPr>
              <a:t>Figure 4. Global income inequality,</a:t>
            </a:r>
            <a:r>
              <a:rPr lang="fr-FR" sz="2000" b="1" baseline="0">
                <a:solidFill>
                  <a:schemeClr val="tx1"/>
                </a:solidFill>
              </a:rPr>
              <a:t> 1820-2020: </a:t>
            </a:r>
          </a:p>
          <a:p>
            <a:pPr>
              <a:defRPr sz="2100">
                <a:solidFill>
                  <a:schemeClr val="tx1"/>
                </a:solidFill>
              </a:defRPr>
            </a:pPr>
            <a:r>
              <a:rPr lang="fr-FR" sz="2000" b="1" baseline="0">
                <a:solidFill>
                  <a:schemeClr val="tx1"/>
                </a:solidFill>
              </a:rPr>
              <a:t>Between-country vs. within-country inequality (ratio T10/B50)</a:t>
            </a:r>
            <a:endParaRPr lang="fr-FR" sz="2000" b="1">
              <a:solidFill>
                <a:schemeClr val="tx1"/>
              </a:solidFill>
            </a:endParaRPr>
          </a:p>
        </c:rich>
      </c:tx>
      <c:layout>
        <c:manualLayout>
          <c:xMode val="edge"/>
          <c:yMode val="edge"/>
          <c:x val="0.14621081298731917"/>
          <c:y val="1.330184249929104E-3"/>
        </c:manualLayout>
      </c:layout>
      <c:overlay val="0"/>
      <c:spPr>
        <a:noFill/>
        <a:ln>
          <a:noFill/>
        </a:ln>
        <a:effectLst/>
      </c:spPr>
      <c:txPr>
        <a:bodyPr rot="0" spcFirstLastPara="1" vertOverflow="ellipsis" vert="horz" wrap="square" anchor="ctr" anchorCtr="1"/>
        <a:lstStyle/>
        <a:p>
          <a:pPr>
            <a:defRPr sz="21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9069442194425705E-2"/>
          <c:y val="0.11022702960160451"/>
          <c:w val="0.86158598706726697"/>
          <c:h val="0.6722072630019339"/>
        </c:manualLayout>
      </c:layout>
      <c:scatterChart>
        <c:scatterStyle val="smoothMarker"/>
        <c:varyColors val="0"/>
        <c:ser>
          <c:idx val="1"/>
          <c:order val="0"/>
          <c:tx>
            <c:v>Between-country inequality</c:v>
          </c:tx>
          <c:spPr>
            <a:ln w="31750" cap="rnd">
              <a:solidFill>
                <a:schemeClr val="accent2"/>
              </a:solidFill>
              <a:round/>
            </a:ln>
            <a:effectLst/>
          </c:spPr>
          <c:marker>
            <c:symbol val="none"/>
          </c:marker>
          <c:xVal>
            <c:numRef>
              <c:f>'data-T10B50-between-within'!$A$2:$A$25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formatCode="General">
                  <c:v>2020</c:v>
                </c:pt>
              </c:numCache>
            </c:numRef>
          </c:xVal>
          <c:yVal>
            <c:numRef>
              <c:f>'data-T10B50-between-within'!$C$2:$C$25</c:f>
              <c:numCache>
                <c:formatCode>0.0</c:formatCode>
                <c:ptCount val="24"/>
                <c:pt idx="0">
                  <c:v>3.3728432655334473</c:v>
                </c:pt>
                <c:pt idx="1">
                  <c:v>4.3096160888671875</c:v>
                </c:pt>
                <c:pt idx="2">
                  <c:v>7.0200133323669434</c:v>
                </c:pt>
                <c:pt idx="3">
                  <c:v>9.2877769470214844</c:v>
                </c:pt>
                <c:pt idx="4">
                  <c:v>10.22260570526123</c:v>
                </c:pt>
                <c:pt idx="5">
                  <c:v>10.457064628601074</c:v>
                </c:pt>
                <c:pt idx="6">
                  <c:v>10.412376403808594</c:v>
                </c:pt>
                <c:pt idx="7">
                  <c:v>12.05125617980957</c:v>
                </c:pt>
                <c:pt idx="8">
                  <c:v>15.625182151794434</c:v>
                </c:pt>
                <c:pt idx="9">
                  <c:v>13.896953582763672</c:v>
                </c:pt>
                <c:pt idx="10">
                  <c:v>16.597463607788086</c:v>
                </c:pt>
                <c:pt idx="11">
                  <c:v>21.772506713867188</c:v>
                </c:pt>
                <c:pt idx="12">
                  <c:v>17.996501922607422</c:v>
                </c:pt>
                <c:pt idx="13">
                  <c:v>17.936006546020508</c:v>
                </c:pt>
                <c:pt idx="14">
                  <c:v>15.118959426879883</c:v>
                </c:pt>
                <c:pt idx="15">
                  <c:v>14.716429710388184</c:v>
                </c:pt>
                <c:pt idx="16">
                  <c:v>15.080427169799805</c:v>
                </c:pt>
                <c:pt idx="17">
                  <c:v>13.951077461242676</c:v>
                </c:pt>
                <c:pt idx="18">
                  <c:v>12.921883583068848</c:v>
                </c:pt>
                <c:pt idx="19">
                  <c:v>11.765604019165039</c:v>
                </c:pt>
                <c:pt idx="20">
                  <c:v>10.041045188903809</c:v>
                </c:pt>
                <c:pt idx="21">
                  <c:v>9.3299760818481445</c:v>
                </c:pt>
                <c:pt idx="22">
                  <c:v>8.8625583648681641</c:v>
                </c:pt>
                <c:pt idx="23">
                  <c:v>8.7253904342651367</c:v>
                </c:pt>
              </c:numCache>
            </c:numRef>
          </c:yVal>
          <c:smooth val="1"/>
          <c:extLst>
            <c:ext xmlns:c16="http://schemas.microsoft.com/office/drawing/2014/chart" uri="{C3380CC4-5D6E-409C-BE32-E72D297353CC}">
              <c16:uniqueId val="{00000001-860E-C548-BA96-EBB9DA90AE47}"/>
            </c:ext>
          </c:extLst>
        </c:ser>
        <c:ser>
          <c:idx val="0"/>
          <c:order val="1"/>
          <c:tx>
            <c:v>Within-country inequality</c:v>
          </c:tx>
          <c:spPr>
            <a:ln w="31750" cap="rnd">
              <a:solidFill>
                <a:schemeClr val="accent1"/>
              </a:solidFill>
              <a:round/>
            </a:ln>
            <a:effectLst/>
          </c:spPr>
          <c:marker>
            <c:symbol val="none"/>
          </c:marker>
          <c:xVal>
            <c:numRef>
              <c:f>'data-T10B50-between-within'!$A$2:$A$25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formatCode="General">
                  <c:v>2020</c:v>
                </c:pt>
              </c:numCache>
            </c:numRef>
          </c:xVal>
          <c:yVal>
            <c:numRef>
              <c:f>'data-T10B50-between-within'!$B$2:$B$25</c:f>
              <c:numCache>
                <c:formatCode>0.0</c:formatCode>
                <c:ptCount val="24"/>
                <c:pt idx="0">
                  <c:v>13.456216812133789</c:v>
                </c:pt>
                <c:pt idx="1">
                  <c:v>14.269774436950684</c:v>
                </c:pt>
                <c:pt idx="2">
                  <c:v>15.570974349975586</c:v>
                </c:pt>
                <c:pt idx="3">
                  <c:v>16.448520660400391</c:v>
                </c:pt>
                <c:pt idx="4">
                  <c:v>15.685853004455566</c:v>
                </c:pt>
                <c:pt idx="5">
                  <c:v>14.397449493408203</c:v>
                </c:pt>
                <c:pt idx="6">
                  <c:v>13.034768104553223</c:v>
                </c:pt>
                <c:pt idx="7">
                  <c:v>13.554224967956543</c:v>
                </c:pt>
                <c:pt idx="8">
                  <c:v>9.3258514404296875</c:v>
                </c:pt>
                <c:pt idx="9">
                  <c:v>9.3840255737304688</c:v>
                </c:pt>
                <c:pt idx="10">
                  <c:v>8.7818288803100586</c:v>
                </c:pt>
                <c:pt idx="11">
                  <c:v>8.6194725036621094</c:v>
                </c:pt>
                <c:pt idx="12">
                  <c:v>9.42425537109375</c:v>
                </c:pt>
                <c:pt idx="13">
                  <c:v>10.054179191589355</c:v>
                </c:pt>
                <c:pt idx="14">
                  <c:v>11.827190399169922</c:v>
                </c:pt>
                <c:pt idx="15">
                  <c:v>11.907666206359863</c:v>
                </c:pt>
                <c:pt idx="16">
                  <c:v>12.29257869720459</c:v>
                </c:pt>
                <c:pt idx="17">
                  <c:v>13.070605278015137</c:v>
                </c:pt>
                <c:pt idx="18">
                  <c:v>13.992092132568359</c:v>
                </c:pt>
                <c:pt idx="19">
                  <c:v>14.453659057617188</c:v>
                </c:pt>
                <c:pt idx="20">
                  <c:v>14.822587966918945</c:v>
                </c:pt>
                <c:pt idx="21">
                  <c:v>15.138633728027344</c:v>
                </c:pt>
                <c:pt idx="22">
                  <c:v>15.078441619873047</c:v>
                </c:pt>
                <c:pt idx="23">
                  <c:v>15.058255195617676</c:v>
                </c:pt>
              </c:numCache>
            </c:numRef>
          </c:yVal>
          <c:smooth val="1"/>
          <c:extLst>
            <c:ext xmlns:c16="http://schemas.microsoft.com/office/drawing/2014/chart" uri="{C3380CC4-5D6E-409C-BE32-E72D297353CC}">
              <c16:uniqueId val="{00000000-860E-C548-BA96-EBB9DA90AE47}"/>
            </c:ext>
          </c:extLst>
        </c:ser>
        <c:dLbls>
          <c:showLegendKey val="0"/>
          <c:showVal val="0"/>
          <c:showCatName val="0"/>
          <c:showSerName val="0"/>
          <c:showPercent val="0"/>
          <c:showBubbleSize val="0"/>
        </c:dLbls>
        <c:axId val="480630424"/>
        <c:axId val="480631992"/>
      </c:scatterChart>
      <c:valAx>
        <c:axId val="480630424"/>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1992"/>
        <c:crosses val="autoZero"/>
        <c:crossBetween val="midCat"/>
        <c:majorUnit val="20"/>
      </c:valAx>
      <c:valAx>
        <c:axId val="480631992"/>
        <c:scaling>
          <c:logBase val="2"/>
          <c:orientation val="minMax"/>
          <c:max val="25"/>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Ratio of top 10% average income</a:t>
                </a:r>
                <a:r>
                  <a:rPr lang="fr-FR" sz="1600" baseline="0">
                    <a:solidFill>
                      <a:schemeClr val="tx1"/>
                    </a:solidFill>
                  </a:rPr>
                  <a:t> </a:t>
                </a:r>
              </a:p>
              <a:p>
                <a:pPr>
                  <a:defRPr sz="1600">
                    <a:solidFill>
                      <a:schemeClr val="tx1"/>
                    </a:solidFill>
                  </a:defRPr>
                </a:pPr>
                <a:r>
                  <a:rPr lang="fr-FR" sz="1600" baseline="0">
                    <a:solidFill>
                      <a:schemeClr val="tx1"/>
                    </a:solidFill>
                  </a:rPr>
                  <a:t>to bottom 50% average income</a:t>
                </a:r>
                <a:endParaRPr lang="fr-FR" sz="1600">
                  <a:solidFill>
                    <a:schemeClr val="tx1"/>
                  </a:solidFill>
                </a:endParaRPr>
              </a:p>
            </c:rich>
          </c:tx>
          <c:layout>
            <c:manualLayout>
              <c:xMode val="edge"/>
              <c:yMode val="edge"/>
              <c:x val="1.4784435434287673E-3"/>
              <c:y val="0.18700305054113014"/>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0424"/>
        <c:crosses val="autoZero"/>
        <c:crossBetween val="midCat"/>
      </c:valAx>
      <c:spPr>
        <a:noFill/>
        <a:ln w="25400">
          <a:solidFill>
            <a:schemeClr val="tx1"/>
          </a:solidFill>
        </a:ln>
        <a:effectLst/>
      </c:spPr>
    </c:plotArea>
    <c:legend>
      <c:legendPos val="b"/>
      <c:layout>
        <c:manualLayout>
          <c:xMode val="edge"/>
          <c:yMode val="edge"/>
          <c:x val="0.56605129988206382"/>
          <c:y val="0.51422405831711582"/>
          <c:w val="0.28091166513892379"/>
          <c:h val="0.13714145650388027"/>
        </c:manualLayout>
      </c:layout>
      <c:overlay val="0"/>
      <c:spPr>
        <a:solidFill>
          <a:schemeClr val="bg1"/>
        </a:solidFill>
        <a:ln w="254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b="1"/>
              <a:t>Figure 5.</a:t>
            </a:r>
            <a:r>
              <a:rPr lang="fr-FR" b="1" baseline="0"/>
              <a:t> </a:t>
            </a:r>
            <a:r>
              <a:rPr lang="fr-FR" b="1"/>
              <a:t>Global income inequality, 1820-2020:</a:t>
            </a:r>
          </a:p>
          <a:p>
            <a:pPr>
              <a:defRPr sz="1600">
                <a:solidFill>
                  <a:schemeClr val="tx1"/>
                </a:solidFill>
              </a:defRPr>
            </a:pPr>
            <a:r>
              <a:rPr lang="fr-FR" b="1"/>
              <a:t>Between vs. within country inequalit</a:t>
            </a:r>
            <a:r>
              <a:rPr lang="fr-FR" b="1" baseline="0"/>
              <a:t>y (Theil index)</a:t>
            </a:r>
            <a:endParaRPr lang="fr-FR" b="1"/>
          </a:p>
        </c:rich>
      </c:tx>
      <c:layout>
        <c:manualLayout>
          <c:xMode val="edge"/>
          <c:yMode val="edge"/>
          <c:x val="0.24538302533754927"/>
          <c:y val="3.8505254834777453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3028117788052715"/>
          <c:y val="8.8455882352941176E-2"/>
          <c:w val="0.8303742164074448"/>
          <c:h val="0.69584253486332726"/>
        </c:manualLayout>
      </c:layout>
      <c:areaChart>
        <c:grouping val="percentStacked"/>
        <c:varyColors val="0"/>
        <c:ser>
          <c:idx val="1"/>
          <c:order val="0"/>
          <c:tx>
            <c:v>Between country inequality</c:v>
          </c:tx>
          <c:spPr>
            <a:solidFill>
              <a:schemeClr val="accent2"/>
            </a:solidFill>
            <a:ln w="25400">
              <a:noFill/>
            </a:ln>
            <a:effectLst/>
          </c:spPr>
          <c:cat>
            <c:numRef>
              <c:f>'data-Theil-Gini'!$A$28:$A$36</c:f>
              <c:numCache>
                <c:formatCode>0</c:formatCode>
                <c:ptCount val="9"/>
                <c:pt idx="0">
                  <c:v>1820</c:v>
                </c:pt>
                <c:pt idx="1">
                  <c:v>1850</c:v>
                </c:pt>
                <c:pt idx="2">
                  <c:v>1880</c:v>
                </c:pt>
                <c:pt idx="3">
                  <c:v>1900</c:v>
                </c:pt>
                <c:pt idx="4">
                  <c:v>1920</c:v>
                </c:pt>
                <c:pt idx="5">
                  <c:v>1950</c:v>
                </c:pt>
                <c:pt idx="6">
                  <c:v>1980</c:v>
                </c:pt>
                <c:pt idx="7">
                  <c:v>2000</c:v>
                </c:pt>
                <c:pt idx="8">
                  <c:v>2020</c:v>
                </c:pt>
              </c:numCache>
            </c:numRef>
          </c:cat>
          <c:val>
            <c:numRef>
              <c:f>'data-Theil-Gini'!$C$38:$C$46</c:f>
              <c:numCache>
                <c:formatCode>0%</c:formatCode>
                <c:ptCount val="9"/>
                <c:pt idx="0">
                  <c:v>0.12029707452245739</c:v>
                </c:pt>
                <c:pt idx="1">
                  <c:v>0.16643517310223085</c:v>
                </c:pt>
                <c:pt idx="2">
                  <c:v>0.24105922132536828</c:v>
                </c:pt>
                <c:pt idx="3">
                  <c:v>0.25657472464409342</c:v>
                </c:pt>
                <c:pt idx="4">
                  <c:v>0.32032893027747644</c:v>
                </c:pt>
                <c:pt idx="5">
                  <c:v>0.43916362027108458</c:v>
                </c:pt>
                <c:pt idx="6">
                  <c:v>0.56868933908666408</c:v>
                </c:pt>
                <c:pt idx="7">
                  <c:v>0.47346219998651179</c:v>
                </c:pt>
                <c:pt idx="8">
                  <c:v>0.32008794352534953</c:v>
                </c:pt>
              </c:numCache>
            </c:numRef>
          </c:val>
          <c:extLst>
            <c:ext xmlns:c16="http://schemas.microsoft.com/office/drawing/2014/chart" uri="{C3380CC4-5D6E-409C-BE32-E72D297353CC}">
              <c16:uniqueId val="{00000001-E6C0-994E-9D35-14DC869CBABA}"/>
            </c:ext>
          </c:extLst>
        </c:ser>
        <c:ser>
          <c:idx val="0"/>
          <c:order val="1"/>
          <c:tx>
            <c:v>Within country inequality</c:v>
          </c:tx>
          <c:spPr>
            <a:solidFill>
              <a:schemeClr val="accent1"/>
            </a:solidFill>
            <a:ln w="25400">
              <a:noFill/>
            </a:ln>
            <a:effectLst/>
          </c:spPr>
          <c:cat>
            <c:numRef>
              <c:f>'data-Theil-Gini'!$A$28:$A$36</c:f>
              <c:numCache>
                <c:formatCode>0</c:formatCode>
                <c:ptCount val="9"/>
                <c:pt idx="0">
                  <c:v>1820</c:v>
                </c:pt>
                <c:pt idx="1">
                  <c:v>1850</c:v>
                </c:pt>
                <c:pt idx="2">
                  <c:v>1880</c:v>
                </c:pt>
                <c:pt idx="3">
                  <c:v>1900</c:v>
                </c:pt>
                <c:pt idx="4">
                  <c:v>1920</c:v>
                </c:pt>
                <c:pt idx="5">
                  <c:v>1950</c:v>
                </c:pt>
                <c:pt idx="6">
                  <c:v>1980</c:v>
                </c:pt>
                <c:pt idx="7">
                  <c:v>2000</c:v>
                </c:pt>
                <c:pt idx="8">
                  <c:v>2020</c:v>
                </c:pt>
              </c:numCache>
            </c:numRef>
          </c:cat>
          <c:val>
            <c:numRef>
              <c:f>'data-Theil-Gini'!$D$38:$D$46</c:f>
              <c:numCache>
                <c:formatCode>0%</c:formatCode>
                <c:ptCount val="9"/>
                <c:pt idx="0">
                  <c:v>0.87970292547754259</c:v>
                </c:pt>
                <c:pt idx="1">
                  <c:v>0.83356482689776912</c:v>
                </c:pt>
                <c:pt idx="2">
                  <c:v>0.75894077867463172</c:v>
                </c:pt>
                <c:pt idx="3">
                  <c:v>0.74342527535590652</c:v>
                </c:pt>
                <c:pt idx="4">
                  <c:v>0.67967106972252356</c:v>
                </c:pt>
                <c:pt idx="5">
                  <c:v>0.56083637972891542</c:v>
                </c:pt>
                <c:pt idx="6">
                  <c:v>0.43131066091333592</c:v>
                </c:pt>
                <c:pt idx="7">
                  <c:v>0.52653780001348816</c:v>
                </c:pt>
                <c:pt idx="8">
                  <c:v>0.67991205647465047</c:v>
                </c:pt>
              </c:numCache>
            </c:numRef>
          </c:val>
          <c:extLst>
            <c:ext xmlns:c16="http://schemas.microsoft.com/office/drawing/2014/chart" uri="{C3380CC4-5D6E-409C-BE32-E72D297353CC}">
              <c16:uniqueId val="{00000000-E6C0-994E-9D35-14DC869CBABA}"/>
            </c:ext>
          </c:extLst>
        </c:ser>
        <c:dLbls>
          <c:showLegendKey val="0"/>
          <c:showVal val="0"/>
          <c:showCatName val="0"/>
          <c:showSerName val="0"/>
          <c:showPercent val="0"/>
          <c:showBubbleSize val="0"/>
        </c:dLbls>
        <c:axId val="480634736"/>
        <c:axId val="480631600"/>
      </c:areaChart>
      <c:catAx>
        <c:axId val="480634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cross"/>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1600"/>
        <c:crosses val="autoZero"/>
        <c:auto val="1"/>
        <c:lblAlgn val="ctr"/>
        <c:lblOffset val="100"/>
        <c:noMultiLvlLbl val="0"/>
      </c:catAx>
      <c:valAx>
        <c:axId val="4806316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a:t>Share of global inequality </a:t>
                </a:r>
              </a:p>
              <a:p>
                <a:pPr>
                  <a:defRPr sz="1600">
                    <a:solidFill>
                      <a:schemeClr val="tx1"/>
                    </a:solidFill>
                  </a:defRPr>
                </a:pPr>
                <a:r>
                  <a:rPr lang="fr-FR"/>
                  <a:t>(% of total Theil index)</a:t>
                </a:r>
              </a:p>
            </c:rich>
          </c:tx>
          <c:layout>
            <c:manualLayout>
              <c:xMode val="edge"/>
              <c:yMode val="edge"/>
              <c:x val="1.4836264125276937E-3"/>
              <c:y val="0.27914640324891987"/>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cross"/>
        <c:minorTickMark val="none"/>
        <c:tickLblPos val="nextTo"/>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4736"/>
        <c:crosses val="autoZero"/>
        <c:crossBetween val="midCat"/>
      </c:valAx>
      <c:spPr>
        <a:noFill/>
        <a:ln>
          <a:noFill/>
        </a:ln>
        <a:effectLst/>
      </c:spPr>
    </c:plotArea>
    <c:legend>
      <c:legendPos val="b"/>
      <c:layout>
        <c:manualLayout>
          <c:xMode val="edge"/>
          <c:yMode val="edge"/>
          <c:x val="0.18832798593827343"/>
          <c:y val="0.18978539937759345"/>
          <c:w val="0.21373248175178086"/>
          <c:h val="0.1644314523891004"/>
        </c:manualLayout>
      </c:layout>
      <c:overlay val="0"/>
      <c:spPr>
        <a:solidFill>
          <a:sysClr val="window" lastClr="FFFFFF"/>
        </a:solidFill>
        <a:ln w="28575">
          <a:solidFill>
            <a:sysClr val="windowText" lastClr="000000"/>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chemeClr val="tx1"/>
                </a:solidFill>
                <a:latin typeface="Arial" panose="020B0604020202020204" pitchFamily="34" charset="0"/>
                <a:ea typeface="+mn-ea"/>
                <a:cs typeface="Arial" panose="020B0604020202020204" pitchFamily="34" charset="0"/>
              </a:defRPr>
            </a:pPr>
            <a:r>
              <a:rPr lang="fr-FR" sz="2400" b="1">
                <a:solidFill>
                  <a:schemeClr val="tx1"/>
                </a:solidFill>
              </a:rPr>
              <a:t>Figure 6. Global</a:t>
            </a:r>
            <a:r>
              <a:rPr lang="fr-FR" sz="2400" b="1" baseline="0">
                <a:solidFill>
                  <a:schemeClr val="tx1"/>
                </a:solidFill>
              </a:rPr>
              <a:t> Inequality: Top 1% vs Bottom 50% Shares</a:t>
            </a:r>
            <a:endParaRPr lang="fr-FR" sz="2400" b="1">
              <a:solidFill>
                <a:schemeClr val="tx1"/>
              </a:solidFill>
            </a:endParaRPr>
          </a:p>
        </c:rich>
      </c:tx>
      <c:layout>
        <c:manualLayout>
          <c:xMode val="edge"/>
          <c:yMode val="edge"/>
          <c:x val="0.1529928938403976"/>
          <c:y val="1.0708041416082833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6501280923661156E-2"/>
          <c:y val="8.8455886911773821E-2"/>
          <c:w val="0.86747858728430227"/>
          <c:h val="0.75526264946048416"/>
        </c:manualLayout>
      </c:layout>
      <c:scatterChart>
        <c:scatterStyle val="smoothMarker"/>
        <c:varyColors val="0"/>
        <c:ser>
          <c:idx val="2"/>
          <c:order val="0"/>
          <c:tx>
            <c:v>Top 1%</c:v>
          </c:tx>
          <c:spPr>
            <a:ln w="38100" cap="rnd">
              <a:solidFill>
                <a:schemeClr val="accent1"/>
              </a:solidFill>
              <a:round/>
            </a:ln>
            <a:effectLst/>
          </c:spPr>
          <c:marker>
            <c:symbol val="none"/>
          </c:marker>
          <c:xVal>
            <c:numRef>
              <c:f>'data-SharesB50M40T1T01'!$A$2:$A$25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'data-SharesB50M40T1T01'!$D$2:$D$25</c:f>
              <c:numCache>
                <c:formatCode>0%</c:formatCode>
                <c:ptCount val="24"/>
                <c:pt idx="0">
                  <c:v>0.19707801938056946</c:v>
                </c:pt>
                <c:pt idx="1">
                  <c:v>0.21510142087936401</c:v>
                </c:pt>
                <c:pt idx="2">
                  <c:v>0.2212444394826889</c:v>
                </c:pt>
                <c:pt idx="3">
                  <c:v>0.2459251880645752</c:v>
                </c:pt>
                <c:pt idx="4">
                  <c:v>0.2572077214717865</c:v>
                </c:pt>
                <c:pt idx="5">
                  <c:v>0.24849927425384521</c:v>
                </c:pt>
                <c:pt idx="6">
                  <c:v>0.22031643986701965</c:v>
                </c:pt>
                <c:pt idx="7">
                  <c:v>0.22559632360935211</c:v>
                </c:pt>
                <c:pt idx="8">
                  <c:v>0.19311785697937012</c:v>
                </c:pt>
                <c:pt idx="9">
                  <c:v>0.1647653728723526</c:v>
                </c:pt>
                <c:pt idx="10">
                  <c:v>0.15589150786399841</c:v>
                </c:pt>
                <c:pt idx="11">
                  <c:v>0.17801007628440857</c:v>
                </c:pt>
                <c:pt idx="12">
                  <c:v>0.17652212083339691</c:v>
                </c:pt>
                <c:pt idx="13">
                  <c:v>0.19407740235328674</c:v>
                </c:pt>
                <c:pt idx="14">
                  <c:v>0.20284858345985413</c:v>
                </c:pt>
                <c:pt idx="15">
                  <c:v>0.20748588442802429</c:v>
                </c:pt>
                <c:pt idx="16">
                  <c:v>0.21613551676273346</c:v>
                </c:pt>
                <c:pt idx="17">
                  <c:v>0.21400067210197449</c:v>
                </c:pt>
                <c:pt idx="18">
                  <c:v>0.21928536891937256</c:v>
                </c:pt>
                <c:pt idx="19">
                  <c:v>0.22001715004444122</c:v>
                </c:pt>
                <c:pt idx="20">
                  <c:v>0.20673869550228119</c:v>
                </c:pt>
                <c:pt idx="21">
                  <c:v>0.20823433995246887</c:v>
                </c:pt>
                <c:pt idx="22">
                  <c:v>0.20598915219306946</c:v>
                </c:pt>
                <c:pt idx="23">
                  <c:v>0.2060459703207016</c:v>
                </c:pt>
              </c:numCache>
            </c:numRef>
          </c:yVal>
          <c:smooth val="1"/>
          <c:extLst>
            <c:ext xmlns:c16="http://schemas.microsoft.com/office/drawing/2014/chart" uri="{C3380CC4-5D6E-409C-BE32-E72D297353CC}">
              <c16:uniqueId val="{00000001-693E-014A-91E0-457C7F78745F}"/>
            </c:ext>
          </c:extLst>
        </c:ser>
        <c:ser>
          <c:idx val="3"/>
          <c:order val="1"/>
          <c:tx>
            <c:v>Top 0.1%</c:v>
          </c:tx>
          <c:spPr>
            <a:ln w="38100" cap="rnd">
              <a:solidFill>
                <a:schemeClr val="accent6"/>
              </a:solidFill>
              <a:round/>
            </a:ln>
            <a:effectLst/>
          </c:spPr>
          <c:marker>
            <c:symbol val="none"/>
          </c:marker>
          <c:xVal>
            <c:numRef>
              <c:f>'data-SharesB50M40T1T01'!$A$2:$A$25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'data-SharesB50M40T1T01'!$E$2:$E$25</c:f>
              <c:numCache>
                <c:formatCode>0%</c:formatCode>
                <c:ptCount val="24"/>
                <c:pt idx="0">
                  <c:v>8.6898341774940491E-2</c:v>
                </c:pt>
                <c:pt idx="1">
                  <c:v>9.4385251402854919E-2</c:v>
                </c:pt>
                <c:pt idx="2">
                  <c:v>9.7385205328464508E-2</c:v>
                </c:pt>
                <c:pt idx="3">
                  <c:v>0.11846616864204407</c:v>
                </c:pt>
                <c:pt idx="4">
                  <c:v>0.12752099335193634</c:v>
                </c:pt>
                <c:pt idx="5">
                  <c:v>0.11654762178659439</c:v>
                </c:pt>
                <c:pt idx="6">
                  <c:v>0.10049282014369965</c:v>
                </c:pt>
                <c:pt idx="7">
                  <c:v>9.9614039063453674E-2</c:v>
                </c:pt>
                <c:pt idx="8">
                  <c:v>7.8527264297008514E-2</c:v>
                </c:pt>
                <c:pt idx="9">
                  <c:v>6.1631470918655396E-2</c:v>
                </c:pt>
                <c:pt idx="10">
                  <c:v>5.8619078248739243E-2</c:v>
                </c:pt>
                <c:pt idx="11">
                  <c:v>6.6091030836105347E-2</c:v>
                </c:pt>
                <c:pt idx="12">
                  <c:v>6.229173019528389E-2</c:v>
                </c:pt>
                <c:pt idx="13">
                  <c:v>7.2663702070713043E-2</c:v>
                </c:pt>
                <c:pt idx="14">
                  <c:v>7.4710153043270111E-2</c:v>
                </c:pt>
                <c:pt idx="15">
                  <c:v>7.7820137143135071E-2</c:v>
                </c:pt>
                <c:pt idx="16">
                  <c:v>8.350033313035965E-2</c:v>
                </c:pt>
                <c:pt idx="17">
                  <c:v>8.2499101758003235E-2</c:v>
                </c:pt>
                <c:pt idx="18">
                  <c:v>8.7601080536842346E-2</c:v>
                </c:pt>
                <c:pt idx="19">
                  <c:v>8.8988669216632843E-2</c:v>
                </c:pt>
                <c:pt idx="20">
                  <c:v>8.0112330615520477E-2</c:v>
                </c:pt>
                <c:pt idx="21">
                  <c:v>8.5294216871261597E-2</c:v>
                </c:pt>
                <c:pt idx="22">
                  <c:v>8.5170164704322815E-2</c:v>
                </c:pt>
                <c:pt idx="23">
                  <c:v>8.5857674479484558E-2</c:v>
                </c:pt>
              </c:numCache>
            </c:numRef>
          </c:yVal>
          <c:smooth val="1"/>
          <c:extLst>
            <c:ext xmlns:c16="http://schemas.microsoft.com/office/drawing/2014/chart" uri="{C3380CC4-5D6E-409C-BE32-E72D297353CC}">
              <c16:uniqueId val="{00000003-693E-014A-91E0-457C7F78745F}"/>
            </c:ext>
          </c:extLst>
        </c:ser>
        <c:ser>
          <c:idx val="0"/>
          <c:order val="2"/>
          <c:tx>
            <c:v>Bottom 50%</c:v>
          </c:tx>
          <c:spPr>
            <a:ln w="38100" cap="rnd">
              <a:solidFill>
                <a:srgbClr val="C00000"/>
              </a:solidFill>
              <a:round/>
            </a:ln>
            <a:effectLst/>
          </c:spPr>
          <c:marker>
            <c:symbol val="none"/>
          </c:marker>
          <c:xVal>
            <c:numRef>
              <c:f>'data-SharesB50M40T1T01'!$A$2:$A$25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'data-SharesB50M40T1T01'!$B$2:$B$25</c:f>
              <c:numCache>
                <c:formatCode>0%</c:formatCode>
                <c:ptCount val="24"/>
                <c:pt idx="0">
                  <c:v>0.13564738631248474</c:v>
                </c:pt>
                <c:pt idx="1">
                  <c:v>0.11820286512374878</c:v>
                </c:pt>
                <c:pt idx="2">
                  <c:v>8.6965009570121765E-2</c:v>
                </c:pt>
                <c:pt idx="3">
                  <c:v>7.2415634989738464E-2</c:v>
                </c:pt>
                <c:pt idx="4">
                  <c:v>7.2858855128288269E-2</c:v>
                </c:pt>
                <c:pt idx="5">
                  <c:v>7.5461834669113159E-2</c:v>
                </c:pt>
                <c:pt idx="6">
                  <c:v>7.1391239762306213E-2</c:v>
                </c:pt>
                <c:pt idx="7">
                  <c:v>6.2863126397132874E-2</c:v>
                </c:pt>
                <c:pt idx="8">
                  <c:v>6.8737857043743134E-2</c:v>
                </c:pt>
                <c:pt idx="9">
                  <c:v>7.0085972547531128E-2</c:v>
                </c:pt>
                <c:pt idx="10">
                  <c:v>5.8561597019433975E-2</c:v>
                </c:pt>
                <c:pt idx="11">
                  <c:v>5.282139778137207E-2</c:v>
                </c:pt>
                <c:pt idx="12">
                  <c:v>5.7951368391513824E-2</c:v>
                </c:pt>
                <c:pt idx="13">
                  <c:v>5.7609234005212784E-2</c:v>
                </c:pt>
                <c:pt idx="14">
                  <c:v>6.0046087950468063E-2</c:v>
                </c:pt>
                <c:pt idx="15">
                  <c:v>6.1396259814500809E-2</c:v>
                </c:pt>
                <c:pt idx="16">
                  <c:v>6.0417283326387405E-2</c:v>
                </c:pt>
                <c:pt idx="17">
                  <c:v>6.0505576431751251E-2</c:v>
                </c:pt>
                <c:pt idx="18">
                  <c:v>6.0578662902116776E-2</c:v>
                </c:pt>
                <c:pt idx="19">
                  <c:v>6.1964880675077438E-2</c:v>
                </c:pt>
                <c:pt idx="20">
                  <c:v>6.5643087029457092E-2</c:v>
                </c:pt>
                <c:pt idx="21">
                  <c:v>6.8882957100868225E-2</c:v>
                </c:pt>
                <c:pt idx="22">
                  <c:v>7.0745281875133514E-2</c:v>
                </c:pt>
                <c:pt idx="23">
                  <c:v>7.1331016719341278E-2</c:v>
                </c:pt>
              </c:numCache>
            </c:numRef>
          </c:yVal>
          <c:smooth val="1"/>
          <c:extLst>
            <c:ext xmlns:c16="http://schemas.microsoft.com/office/drawing/2014/chart" uri="{C3380CC4-5D6E-409C-BE32-E72D297353CC}">
              <c16:uniqueId val="{00000002-693E-014A-91E0-457C7F78745F}"/>
            </c:ext>
          </c:extLst>
        </c:ser>
        <c:dLbls>
          <c:showLegendKey val="0"/>
          <c:showVal val="0"/>
          <c:showCatName val="0"/>
          <c:showSerName val="0"/>
          <c:showPercent val="0"/>
          <c:showBubbleSize val="0"/>
        </c:dLbls>
        <c:axId val="284569008"/>
        <c:axId val="495976360"/>
      </c:scatterChart>
      <c:valAx>
        <c:axId val="284569008"/>
        <c:scaling>
          <c:orientation val="minMax"/>
          <c:max val="2020"/>
          <c:min val="1820"/>
        </c:scaling>
        <c:delete val="0"/>
        <c:axPos val="b"/>
        <c:majorGridlines>
          <c:spPr>
            <a:ln w="6350" cap="flat" cmpd="sng" algn="ctr">
              <a:solidFill>
                <a:schemeClr val="bg1">
                  <a:lumMod val="85000"/>
                </a:schemeClr>
              </a:solidFill>
              <a:prstDash val="solid"/>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6360"/>
        <c:crosses val="autoZero"/>
        <c:crossBetween val="midCat"/>
        <c:majorUnit val="20"/>
      </c:valAx>
      <c:valAx>
        <c:axId val="495976360"/>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r>
                  <a:rPr lang="fr-FR" sz="1800">
                    <a:solidFill>
                      <a:schemeClr val="tx1"/>
                    </a:solidFill>
                  </a:rPr>
                  <a:t>Share of total world</a:t>
                </a:r>
                <a:r>
                  <a:rPr lang="fr-FR" sz="1800" baseline="0">
                    <a:solidFill>
                      <a:schemeClr val="tx1"/>
                    </a:solidFill>
                  </a:rPr>
                  <a:t> income (%)</a:t>
                </a:r>
                <a:endParaRPr lang="fr-FR" sz="1800">
                  <a:solidFill>
                    <a:schemeClr val="tx1"/>
                  </a:solidFill>
                </a:endParaRPr>
              </a:p>
            </c:rich>
          </c:tx>
          <c:layout>
            <c:manualLayout>
              <c:xMode val="edge"/>
              <c:yMode val="edge"/>
              <c:x val="1.0668136110242216E-2"/>
              <c:y val="0.23458143955045041"/>
            </c:manualLayout>
          </c:layout>
          <c:overlay val="0"/>
          <c:spPr>
            <a:noFill/>
            <a:ln>
              <a:noFill/>
            </a:ln>
            <a:effectLst/>
          </c:spPr>
          <c:txPr>
            <a:bodyPr rot="-54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69008"/>
        <c:crosses val="autoZero"/>
        <c:crossBetween val="midCat"/>
      </c:valAx>
      <c:spPr>
        <a:noFill/>
        <a:ln w="25400">
          <a:solidFill>
            <a:schemeClr val="tx1"/>
          </a:solidFill>
        </a:ln>
        <a:effectLst/>
      </c:spPr>
    </c:plotArea>
    <c:legend>
      <c:legendPos val="b"/>
      <c:layout>
        <c:manualLayout>
          <c:xMode val="edge"/>
          <c:yMode val="edge"/>
          <c:x val="0.38268711258167198"/>
          <c:y val="0.30138554777109555"/>
          <c:w val="0.18425545875914448"/>
          <c:h val="0.20256386012772026"/>
        </c:manualLayout>
      </c:layout>
      <c:overlay val="0"/>
      <c:spPr>
        <a:solidFill>
          <a:schemeClr val="bg1"/>
        </a:solidFill>
        <a:ln w="25400">
          <a:solidFill>
            <a:schemeClr val="tx1"/>
          </a:solid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2100" b="1">
                <a:solidFill>
                  <a:schemeClr val="tx1"/>
                </a:solidFill>
              </a:rPr>
              <a:t>Figure 7. Global income inequality,</a:t>
            </a:r>
            <a:r>
              <a:rPr lang="fr-FR" sz="2100" b="1" baseline="0">
                <a:solidFill>
                  <a:schemeClr val="tx1"/>
                </a:solidFill>
              </a:rPr>
              <a:t> 1820-2020: T1/B50 ratio</a:t>
            </a:r>
          </a:p>
        </c:rich>
      </c:tx>
      <c:layout>
        <c:manualLayout>
          <c:xMode val="edge"/>
          <c:yMode val="edge"/>
          <c:x val="0.13485581929636453"/>
          <c:y val="1.183526906873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9069452313836043E-2"/>
          <c:y val="6.8426020055768366E-2"/>
          <c:w val="0.86547768288202287"/>
          <c:h val="0.7768042622850474"/>
        </c:manualLayout>
      </c:layout>
      <c:scatterChart>
        <c:scatterStyle val="smoothMarker"/>
        <c:varyColors val="0"/>
        <c:ser>
          <c:idx val="0"/>
          <c:order val="0"/>
          <c:tx>
            <c:v>Ratio of top 1% avg. income to bottom 50% avg. income</c:v>
          </c:tx>
          <c:spPr>
            <a:ln w="38100" cap="rnd">
              <a:solidFill>
                <a:schemeClr val="accent1"/>
              </a:solidFill>
              <a:round/>
            </a:ln>
            <a:effectLst/>
          </c:spPr>
          <c:marker>
            <c:symbol val="none"/>
          </c:marker>
          <c:xVal>
            <c:numRef>
              <c:f>'data-T1B50'!$A$2:$A$25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'data-T1B50'!$B$2:$B$25</c:f>
              <c:numCache>
                <c:formatCode>0</c:formatCode>
                <c:ptCount val="24"/>
                <c:pt idx="0">
                  <c:v>72.643500452920534</c:v>
                </c:pt>
                <c:pt idx="1">
                  <c:v>90.988243243583952</c:v>
                </c:pt>
                <c:pt idx="2">
                  <c:v>127.20313639722809</c:v>
                </c:pt>
                <c:pt idx="3">
                  <c:v>169.80116800703578</c:v>
                </c:pt>
                <c:pt idx="4">
                  <c:v>176.51095465259561</c:v>
                </c:pt>
                <c:pt idx="5">
                  <c:v>164.65228770508344</c:v>
                </c:pt>
                <c:pt idx="6">
                  <c:v>154.30215289757743</c:v>
                </c:pt>
                <c:pt idx="7">
                  <c:v>179.43454019782999</c:v>
                </c:pt>
                <c:pt idx="8">
                  <c:v>140.47416175374403</c:v>
                </c:pt>
                <c:pt idx="9">
                  <c:v>117.54518549386719</c:v>
                </c:pt>
                <c:pt idx="10">
                  <c:v>133.10045814859265</c:v>
                </c:pt>
                <c:pt idx="11">
                  <c:v>168.50186076217904</c:v>
                </c:pt>
                <c:pt idx="12">
                  <c:v>152.30194362351426</c:v>
                </c:pt>
                <c:pt idx="13">
                  <c:v>168.44296379268437</c:v>
                </c:pt>
                <c:pt idx="14">
                  <c:v>168.91074038593791</c:v>
                </c:pt>
                <c:pt idx="15">
                  <c:v>168.9727395894395</c:v>
                </c:pt>
                <c:pt idx="16">
                  <c:v>178.86894681702421</c:v>
                </c:pt>
                <c:pt idx="17">
                  <c:v>176.84375947013891</c:v>
                </c:pt>
                <c:pt idx="18">
                  <c:v>180.99224909742119</c:v>
                </c:pt>
                <c:pt idx="19">
                  <c:v>177.53374786448441</c:v>
                </c:pt>
                <c:pt idx="20">
                  <c:v>157.47179547597142</c:v>
                </c:pt>
                <c:pt idx="21">
                  <c:v>151.15084247003401</c:v>
                </c:pt>
                <c:pt idx="22">
                  <c:v>145.58508124728615</c:v>
                </c:pt>
                <c:pt idx="23">
                  <c:v>144.4294360273941</c:v>
                </c:pt>
              </c:numCache>
            </c:numRef>
          </c:yVal>
          <c:smooth val="1"/>
          <c:extLst>
            <c:ext xmlns:c16="http://schemas.microsoft.com/office/drawing/2014/chart" uri="{C3380CC4-5D6E-409C-BE32-E72D297353CC}">
              <c16:uniqueId val="{00000000-CB12-884B-A5B9-FD01243C21D5}"/>
            </c:ext>
          </c:extLst>
        </c:ser>
        <c:dLbls>
          <c:showLegendKey val="0"/>
          <c:showVal val="0"/>
          <c:showCatName val="0"/>
          <c:showSerName val="0"/>
          <c:showPercent val="0"/>
          <c:showBubbleSize val="0"/>
        </c:dLbls>
        <c:axId val="284571752"/>
        <c:axId val="284568616"/>
      </c:scatterChart>
      <c:valAx>
        <c:axId val="284571752"/>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68616"/>
        <c:crosses val="autoZero"/>
        <c:crossBetween val="midCat"/>
        <c:majorUnit val="20"/>
      </c:valAx>
      <c:valAx>
        <c:axId val="284568616"/>
        <c:scaling>
          <c:logBase val="2"/>
          <c:orientation val="minMax"/>
          <c:max val="300"/>
          <c:min val="50"/>
        </c:scaling>
        <c:delete val="0"/>
        <c:axPos val="l"/>
        <c:majorGridlines>
          <c:spPr>
            <a:ln w="19050" cap="flat" cmpd="sng" algn="ctr">
              <a:solidFill>
                <a:schemeClr val="tx1"/>
              </a:solidFill>
              <a:prstDash val="sysDot"/>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Ratio of top 1% average income</a:t>
                </a:r>
                <a:r>
                  <a:rPr lang="fr-FR" sz="1600" baseline="0">
                    <a:solidFill>
                      <a:schemeClr val="tx1"/>
                    </a:solidFill>
                  </a:rPr>
                  <a:t> </a:t>
                </a:r>
              </a:p>
              <a:p>
                <a:pPr>
                  <a:defRPr sz="1600">
                    <a:solidFill>
                      <a:schemeClr val="tx1"/>
                    </a:solidFill>
                  </a:defRPr>
                </a:pPr>
                <a:r>
                  <a:rPr lang="fr-FR" sz="1600" baseline="0">
                    <a:solidFill>
                      <a:schemeClr val="tx1"/>
                    </a:solidFill>
                  </a:rPr>
                  <a:t>to bottom 50% avegrage income</a:t>
                </a:r>
                <a:endParaRPr lang="fr-FR" sz="1600">
                  <a:solidFill>
                    <a:schemeClr val="tx1"/>
                  </a:solidFill>
                </a:endParaRPr>
              </a:p>
            </c:rich>
          </c:tx>
          <c:layout>
            <c:manualLayout>
              <c:xMode val="edge"/>
              <c:yMode val="edge"/>
              <c:x val="1.4784987637174163E-3"/>
              <c:y val="0.1870030849620590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71752"/>
        <c:crosses val="autoZero"/>
        <c:crossBetween val="midCat"/>
      </c:valAx>
      <c:spPr>
        <a:noFill/>
        <a:ln w="254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1.3149999999999999" header="0.3" footer="0.3"/>
    <c:pageSetup paperSize="9" orientation="landscape"/>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2000" b="1">
                <a:solidFill>
                  <a:schemeClr val="tx1"/>
                </a:solidFill>
              </a:rPr>
              <a:t>Figure 8. Global income inequality,</a:t>
            </a:r>
            <a:r>
              <a:rPr lang="fr-FR" sz="2000" b="1" baseline="0">
                <a:solidFill>
                  <a:schemeClr val="tx1"/>
                </a:solidFill>
              </a:rPr>
              <a:t> 1820-2020: T0,1/B50 ratio</a:t>
            </a:r>
          </a:p>
        </c:rich>
      </c:tx>
      <c:layout>
        <c:manualLayout>
          <c:xMode val="edge"/>
          <c:yMode val="edge"/>
          <c:x val="0.1618466474044013"/>
          <c:y val="1.7449203289177204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9069452313836043E-2"/>
          <c:y val="6.8426020055768366E-2"/>
          <c:w val="0.86547768288202287"/>
          <c:h val="0.7768042622850474"/>
        </c:manualLayout>
      </c:layout>
      <c:scatterChart>
        <c:scatterStyle val="smoothMarker"/>
        <c:varyColors val="0"/>
        <c:ser>
          <c:idx val="0"/>
          <c:order val="0"/>
          <c:tx>
            <c:v>Ratio of top 0.1% avg. income to bottom 50% avg. income</c:v>
          </c:tx>
          <c:spPr>
            <a:ln w="38100" cap="rnd">
              <a:solidFill>
                <a:schemeClr val="accent1"/>
              </a:solidFill>
              <a:round/>
            </a:ln>
            <a:effectLst/>
          </c:spPr>
          <c:marker>
            <c:symbol val="none"/>
          </c:marker>
          <c:xVal>
            <c:numRef>
              <c:f>'data-T1B50'!$A$2:$A$25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'data-T1B50'!$C$2:$C$25</c:f>
              <c:numCache>
                <c:formatCode>0</c:formatCode>
                <c:ptCount val="24"/>
                <c:pt idx="0">
                  <c:v>320.30967988854837</c:v>
                </c:pt>
                <c:pt idx="1">
                  <c:v>399.25111503871432</c:v>
                </c:pt>
                <c:pt idx="2">
                  <c:v>559.9102777648792</c:v>
                </c:pt>
                <c:pt idx="3">
                  <c:v>817.95988296471558</c:v>
                </c:pt>
                <c:pt idx="4">
                  <c:v>875.12350507978874</c:v>
                </c:pt>
                <c:pt idx="5">
                  <c:v>772.22891742319257</c:v>
                </c:pt>
                <c:pt idx="6">
                  <c:v>703.81758657144621</c:v>
                </c:pt>
                <c:pt idx="7">
                  <c:v>792.30897962463553</c:v>
                </c:pt>
                <c:pt idx="8">
                  <c:v>571.20826626174596</c:v>
                </c:pt>
                <c:pt idx="9">
                  <c:v>439.68478055189979</c:v>
                </c:pt>
                <c:pt idx="10">
                  <c:v>500.49077580044644</c:v>
                </c:pt>
                <c:pt idx="11">
                  <c:v>625.60849969984065</c:v>
                </c:pt>
                <c:pt idx="12">
                  <c:v>537.44831161230741</c:v>
                </c:pt>
                <c:pt idx="13">
                  <c:v>630.6601999267865</c:v>
                </c:pt>
                <c:pt idx="14">
                  <c:v>622.10674827724347</c:v>
                </c:pt>
                <c:pt idx="15">
                  <c:v>633.75307696475681</c:v>
                </c:pt>
                <c:pt idx="16">
                  <c:v>691.03018650534614</c:v>
                </c:pt>
                <c:pt idx="17">
                  <c:v>681.74791997114608</c:v>
                </c:pt>
                <c:pt idx="18">
                  <c:v>723.03577150909132</c:v>
                </c:pt>
                <c:pt idx="19">
                  <c:v>718.05729509315825</c:v>
                </c:pt>
                <c:pt idx="20">
                  <c:v>610.21148030081497</c:v>
                </c:pt>
                <c:pt idx="21">
                  <c:v>619.12423958775219</c:v>
                </c:pt>
                <c:pt idx="22">
                  <c:v>601.9494335654033</c:v>
                </c:pt>
                <c:pt idx="23">
                  <c:v>601.82567435776082</c:v>
                </c:pt>
              </c:numCache>
            </c:numRef>
          </c:yVal>
          <c:smooth val="1"/>
          <c:extLst>
            <c:ext xmlns:c16="http://schemas.microsoft.com/office/drawing/2014/chart" uri="{C3380CC4-5D6E-409C-BE32-E72D297353CC}">
              <c16:uniqueId val="{00000000-CB12-884B-A5B9-FD01243C21D5}"/>
            </c:ext>
          </c:extLst>
        </c:ser>
        <c:dLbls>
          <c:showLegendKey val="0"/>
          <c:showVal val="0"/>
          <c:showCatName val="0"/>
          <c:showSerName val="0"/>
          <c:showPercent val="0"/>
          <c:showBubbleSize val="0"/>
        </c:dLbls>
        <c:axId val="486970440"/>
        <c:axId val="486966520"/>
      </c:scatterChart>
      <c:valAx>
        <c:axId val="486970440"/>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66520"/>
        <c:crosses val="autoZero"/>
        <c:crossBetween val="midCat"/>
        <c:majorUnit val="20"/>
      </c:valAx>
      <c:valAx>
        <c:axId val="486966520"/>
        <c:scaling>
          <c:logBase val="2"/>
          <c:orientation val="minMax"/>
          <c:max val="1300"/>
          <c:min val="200"/>
        </c:scaling>
        <c:delete val="0"/>
        <c:axPos val="l"/>
        <c:majorGridlines>
          <c:spPr>
            <a:ln w="19050" cap="flat" cmpd="sng" algn="ctr">
              <a:solidFill>
                <a:schemeClr val="tx1"/>
              </a:solidFill>
              <a:prstDash val="sysDot"/>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Ratio of top 0,1% average income</a:t>
                </a:r>
                <a:r>
                  <a:rPr lang="fr-FR" sz="1600" baseline="0">
                    <a:solidFill>
                      <a:schemeClr val="tx1"/>
                    </a:solidFill>
                  </a:rPr>
                  <a:t> </a:t>
                </a:r>
              </a:p>
              <a:p>
                <a:pPr>
                  <a:defRPr sz="1600">
                    <a:solidFill>
                      <a:schemeClr val="tx1"/>
                    </a:solidFill>
                  </a:defRPr>
                </a:pPr>
                <a:r>
                  <a:rPr lang="fr-FR" sz="1600" baseline="0">
                    <a:solidFill>
                      <a:schemeClr val="tx1"/>
                    </a:solidFill>
                  </a:rPr>
                  <a:t>to bottom 50% avegrage income</a:t>
                </a:r>
                <a:endParaRPr lang="fr-FR" sz="1600">
                  <a:solidFill>
                    <a:schemeClr val="tx1"/>
                  </a:solidFill>
                </a:endParaRPr>
              </a:p>
            </c:rich>
          </c:tx>
          <c:layout>
            <c:manualLayout>
              <c:xMode val="edge"/>
              <c:yMode val="edge"/>
              <c:x val="1.4784987637174163E-3"/>
              <c:y val="0.1870030849620590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70440"/>
        <c:crosses val="autoZero"/>
        <c:crossBetween val="midCat"/>
      </c:valAx>
      <c:spPr>
        <a:noFill/>
        <a:ln w="25400">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2100" b="1">
                <a:solidFill>
                  <a:schemeClr val="tx1"/>
                </a:solidFill>
              </a:rPr>
              <a:t>Figure 9. Global income inequality,</a:t>
            </a:r>
            <a:r>
              <a:rPr lang="fr-FR" sz="2100" b="1" baseline="0">
                <a:solidFill>
                  <a:schemeClr val="tx1"/>
                </a:solidFill>
              </a:rPr>
              <a:t> 1820-2020: </a:t>
            </a:r>
          </a:p>
          <a:p>
            <a:pPr>
              <a:defRPr sz="2100">
                <a:solidFill>
                  <a:schemeClr val="tx1"/>
                </a:solidFill>
              </a:defRPr>
            </a:pPr>
            <a:r>
              <a:rPr lang="fr-FR" sz="2100" b="1" baseline="0">
                <a:solidFill>
                  <a:schemeClr val="tx1"/>
                </a:solidFill>
              </a:rPr>
              <a:t>T1/M40 vs M40/B50 average income ratios </a:t>
            </a:r>
          </a:p>
        </c:rich>
      </c:tx>
      <c:layout>
        <c:manualLayout>
          <c:xMode val="edge"/>
          <c:yMode val="edge"/>
          <c:x val="0.23480818570543416"/>
          <c:y val="1.330184249929104E-3"/>
        </c:manualLayout>
      </c:layout>
      <c:overlay val="0"/>
      <c:spPr>
        <a:noFill/>
        <a:ln>
          <a:noFill/>
        </a:ln>
        <a:effectLst/>
      </c:spPr>
      <c:txPr>
        <a:bodyPr rot="0" spcFirstLastPara="1" vertOverflow="ellipsis" vert="horz" wrap="square" anchor="ctr" anchorCtr="1"/>
        <a:lstStyle/>
        <a:p>
          <a:pPr>
            <a:defRPr sz="21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036667871292074"/>
          <c:y val="0.12438090858027645"/>
          <c:w val="0.86158598706726697"/>
          <c:h val="0.67302645169608899"/>
        </c:manualLayout>
      </c:layout>
      <c:scatterChart>
        <c:scatterStyle val="smoothMarker"/>
        <c:varyColors val="0"/>
        <c:ser>
          <c:idx val="1"/>
          <c:order val="0"/>
          <c:tx>
            <c:v>Ratio T1/M40</c:v>
          </c:tx>
          <c:spPr>
            <a:ln w="38100" cap="rnd">
              <a:solidFill>
                <a:schemeClr val="accent2"/>
              </a:solidFill>
              <a:round/>
            </a:ln>
            <a:effectLst/>
          </c:spPr>
          <c:marker>
            <c:symbol val="none"/>
          </c:marker>
          <c:xVal>
            <c:numRef>
              <c:f>'data-T1B50'!$A$2:$A$25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'data-T1B50'!$F$2:$F$25</c:f>
              <c:numCache>
                <c:formatCode>0.0</c:formatCode>
                <c:ptCount val="24"/>
                <c:pt idx="0">
                  <c:v>21.809098847508338</c:v>
                </c:pt>
                <c:pt idx="1">
                  <c:v>24.57130971072495</c:v>
                </c:pt>
                <c:pt idx="2">
                  <c:v>25.668449761804492</c:v>
                </c:pt>
                <c:pt idx="3">
                  <c:v>29.61340876751952</c:v>
                </c:pt>
                <c:pt idx="4">
                  <c:v>31.539256794831783</c:v>
                </c:pt>
                <c:pt idx="5">
                  <c:v>30.332257870601982</c:v>
                </c:pt>
                <c:pt idx="6">
                  <c:v>23.747091278912141</c:v>
                </c:pt>
                <c:pt idx="7">
                  <c:v>23.798129098785846</c:v>
                </c:pt>
                <c:pt idx="8">
                  <c:v>20.484696841211797</c:v>
                </c:pt>
                <c:pt idx="9">
                  <c:v>16.82866353553435</c:v>
                </c:pt>
                <c:pt idx="10">
                  <c:v>15.432705211813717</c:v>
                </c:pt>
                <c:pt idx="11">
                  <c:v>18.546994122775082</c:v>
                </c:pt>
                <c:pt idx="12">
                  <c:v>18.849301759347341</c:v>
                </c:pt>
                <c:pt idx="13">
                  <c:v>21.608921628152508</c:v>
                </c:pt>
                <c:pt idx="14">
                  <c:v>23.851424206160786</c:v>
                </c:pt>
                <c:pt idx="15">
                  <c:v>24.641086433604549</c:v>
                </c:pt>
                <c:pt idx="16">
                  <c:v>26.174574410338884</c:v>
                </c:pt>
                <c:pt idx="17">
                  <c:v>25.443725633841243</c:v>
                </c:pt>
                <c:pt idx="18">
                  <c:v>25.623963259298161</c:v>
                </c:pt>
                <c:pt idx="19">
                  <c:v>25.110557977781433</c:v>
                </c:pt>
                <c:pt idx="20">
                  <c:v>22.547014933620048</c:v>
                </c:pt>
                <c:pt idx="21">
                  <c:v>22.130127532291649</c:v>
                </c:pt>
                <c:pt idx="22">
                  <c:v>21.679185582524788</c:v>
                </c:pt>
                <c:pt idx="23">
                  <c:v>21.673629182250821</c:v>
                </c:pt>
              </c:numCache>
            </c:numRef>
          </c:yVal>
          <c:smooth val="1"/>
          <c:extLst>
            <c:ext xmlns:c16="http://schemas.microsoft.com/office/drawing/2014/chart" uri="{C3380CC4-5D6E-409C-BE32-E72D297353CC}">
              <c16:uniqueId val="{00000001-860E-C548-BA96-EBB9DA90AE47}"/>
            </c:ext>
          </c:extLst>
        </c:ser>
        <c:ser>
          <c:idx val="0"/>
          <c:order val="1"/>
          <c:tx>
            <c:v>Ratio M40/B50</c:v>
          </c:tx>
          <c:spPr>
            <a:ln w="38100" cap="rnd">
              <a:solidFill>
                <a:schemeClr val="accent1"/>
              </a:solidFill>
              <a:round/>
            </a:ln>
            <a:effectLst/>
          </c:spPr>
          <c:marker>
            <c:symbol val="none"/>
          </c:marker>
          <c:xVal>
            <c:numRef>
              <c:f>'data-T1B50'!$A$2:$A$25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'data-T1B50'!$E$2:$E$25</c:f>
              <c:numCache>
                <c:formatCode>0.0</c:formatCode>
                <c:ptCount val="24"/>
                <c:pt idx="0">
                  <c:v>3.3308804256815945</c:v>
                </c:pt>
                <c:pt idx="1">
                  <c:v>3.7030278123053884</c:v>
                </c:pt>
                <c:pt idx="2">
                  <c:v>4.9556220799321737</c:v>
                </c:pt>
                <c:pt idx="3">
                  <c:v>5.7339284828728179</c:v>
                </c:pt>
                <c:pt idx="4">
                  <c:v>5.5965476866125705</c:v>
                </c:pt>
                <c:pt idx="5">
                  <c:v>5.4282898558852235</c:v>
                </c:pt>
                <c:pt idx="6">
                  <c:v>6.4977285464262566</c:v>
                </c:pt>
                <c:pt idx="7">
                  <c:v>7.5398590978727196</c:v>
                </c:pt>
                <c:pt idx="8">
                  <c:v>6.8575172404374278</c:v>
                </c:pt>
                <c:pt idx="9">
                  <c:v>6.9848199915380187</c:v>
                </c:pt>
                <c:pt idx="10">
                  <c:v>8.6245707620141943</c:v>
                </c:pt>
                <c:pt idx="11">
                  <c:v>9.0851304338994989</c:v>
                </c:pt>
                <c:pt idx="12">
                  <c:v>8.0799780049140537</c:v>
                </c:pt>
                <c:pt idx="13">
                  <c:v>7.7950656997725289</c:v>
                </c:pt>
                <c:pt idx="14">
                  <c:v>7.0817884469267272</c:v>
                </c:pt>
                <c:pt idx="15">
                  <c:v>6.8573575294554017</c:v>
                </c:pt>
                <c:pt idx="16">
                  <c:v>6.8336907417440758</c:v>
                </c:pt>
                <c:pt idx="17">
                  <c:v>6.9503877700571151</c:v>
                </c:pt>
                <c:pt idx="18">
                  <c:v>7.0633979320800266</c:v>
                </c:pt>
                <c:pt idx="19">
                  <c:v>7.0700837481019558</c:v>
                </c:pt>
                <c:pt idx="20">
                  <c:v>6.9841527111051791</c:v>
                </c:pt>
                <c:pt idx="21">
                  <c:v>6.8300936020128686</c:v>
                </c:pt>
                <c:pt idx="22">
                  <c:v>6.7154312920610693</c:v>
                </c:pt>
                <c:pt idx="23">
                  <c:v>6.6638325687361881</c:v>
                </c:pt>
              </c:numCache>
            </c:numRef>
          </c:yVal>
          <c:smooth val="1"/>
          <c:extLst>
            <c:ext xmlns:c16="http://schemas.microsoft.com/office/drawing/2014/chart" uri="{C3380CC4-5D6E-409C-BE32-E72D297353CC}">
              <c16:uniqueId val="{00000000-860E-C548-BA96-EBB9DA90AE47}"/>
            </c:ext>
          </c:extLst>
        </c:ser>
        <c:dLbls>
          <c:showLegendKey val="0"/>
          <c:showVal val="0"/>
          <c:showCatName val="0"/>
          <c:showSerName val="0"/>
          <c:showPercent val="0"/>
          <c:showBubbleSize val="0"/>
        </c:dLbls>
        <c:axId val="486965344"/>
        <c:axId val="486968480"/>
      </c:scatterChart>
      <c:valAx>
        <c:axId val="486965344"/>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68480"/>
        <c:crosses val="autoZero"/>
        <c:crossBetween val="midCat"/>
        <c:majorUnit val="20"/>
      </c:valAx>
      <c:valAx>
        <c:axId val="486968480"/>
        <c:scaling>
          <c:logBase val="2"/>
          <c:orientation val="minMax"/>
          <c:max val="36"/>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Ratios between top 1%, middle 40% </a:t>
                </a:r>
              </a:p>
              <a:p>
                <a:pPr>
                  <a:defRPr sz="1600">
                    <a:solidFill>
                      <a:schemeClr val="tx1"/>
                    </a:solidFill>
                  </a:defRPr>
                </a:pPr>
                <a:r>
                  <a:rPr lang="fr-FR" sz="1600">
                    <a:solidFill>
                      <a:schemeClr val="tx1"/>
                    </a:solidFill>
                  </a:rPr>
                  <a:t>and bottom</a:t>
                </a:r>
                <a:r>
                  <a:rPr lang="fr-FR" sz="1600" baseline="0">
                    <a:solidFill>
                      <a:schemeClr val="tx1"/>
                    </a:solidFill>
                  </a:rPr>
                  <a:t> 50%</a:t>
                </a:r>
                <a:r>
                  <a:rPr lang="fr-FR" sz="1600">
                    <a:solidFill>
                      <a:schemeClr val="tx1"/>
                    </a:solidFill>
                  </a:rPr>
                  <a:t> average incomes</a:t>
                </a:r>
                <a:r>
                  <a:rPr lang="fr-FR" sz="1600" baseline="0">
                    <a:solidFill>
                      <a:schemeClr val="tx1"/>
                    </a:solidFill>
                  </a:rPr>
                  <a:t> </a:t>
                </a:r>
              </a:p>
            </c:rich>
          </c:tx>
          <c:layout>
            <c:manualLayout>
              <c:xMode val="edge"/>
              <c:yMode val="edge"/>
              <c:x val="1.4784435434287673E-3"/>
              <c:y val="0.18700305054113014"/>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65344"/>
        <c:crosses val="autoZero"/>
        <c:crossBetween val="midCat"/>
      </c:valAx>
      <c:spPr>
        <a:noFill/>
        <a:ln w="25400">
          <a:solidFill>
            <a:schemeClr val="tx1"/>
          </a:solidFill>
        </a:ln>
        <a:effectLst/>
      </c:spPr>
    </c:plotArea>
    <c:legend>
      <c:legendPos val="b"/>
      <c:layout>
        <c:manualLayout>
          <c:xMode val="edge"/>
          <c:yMode val="edge"/>
          <c:x val="0.4544889592914923"/>
          <c:y val="0.28429245809379955"/>
          <c:w val="0.18102445321480748"/>
          <c:h val="0.16367202576041676"/>
        </c:manualLayout>
      </c:layout>
      <c:overlay val="0"/>
      <c:spPr>
        <a:solidFill>
          <a:schemeClr val="bg1"/>
        </a:solidFill>
        <a:ln w="25400">
          <a:solidFill>
            <a:schemeClr val="tx1"/>
          </a:solid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Figure 10. The elephant curve of global inequality 1980-2020</a:t>
            </a:r>
            <a:endParaRPr lang="fr-FR" sz="1800" b="0" baseline="0">
              <a:latin typeface="Arial" panose="020B0604020202020204" pitchFamily="34" charset="0"/>
              <a:cs typeface="Arial" panose="020B0604020202020204" pitchFamily="34" charset="0"/>
            </a:endParaRPr>
          </a:p>
        </c:rich>
      </c:tx>
      <c:layout>
        <c:manualLayout>
          <c:xMode val="edge"/>
          <c:yMode val="edge"/>
          <c:x val="0.1727341426071741"/>
          <c:y val="2.203281288119053E-3"/>
        </c:manualLayout>
      </c:layout>
      <c:overlay val="0"/>
      <c:spPr>
        <a:noFill/>
        <a:ln w="25400">
          <a:noFill/>
        </a:ln>
      </c:spPr>
    </c:title>
    <c:autoTitleDeleted val="0"/>
    <c:plotArea>
      <c:layout>
        <c:manualLayout>
          <c:layoutTarget val="inner"/>
          <c:xMode val="edge"/>
          <c:yMode val="edge"/>
          <c:x val="0.10652744969378826"/>
          <c:y val="5.8900674866813801E-2"/>
          <c:w val="0.8559412729658793"/>
          <c:h val="0.69020510368062093"/>
        </c:manualLayout>
      </c:layout>
      <c:lineChart>
        <c:grouping val="standard"/>
        <c:varyColors val="0"/>
        <c:ser>
          <c:idx val="0"/>
          <c:order val="0"/>
          <c:spPr>
            <a:ln w="44450">
              <a:solidFill>
                <a:srgbClr val="FF0000"/>
              </a:solidFill>
            </a:ln>
          </c:spPr>
          <c:marker>
            <c:symbol val="none"/>
          </c:marker>
          <c:cat>
            <c:numRef>
              <c:f>'data-gic'!$A$4:$A$120</c:f>
              <c:numCache>
                <c:formatCode>General</c:formatCode>
                <c:ptCount val="117"/>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99</c:v>
                </c:pt>
                <c:pt idx="91">
                  <c:v>99.2</c:v>
                </c:pt>
                <c:pt idx="92">
                  <c:v>99.3</c:v>
                </c:pt>
                <c:pt idx="93">
                  <c:v>99.4</c:v>
                </c:pt>
                <c:pt idx="94">
                  <c:v>99.5</c:v>
                </c:pt>
                <c:pt idx="95">
                  <c:v>99.6</c:v>
                </c:pt>
                <c:pt idx="96">
                  <c:v>99.7</c:v>
                </c:pt>
                <c:pt idx="97">
                  <c:v>99.8</c:v>
                </c:pt>
                <c:pt idx="98">
                  <c:v>99.9</c:v>
                </c:pt>
                <c:pt idx="99">
                  <c:v>99.9</c:v>
                </c:pt>
                <c:pt idx="100">
                  <c:v>99.9</c:v>
                </c:pt>
                <c:pt idx="101">
                  <c:v>99.93</c:v>
                </c:pt>
                <c:pt idx="102">
                  <c:v>99.94</c:v>
                </c:pt>
                <c:pt idx="103">
                  <c:v>99.95</c:v>
                </c:pt>
                <c:pt idx="104">
                  <c:v>99.96</c:v>
                </c:pt>
                <c:pt idx="105">
                  <c:v>99.97</c:v>
                </c:pt>
                <c:pt idx="106">
                  <c:v>99.98</c:v>
                </c:pt>
                <c:pt idx="107">
                  <c:v>99.99</c:v>
                </c:pt>
                <c:pt idx="108">
                  <c:v>99.99</c:v>
                </c:pt>
                <c:pt idx="109">
                  <c:v>99.99</c:v>
                </c:pt>
                <c:pt idx="110">
                  <c:v>99.99</c:v>
                </c:pt>
                <c:pt idx="111">
                  <c:v>99.994</c:v>
                </c:pt>
                <c:pt idx="112">
                  <c:v>99.995000000000005</c:v>
                </c:pt>
                <c:pt idx="113">
                  <c:v>99.995999999999995</c:v>
                </c:pt>
                <c:pt idx="114">
                  <c:v>99.997</c:v>
                </c:pt>
                <c:pt idx="115">
                  <c:v>99.998000000000005</c:v>
                </c:pt>
                <c:pt idx="116">
                  <c:v>99.998999999999995</c:v>
                </c:pt>
              </c:numCache>
            </c:numRef>
          </c:cat>
          <c:val>
            <c:numRef>
              <c:f>'data-gic'!$B$4:$B$120</c:f>
              <c:numCache>
                <c:formatCode>0%</c:formatCode>
                <c:ptCount val="117"/>
                <c:pt idx="0">
                  <c:v>0.86711520385742191</c:v>
                </c:pt>
                <c:pt idx="1">
                  <c:v>0.86439830017089847</c:v>
                </c:pt>
                <c:pt idx="2">
                  <c:v>0.87170581054687502</c:v>
                </c:pt>
                <c:pt idx="3">
                  <c:v>0.89090231323242197</c:v>
                </c:pt>
                <c:pt idx="4">
                  <c:v>0.92284323120117195</c:v>
                </c:pt>
                <c:pt idx="5">
                  <c:v>0.97133903503417973</c:v>
                </c:pt>
                <c:pt idx="6">
                  <c:v>1.0353960723876954</c:v>
                </c:pt>
                <c:pt idx="7">
                  <c:v>1.1090413513183595</c:v>
                </c:pt>
                <c:pt idx="8">
                  <c:v>1.1843596954345703</c:v>
                </c:pt>
                <c:pt idx="9">
                  <c:v>1.2524864196777343</c:v>
                </c:pt>
                <c:pt idx="10">
                  <c:v>1.3060348052978514</c:v>
                </c:pt>
                <c:pt idx="11">
                  <c:v>1.3422307281494141</c:v>
                </c:pt>
                <c:pt idx="12">
                  <c:v>1.3639040832519533</c:v>
                </c:pt>
                <c:pt idx="13">
                  <c:v>1.3769672546386718</c:v>
                </c:pt>
                <c:pt idx="14">
                  <c:v>1.3883030395507814</c:v>
                </c:pt>
                <c:pt idx="15">
                  <c:v>1.4040849914550781</c:v>
                </c:pt>
                <c:pt idx="16">
                  <c:v>1.4276610717773437</c:v>
                </c:pt>
                <c:pt idx="17">
                  <c:v>1.4585148925781248</c:v>
                </c:pt>
                <c:pt idx="18">
                  <c:v>1.494097930908203</c:v>
                </c:pt>
                <c:pt idx="19">
                  <c:v>1.5319066162109374</c:v>
                </c:pt>
                <c:pt idx="20">
                  <c:v>1.5700163574218748</c:v>
                </c:pt>
                <c:pt idx="21">
                  <c:v>1.6076537780761719</c:v>
                </c:pt>
                <c:pt idx="22">
                  <c:v>1.6452477416992186</c:v>
                </c:pt>
                <c:pt idx="23">
                  <c:v>1.6833184204101561</c:v>
                </c:pt>
                <c:pt idx="24">
                  <c:v>1.7217398376464843</c:v>
                </c:pt>
                <c:pt idx="25">
                  <c:v>1.7598080749511718</c:v>
                </c:pt>
                <c:pt idx="26">
                  <c:v>1.7965192871093751</c:v>
                </c:pt>
                <c:pt idx="27">
                  <c:v>1.8309259338378905</c:v>
                </c:pt>
                <c:pt idx="28">
                  <c:v>1.8623853149414062</c:v>
                </c:pt>
                <c:pt idx="29">
                  <c:v>1.8905899047851562</c:v>
                </c:pt>
                <c:pt idx="30">
                  <c:v>1.9154684143066407</c:v>
                </c:pt>
                <c:pt idx="31">
                  <c:v>1.9370309448242187</c:v>
                </c:pt>
                <c:pt idx="32">
                  <c:v>1.9552388305664061</c:v>
                </c:pt>
                <c:pt idx="33">
                  <c:v>1.9699869079589842</c:v>
                </c:pt>
                <c:pt idx="34">
                  <c:v>1.9811690673828124</c:v>
                </c:pt>
                <c:pt idx="35">
                  <c:v>1.9887438964843751</c:v>
                </c:pt>
                <c:pt idx="36">
                  <c:v>1.9926642456054688</c:v>
                </c:pt>
                <c:pt idx="37">
                  <c:v>1.992767333984375</c:v>
                </c:pt>
                <c:pt idx="38">
                  <c:v>1.9894715270996093</c:v>
                </c:pt>
                <c:pt idx="39">
                  <c:v>1.9837324218750001</c:v>
                </c:pt>
                <c:pt idx="40">
                  <c:v>1.9764818115234375</c:v>
                </c:pt>
                <c:pt idx="41">
                  <c:v>1.9687520446777345</c:v>
                </c:pt>
                <c:pt idx="42">
                  <c:v>1.9618648071289062</c:v>
                </c:pt>
                <c:pt idx="43">
                  <c:v>1.9565308532714842</c:v>
                </c:pt>
                <c:pt idx="44">
                  <c:v>1.9525944519042968</c:v>
                </c:pt>
                <c:pt idx="45">
                  <c:v>1.9493565673828124</c:v>
                </c:pt>
                <c:pt idx="46">
                  <c:v>1.9453963012695312</c:v>
                </c:pt>
                <c:pt idx="47">
                  <c:v>1.9385762634277344</c:v>
                </c:pt>
                <c:pt idx="48">
                  <c:v>1.9265988464355468</c:v>
                </c:pt>
                <c:pt idx="49">
                  <c:v>1.9075486145019531</c:v>
                </c:pt>
                <c:pt idx="50">
                  <c:v>1.8802430114746094</c:v>
                </c:pt>
                <c:pt idx="51">
                  <c:v>1.8448522644042971</c:v>
                </c:pt>
                <c:pt idx="52">
                  <c:v>1.8025990295410157</c:v>
                </c:pt>
                <c:pt idx="53">
                  <c:v>1.7553742980957032</c:v>
                </c:pt>
                <c:pt idx="54">
                  <c:v>1.7039395751953126</c:v>
                </c:pt>
                <c:pt idx="55">
                  <c:v>1.6477457580566406</c:v>
                </c:pt>
                <c:pt idx="56">
                  <c:v>1.5859146118164062</c:v>
                </c:pt>
                <c:pt idx="57">
                  <c:v>1.5180354309082031</c:v>
                </c:pt>
                <c:pt idx="58">
                  <c:v>1.4439842224121093</c:v>
                </c:pt>
                <c:pt idx="59">
                  <c:v>1.3655093231201172</c:v>
                </c:pt>
                <c:pt idx="60">
                  <c:v>1.2865347442626953</c:v>
                </c:pt>
                <c:pt idx="61">
                  <c:v>1.2088327789306641</c:v>
                </c:pt>
                <c:pt idx="62">
                  <c:v>1.1331397247314454</c:v>
                </c:pt>
                <c:pt idx="63">
                  <c:v>1.0606352386474609</c:v>
                </c:pt>
                <c:pt idx="64">
                  <c:v>0.99211726379394538</c:v>
                </c:pt>
                <c:pt idx="65">
                  <c:v>0.92836331176757814</c:v>
                </c:pt>
                <c:pt idx="66">
                  <c:v>0.87149180603027343</c:v>
                </c:pt>
                <c:pt idx="67">
                  <c:v>0.82218605041503912</c:v>
                </c:pt>
                <c:pt idx="68">
                  <c:v>0.78148727416992192</c:v>
                </c:pt>
                <c:pt idx="69">
                  <c:v>0.74915113830566415</c:v>
                </c:pt>
                <c:pt idx="70">
                  <c:v>0.72323527526855469</c:v>
                </c:pt>
                <c:pt idx="71">
                  <c:v>0.7014092407226562</c:v>
                </c:pt>
                <c:pt idx="72">
                  <c:v>0.68373973083496098</c:v>
                </c:pt>
                <c:pt idx="73">
                  <c:v>0.66929829406738284</c:v>
                </c:pt>
                <c:pt idx="74">
                  <c:v>0.65760296630859372</c:v>
                </c:pt>
                <c:pt idx="75">
                  <c:v>0.64832769775390631</c:v>
                </c:pt>
                <c:pt idx="76">
                  <c:v>0.64241243743896492</c:v>
                </c:pt>
                <c:pt idx="77">
                  <c:v>0.63938187408447267</c:v>
                </c:pt>
                <c:pt idx="78">
                  <c:v>0.63805144500732425</c:v>
                </c:pt>
                <c:pt idx="79">
                  <c:v>0.6381388626098633</c:v>
                </c:pt>
                <c:pt idx="80">
                  <c:v>0.64000489044189446</c:v>
                </c:pt>
                <c:pt idx="81">
                  <c:v>0.64419085693359379</c:v>
                </c:pt>
                <c:pt idx="82">
                  <c:v>0.65207376098632808</c:v>
                </c:pt>
                <c:pt idx="83">
                  <c:v>0.66715434265136719</c:v>
                </c:pt>
                <c:pt idx="84">
                  <c:v>0.6917628784179688</c:v>
                </c:pt>
                <c:pt idx="85">
                  <c:v>0.72891442871093748</c:v>
                </c:pt>
                <c:pt idx="86">
                  <c:v>0.78389091491699214</c:v>
                </c:pt>
                <c:pt idx="87">
                  <c:v>0.85505377197265631</c:v>
                </c:pt>
                <c:pt idx="88">
                  <c:v>0.92417234802246095</c:v>
                </c:pt>
                <c:pt idx="89">
                  <c:v>0.98903712463378912</c:v>
                </c:pt>
                <c:pt idx="90">
                  <c:v>1.0455937805175781</c:v>
                </c:pt>
                <c:pt idx="91">
                  <c:v>1.0837112121582031</c:v>
                </c:pt>
                <c:pt idx="92">
                  <c:v>1.1007433319091797</c:v>
                </c:pt>
                <c:pt idx="93">
                  <c:v>1.1133476409912109</c:v>
                </c:pt>
                <c:pt idx="94">
                  <c:v>1.1246134643554688</c:v>
                </c:pt>
                <c:pt idx="95">
                  <c:v>1.1317969818115234</c:v>
                </c:pt>
                <c:pt idx="96">
                  <c:v>1.1360937805175781</c:v>
                </c:pt>
                <c:pt idx="97">
                  <c:v>1.1411438751220704</c:v>
                </c:pt>
                <c:pt idx="98">
                  <c:v>1.1450466766357423</c:v>
                </c:pt>
                <c:pt idx="99">
                  <c:v>1.1512935333251952</c:v>
                </c:pt>
                <c:pt idx="100">
                  <c:v>1.1666974639892578</c:v>
                </c:pt>
                <c:pt idx="101">
                  <c:v>1.1881122283935546</c:v>
                </c:pt>
                <c:pt idx="102">
                  <c:v>1.21746044921875</c:v>
                </c:pt>
                <c:pt idx="103">
                  <c:v>1.2666303710937499</c:v>
                </c:pt>
                <c:pt idx="104">
                  <c:v>1.3671425170898437</c:v>
                </c:pt>
                <c:pt idx="105">
                  <c:v>1.4345575408935547</c:v>
                </c:pt>
                <c:pt idx="106">
                  <c:v>1.4880209045410158</c:v>
                </c:pt>
                <c:pt idx="107">
                  <c:v>1.5365755004882811</c:v>
                </c:pt>
                <c:pt idx="108">
                  <c:v>1.5702516479492186</c:v>
                </c:pt>
                <c:pt idx="109">
                  <c:v>1.5610812988281251</c:v>
                </c:pt>
                <c:pt idx="110">
                  <c:v>1.6035292663574219</c:v>
                </c:pt>
                <c:pt idx="111">
                  <c:v>1.7041187438964842</c:v>
                </c:pt>
                <c:pt idx="112">
                  <c:v>1.8544282531738281</c:v>
                </c:pt>
                <c:pt idx="113">
                  <c:v>1.9553269958496093</c:v>
                </c:pt>
                <c:pt idx="114">
                  <c:v>2.0455753784179689</c:v>
                </c:pt>
                <c:pt idx="115">
                  <c:v>2.1126940917968748</c:v>
                </c:pt>
                <c:pt idx="116">
                  <c:v>2.142825724283854</c:v>
                </c:pt>
              </c:numCache>
            </c:numRef>
          </c:val>
          <c:smooth val="1"/>
          <c:extLst>
            <c:ext xmlns:c16="http://schemas.microsoft.com/office/drawing/2014/chart" uri="{C3380CC4-5D6E-409C-BE32-E72D297353CC}">
              <c16:uniqueId val="{00000000-E4B6-294B-BABA-DC72AE3D01F9}"/>
            </c:ext>
          </c:extLst>
        </c:ser>
        <c:dLbls>
          <c:showLegendKey val="0"/>
          <c:showVal val="0"/>
          <c:showCatName val="0"/>
          <c:showSerName val="0"/>
          <c:showPercent val="0"/>
          <c:showBubbleSize val="0"/>
        </c:dLbls>
        <c:smooth val="0"/>
        <c:axId val="486969264"/>
        <c:axId val="486969656"/>
      </c:lineChart>
      <c:catAx>
        <c:axId val="486969264"/>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300"/>
                  <a:t>Percentile</a:t>
                </a:r>
                <a:r>
                  <a:rPr lang="fr-FR" sz="1300" baseline="0"/>
                  <a:t> of the global distribution of per capita real income</a:t>
                </a:r>
                <a:endParaRPr lang="fr-FR" sz="1300"/>
              </a:p>
            </c:rich>
          </c:tx>
          <c:layout>
            <c:manualLayout>
              <c:xMode val="edge"/>
              <c:yMode val="edge"/>
              <c:x val="0.28636614173228347"/>
              <c:y val="0.80535540930946758"/>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86969656"/>
        <c:crossesAt val="0"/>
        <c:auto val="1"/>
        <c:lblAlgn val="ctr"/>
        <c:lblOffset val="100"/>
        <c:tickLblSkip val="10"/>
        <c:tickMarkSkip val="5"/>
        <c:noMultiLvlLbl val="0"/>
      </c:catAx>
      <c:valAx>
        <c:axId val="486969656"/>
        <c:scaling>
          <c:orientation val="minMax"/>
          <c:max val="3"/>
          <c:min val="0"/>
        </c:scaling>
        <c:delete val="0"/>
        <c:axPos val="l"/>
        <c:majorGridlines>
          <c:spPr>
            <a:ln w="12700">
              <a:solidFill>
                <a:srgbClr val="000000"/>
              </a:solidFill>
              <a:prstDash val="sysDash"/>
            </a:ln>
          </c:spPr>
        </c:majorGridlines>
        <c:title>
          <c:tx>
            <c:rich>
              <a:bodyPr/>
              <a:lstStyle/>
              <a:p>
                <a:pPr>
                  <a:defRPr sz="1300"/>
                </a:pPr>
                <a:r>
                  <a:rPr lang="fr-FR" sz="1300" baseline="0"/>
                  <a:t>Cumulated growth of per captia real income 1980-2020 </a:t>
                </a:r>
                <a:endParaRPr lang="fr-FR" sz="1300"/>
              </a:p>
            </c:rich>
          </c:tx>
          <c:layout>
            <c:manualLayout>
              <c:xMode val="edge"/>
              <c:yMode val="edge"/>
              <c:x val="9.5297078235396063E-6"/>
              <c:y val="4.9337072740967811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86969264"/>
        <c:crosses val="autoZero"/>
        <c:crossBetween val="midCat"/>
        <c:majorUnit val="0.5"/>
        <c:minorUnit val="5.000000000000001E-2"/>
      </c:valAx>
      <c:spPr>
        <a:noFill/>
        <a:ln w="25400">
          <a:solidFill>
            <a:schemeClr val="tx1"/>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'T2'!$A$12</c:f>
              <c:strCache>
                <c:ptCount val="1"/>
                <c:pt idx="0">
                  <c:v>Latin America</c:v>
                </c:pt>
              </c:strCache>
            </c:strRef>
          </c:tx>
          <c:spPr>
            <a:ln w="38100" cap="rnd">
              <a:solidFill>
                <a:schemeClr val="accent1"/>
              </a:solidFill>
              <a:round/>
            </a:ln>
            <a:effectLst/>
          </c:spPr>
          <c:marker>
            <c:symbol val="none"/>
          </c:marker>
          <c:xVal>
            <c:numRef>
              <c:f>'T2'!$B$2:$F$2</c:f>
              <c:numCache>
                <c:formatCode>General</c:formatCode>
                <c:ptCount val="5"/>
                <c:pt idx="0">
                  <c:v>1820</c:v>
                </c:pt>
                <c:pt idx="1">
                  <c:v>1900</c:v>
                </c:pt>
                <c:pt idx="2">
                  <c:v>1950</c:v>
                </c:pt>
                <c:pt idx="3">
                  <c:v>1980</c:v>
                </c:pt>
                <c:pt idx="4">
                  <c:v>2020</c:v>
                </c:pt>
              </c:numCache>
            </c:numRef>
          </c:xVal>
          <c:yVal>
            <c:numRef>
              <c:f>'T2'!$B$12:$F$12</c:f>
              <c:numCache>
                <c:formatCode>0%</c:formatCode>
                <c:ptCount val="5"/>
                <c:pt idx="0">
                  <c:v>1.9775128538335501E-2</c:v>
                </c:pt>
                <c:pt idx="1">
                  <c:v>4.0312374721380349E-2</c:v>
                </c:pt>
                <c:pt idx="2">
                  <c:v>6.4875392960917128E-2</c:v>
                </c:pt>
                <c:pt idx="3">
                  <c:v>8.0250533806544802E-2</c:v>
                </c:pt>
                <c:pt idx="4">
                  <c:v>8.4307197253710914E-2</c:v>
                </c:pt>
              </c:numCache>
            </c:numRef>
          </c:yVal>
          <c:smooth val="1"/>
          <c:extLst>
            <c:ext xmlns:c16="http://schemas.microsoft.com/office/drawing/2014/chart" uri="{C3380CC4-5D6E-409C-BE32-E72D297353CC}">
              <c16:uniqueId val="{00000000-B056-BE40-8FB4-15C8F4A1838B}"/>
            </c:ext>
          </c:extLst>
        </c:ser>
        <c:ser>
          <c:idx val="1"/>
          <c:order val="1"/>
          <c:tx>
            <c:strRef>
              <c:f>'T2'!$A$22</c:f>
              <c:strCache>
                <c:ptCount val="1"/>
                <c:pt idx="0">
                  <c:v>South and South East Asia</c:v>
                </c:pt>
              </c:strCache>
            </c:strRef>
          </c:tx>
          <c:spPr>
            <a:ln w="38100" cap="rnd">
              <a:solidFill>
                <a:schemeClr val="accent2"/>
              </a:solidFill>
              <a:round/>
            </a:ln>
            <a:effectLst/>
          </c:spPr>
          <c:marker>
            <c:symbol val="none"/>
          </c:marker>
          <c:xVal>
            <c:numRef>
              <c:f>'T2'!$B$2:$F$2</c:f>
              <c:numCache>
                <c:formatCode>General</c:formatCode>
                <c:ptCount val="5"/>
                <c:pt idx="0">
                  <c:v>1820</c:v>
                </c:pt>
                <c:pt idx="1">
                  <c:v>1900</c:v>
                </c:pt>
                <c:pt idx="2">
                  <c:v>1950</c:v>
                </c:pt>
                <c:pt idx="3">
                  <c:v>1980</c:v>
                </c:pt>
                <c:pt idx="4">
                  <c:v>2020</c:v>
                </c:pt>
              </c:numCache>
            </c:numRef>
          </c:xVal>
          <c:yVal>
            <c:numRef>
              <c:f>'T2'!$B$22:$F$22</c:f>
              <c:numCache>
                <c:formatCode>0%</c:formatCode>
                <c:ptCount val="5"/>
                <c:pt idx="0">
                  <c:v>0.23893239204359912</c:v>
                </c:pt>
                <c:pt idx="1">
                  <c:v>0.22737095299947083</c:v>
                </c:pt>
                <c:pt idx="2">
                  <c:v>0.25663675039915906</c:v>
                </c:pt>
                <c:pt idx="3">
                  <c:v>0.28382425189262783</c:v>
                </c:pt>
                <c:pt idx="4">
                  <c:v>0.32581014131850211</c:v>
                </c:pt>
              </c:numCache>
            </c:numRef>
          </c:yVal>
          <c:smooth val="1"/>
          <c:extLst>
            <c:ext xmlns:c16="http://schemas.microsoft.com/office/drawing/2014/chart" uri="{C3380CC4-5D6E-409C-BE32-E72D297353CC}">
              <c16:uniqueId val="{00000001-B056-BE40-8FB4-15C8F4A1838B}"/>
            </c:ext>
          </c:extLst>
        </c:ser>
        <c:ser>
          <c:idx val="2"/>
          <c:order val="2"/>
          <c:tx>
            <c:strRef>
              <c:f>'T2'!$A$25</c:f>
              <c:strCache>
                <c:ptCount val="1"/>
                <c:pt idx="0">
                  <c:v>Sub Saharan Africa</c:v>
                </c:pt>
              </c:strCache>
            </c:strRef>
          </c:tx>
          <c:spPr>
            <a:ln w="38100" cap="rnd">
              <a:solidFill>
                <a:schemeClr val="accent3"/>
              </a:solidFill>
              <a:round/>
            </a:ln>
            <a:effectLst/>
          </c:spPr>
          <c:marker>
            <c:symbol val="none"/>
          </c:marker>
          <c:xVal>
            <c:numRef>
              <c:f>'T2'!$B$2:$F$2</c:f>
              <c:numCache>
                <c:formatCode>General</c:formatCode>
                <c:ptCount val="5"/>
                <c:pt idx="0">
                  <c:v>1820</c:v>
                </c:pt>
                <c:pt idx="1">
                  <c:v>1900</c:v>
                </c:pt>
                <c:pt idx="2">
                  <c:v>1950</c:v>
                </c:pt>
                <c:pt idx="3">
                  <c:v>1980</c:v>
                </c:pt>
                <c:pt idx="4">
                  <c:v>2020</c:v>
                </c:pt>
              </c:numCache>
            </c:numRef>
          </c:xVal>
          <c:yVal>
            <c:numRef>
              <c:f>'T2'!$B$25:$F$25</c:f>
              <c:numCache>
                <c:formatCode>0%</c:formatCode>
                <c:ptCount val="5"/>
                <c:pt idx="0">
                  <c:v>5.839648127204352E-2</c:v>
                </c:pt>
                <c:pt idx="1">
                  <c:v>5.6018344798832602E-2</c:v>
                </c:pt>
                <c:pt idx="2">
                  <c:v>7.309856501085911E-2</c:v>
                </c:pt>
                <c:pt idx="3">
                  <c:v>8.649425455884098E-2</c:v>
                </c:pt>
                <c:pt idx="4">
                  <c:v>0.14419778980195422</c:v>
                </c:pt>
              </c:numCache>
            </c:numRef>
          </c:yVal>
          <c:smooth val="1"/>
          <c:extLst>
            <c:ext xmlns:c16="http://schemas.microsoft.com/office/drawing/2014/chart" uri="{C3380CC4-5D6E-409C-BE32-E72D297353CC}">
              <c16:uniqueId val="{00000002-B056-BE40-8FB4-15C8F4A1838B}"/>
            </c:ext>
          </c:extLst>
        </c:ser>
        <c:ser>
          <c:idx val="3"/>
          <c:order val="3"/>
          <c:tx>
            <c:v>World</c:v>
          </c:tx>
          <c:spPr>
            <a:ln w="38100" cap="rnd">
              <a:solidFill>
                <a:srgbClr val="C00000"/>
              </a:solidFill>
              <a:prstDash val="sysDot"/>
              <a:round/>
            </a:ln>
            <a:effectLst/>
          </c:spPr>
          <c:marker>
            <c:symbol val="none"/>
          </c:marker>
          <c:xVal>
            <c:numRef>
              <c:f>'T2'!$B$2:$F$2</c:f>
              <c:numCache>
                <c:formatCode>General</c:formatCode>
                <c:ptCount val="5"/>
                <c:pt idx="0">
                  <c:v>1820</c:v>
                </c:pt>
                <c:pt idx="1">
                  <c:v>1900</c:v>
                </c:pt>
                <c:pt idx="2">
                  <c:v>1950</c:v>
                </c:pt>
                <c:pt idx="3">
                  <c:v>1980</c:v>
                </c:pt>
                <c:pt idx="4">
                  <c:v>2020</c:v>
                </c:pt>
              </c:numCache>
            </c:numRef>
          </c:xVal>
          <c:yVal>
            <c:numRef>
              <c:f>'T2'!$B$4:$F$4</c:f>
              <c:numCache>
                <c:formatCode>0%</c:formatCode>
                <c:ptCount val="5"/>
                <c:pt idx="0">
                  <c:v>1</c:v>
                </c:pt>
                <c:pt idx="1">
                  <c:v>1</c:v>
                </c:pt>
                <c:pt idx="2">
                  <c:v>1</c:v>
                </c:pt>
                <c:pt idx="3">
                  <c:v>1</c:v>
                </c:pt>
                <c:pt idx="4">
                  <c:v>1</c:v>
                </c:pt>
              </c:numCache>
            </c:numRef>
          </c:yVal>
          <c:smooth val="1"/>
          <c:extLst>
            <c:ext xmlns:c16="http://schemas.microsoft.com/office/drawing/2014/chart" uri="{C3380CC4-5D6E-409C-BE32-E72D297353CC}">
              <c16:uniqueId val="{00000003-B056-BE40-8FB4-15C8F4A1838B}"/>
            </c:ext>
          </c:extLst>
        </c:ser>
        <c:dLbls>
          <c:showLegendKey val="0"/>
          <c:showVal val="0"/>
          <c:showCatName val="0"/>
          <c:showSerName val="0"/>
          <c:showPercent val="0"/>
          <c:showBubbleSize val="0"/>
        </c:dLbls>
        <c:axId val="99522856"/>
        <c:axId val="99523248"/>
      </c:scatterChart>
      <c:valAx>
        <c:axId val="99522856"/>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9523248"/>
        <c:crosses val="autoZero"/>
        <c:crossBetween val="midCat"/>
      </c:valAx>
      <c:valAx>
        <c:axId val="9952324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9522856"/>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Arial"/>
                <a:ea typeface="Arial"/>
                <a:cs typeface="Arial"/>
              </a:defRPr>
            </a:pPr>
            <a:r>
              <a:rPr lang="fr-FR" sz="1800" b="1" baseline="0">
                <a:latin typeface="Arial" panose="020B0604020202020204" pitchFamily="34" charset="0"/>
                <a:cs typeface="Arial" panose="020B0604020202020204" pitchFamily="34" charset="0"/>
              </a:rPr>
              <a:t>Figure 11. The global growth incidence curve, 1820-2020</a:t>
            </a:r>
            <a:endParaRPr lang="fr-FR" sz="1800" b="0" baseline="0">
              <a:latin typeface="Arial" panose="020B0604020202020204" pitchFamily="34" charset="0"/>
              <a:cs typeface="Arial" panose="020B0604020202020204" pitchFamily="34" charset="0"/>
            </a:endParaRPr>
          </a:p>
        </c:rich>
      </c:tx>
      <c:layout>
        <c:manualLayout>
          <c:xMode val="edge"/>
          <c:yMode val="edge"/>
          <c:x val="0.1727341426071741"/>
          <c:y val="2.203281288119053E-3"/>
        </c:manualLayout>
      </c:layout>
      <c:overlay val="0"/>
      <c:spPr>
        <a:noFill/>
        <a:ln w="25400">
          <a:noFill/>
        </a:ln>
      </c:spPr>
    </c:title>
    <c:autoTitleDeleted val="0"/>
    <c:plotArea>
      <c:layout>
        <c:manualLayout>
          <c:layoutTarget val="inner"/>
          <c:xMode val="edge"/>
          <c:yMode val="edge"/>
          <c:x val="0.1107006462494018"/>
          <c:y val="5.8900674866813801E-2"/>
          <c:w val="0.85176812482522823"/>
          <c:h val="0.69020510368062093"/>
        </c:manualLayout>
      </c:layout>
      <c:lineChart>
        <c:grouping val="standard"/>
        <c:varyColors val="0"/>
        <c:ser>
          <c:idx val="0"/>
          <c:order val="0"/>
          <c:spPr>
            <a:ln w="50800">
              <a:solidFill>
                <a:srgbClr val="FF0000"/>
              </a:solidFill>
            </a:ln>
          </c:spPr>
          <c:marker>
            <c:symbol val="none"/>
          </c:marker>
          <c:cat>
            <c:numRef>
              <c:f>'data-gic'!$A$4:$A$120</c:f>
              <c:numCache>
                <c:formatCode>General</c:formatCode>
                <c:ptCount val="117"/>
                <c:pt idx="0">
                  <c:v>10</c:v>
                </c:pt>
                <c:pt idx="1">
                  <c:v>11</c:v>
                </c:pt>
                <c:pt idx="2">
                  <c:v>12</c:v>
                </c:pt>
                <c:pt idx="3">
                  <c:v>13</c:v>
                </c:pt>
                <c:pt idx="4">
                  <c:v>14</c:v>
                </c:pt>
                <c:pt idx="5">
                  <c:v>15</c:v>
                </c:pt>
                <c:pt idx="6">
                  <c:v>16</c:v>
                </c:pt>
                <c:pt idx="7">
                  <c:v>17</c:v>
                </c:pt>
                <c:pt idx="8">
                  <c:v>18</c:v>
                </c:pt>
                <c:pt idx="9">
                  <c:v>19</c:v>
                </c:pt>
                <c:pt idx="10">
                  <c:v>20</c:v>
                </c:pt>
                <c:pt idx="11">
                  <c:v>21</c:v>
                </c:pt>
                <c:pt idx="12">
                  <c:v>22</c:v>
                </c:pt>
                <c:pt idx="13">
                  <c:v>23</c:v>
                </c:pt>
                <c:pt idx="14">
                  <c:v>24</c:v>
                </c:pt>
                <c:pt idx="15">
                  <c:v>25</c:v>
                </c:pt>
                <c:pt idx="16">
                  <c:v>26</c:v>
                </c:pt>
                <c:pt idx="17">
                  <c:v>27</c:v>
                </c:pt>
                <c:pt idx="18">
                  <c:v>28</c:v>
                </c:pt>
                <c:pt idx="19">
                  <c:v>29</c:v>
                </c:pt>
                <c:pt idx="20">
                  <c:v>30</c:v>
                </c:pt>
                <c:pt idx="21">
                  <c:v>31</c:v>
                </c:pt>
                <c:pt idx="22">
                  <c:v>32</c:v>
                </c:pt>
                <c:pt idx="23">
                  <c:v>33</c:v>
                </c:pt>
                <c:pt idx="24">
                  <c:v>34</c:v>
                </c:pt>
                <c:pt idx="25">
                  <c:v>35</c:v>
                </c:pt>
                <c:pt idx="26">
                  <c:v>36</c:v>
                </c:pt>
                <c:pt idx="27">
                  <c:v>37</c:v>
                </c:pt>
                <c:pt idx="28">
                  <c:v>38</c:v>
                </c:pt>
                <c:pt idx="29">
                  <c:v>39</c:v>
                </c:pt>
                <c:pt idx="30">
                  <c:v>40</c:v>
                </c:pt>
                <c:pt idx="31">
                  <c:v>41</c:v>
                </c:pt>
                <c:pt idx="32">
                  <c:v>42</c:v>
                </c:pt>
                <c:pt idx="33">
                  <c:v>43</c:v>
                </c:pt>
                <c:pt idx="34">
                  <c:v>44</c:v>
                </c:pt>
                <c:pt idx="35">
                  <c:v>45</c:v>
                </c:pt>
                <c:pt idx="36">
                  <c:v>46</c:v>
                </c:pt>
                <c:pt idx="37">
                  <c:v>47</c:v>
                </c:pt>
                <c:pt idx="38">
                  <c:v>48</c:v>
                </c:pt>
                <c:pt idx="39">
                  <c:v>49</c:v>
                </c:pt>
                <c:pt idx="40">
                  <c:v>50</c:v>
                </c:pt>
                <c:pt idx="41">
                  <c:v>51</c:v>
                </c:pt>
                <c:pt idx="42">
                  <c:v>52</c:v>
                </c:pt>
                <c:pt idx="43">
                  <c:v>53</c:v>
                </c:pt>
                <c:pt idx="44">
                  <c:v>54</c:v>
                </c:pt>
                <c:pt idx="45">
                  <c:v>55</c:v>
                </c:pt>
                <c:pt idx="46">
                  <c:v>56</c:v>
                </c:pt>
                <c:pt idx="47">
                  <c:v>57</c:v>
                </c:pt>
                <c:pt idx="48">
                  <c:v>58</c:v>
                </c:pt>
                <c:pt idx="49">
                  <c:v>59</c:v>
                </c:pt>
                <c:pt idx="50">
                  <c:v>60</c:v>
                </c:pt>
                <c:pt idx="51">
                  <c:v>61</c:v>
                </c:pt>
                <c:pt idx="52">
                  <c:v>62</c:v>
                </c:pt>
                <c:pt idx="53">
                  <c:v>63</c:v>
                </c:pt>
                <c:pt idx="54">
                  <c:v>64</c:v>
                </c:pt>
                <c:pt idx="55">
                  <c:v>65</c:v>
                </c:pt>
                <c:pt idx="56">
                  <c:v>66</c:v>
                </c:pt>
                <c:pt idx="57">
                  <c:v>67</c:v>
                </c:pt>
                <c:pt idx="58">
                  <c:v>68</c:v>
                </c:pt>
                <c:pt idx="59">
                  <c:v>69</c:v>
                </c:pt>
                <c:pt idx="60">
                  <c:v>70</c:v>
                </c:pt>
                <c:pt idx="61">
                  <c:v>71</c:v>
                </c:pt>
                <c:pt idx="62">
                  <c:v>72</c:v>
                </c:pt>
                <c:pt idx="63">
                  <c:v>73</c:v>
                </c:pt>
                <c:pt idx="64">
                  <c:v>74</c:v>
                </c:pt>
                <c:pt idx="65">
                  <c:v>75</c:v>
                </c:pt>
                <c:pt idx="66">
                  <c:v>76</c:v>
                </c:pt>
                <c:pt idx="67">
                  <c:v>77</c:v>
                </c:pt>
                <c:pt idx="68">
                  <c:v>78</c:v>
                </c:pt>
                <c:pt idx="69">
                  <c:v>79</c:v>
                </c:pt>
                <c:pt idx="70">
                  <c:v>80</c:v>
                </c:pt>
                <c:pt idx="71">
                  <c:v>81</c:v>
                </c:pt>
                <c:pt idx="72">
                  <c:v>82</c:v>
                </c:pt>
                <c:pt idx="73">
                  <c:v>83</c:v>
                </c:pt>
                <c:pt idx="74">
                  <c:v>84</c:v>
                </c:pt>
                <c:pt idx="75">
                  <c:v>85</c:v>
                </c:pt>
                <c:pt idx="76">
                  <c:v>86</c:v>
                </c:pt>
                <c:pt idx="77">
                  <c:v>87</c:v>
                </c:pt>
                <c:pt idx="78">
                  <c:v>88</c:v>
                </c:pt>
                <c:pt idx="79">
                  <c:v>89</c:v>
                </c:pt>
                <c:pt idx="80">
                  <c:v>90</c:v>
                </c:pt>
                <c:pt idx="81">
                  <c:v>91</c:v>
                </c:pt>
                <c:pt idx="82">
                  <c:v>92</c:v>
                </c:pt>
                <c:pt idx="83">
                  <c:v>93</c:v>
                </c:pt>
                <c:pt idx="84">
                  <c:v>94</c:v>
                </c:pt>
                <c:pt idx="85">
                  <c:v>95</c:v>
                </c:pt>
                <c:pt idx="86">
                  <c:v>96</c:v>
                </c:pt>
                <c:pt idx="87">
                  <c:v>97</c:v>
                </c:pt>
                <c:pt idx="88">
                  <c:v>98</c:v>
                </c:pt>
                <c:pt idx="89">
                  <c:v>99</c:v>
                </c:pt>
                <c:pt idx="90">
                  <c:v>99</c:v>
                </c:pt>
                <c:pt idx="91">
                  <c:v>99.2</c:v>
                </c:pt>
                <c:pt idx="92">
                  <c:v>99.3</c:v>
                </c:pt>
                <c:pt idx="93">
                  <c:v>99.4</c:v>
                </c:pt>
                <c:pt idx="94">
                  <c:v>99.5</c:v>
                </c:pt>
                <c:pt idx="95">
                  <c:v>99.6</c:v>
                </c:pt>
                <c:pt idx="96">
                  <c:v>99.7</c:v>
                </c:pt>
                <c:pt idx="97">
                  <c:v>99.8</c:v>
                </c:pt>
                <c:pt idx="98">
                  <c:v>99.9</c:v>
                </c:pt>
                <c:pt idx="99">
                  <c:v>99.9</c:v>
                </c:pt>
                <c:pt idx="100">
                  <c:v>99.9</c:v>
                </c:pt>
                <c:pt idx="101">
                  <c:v>99.93</c:v>
                </c:pt>
                <c:pt idx="102">
                  <c:v>99.94</c:v>
                </c:pt>
                <c:pt idx="103">
                  <c:v>99.95</c:v>
                </c:pt>
                <c:pt idx="104">
                  <c:v>99.96</c:v>
                </c:pt>
                <c:pt idx="105">
                  <c:v>99.97</c:v>
                </c:pt>
                <c:pt idx="106">
                  <c:v>99.98</c:v>
                </c:pt>
                <c:pt idx="107">
                  <c:v>99.99</c:v>
                </c:pt>
                <c:pt idx="108">
                  <c:v>99.99</c:v>
                </c:pt>
                <c:pt idx="109">
                  <c:v>99.99</c:v>
                </c:pt>
                <c:pt idx="110">
                  <c:v>99.99</c:v>
                </c:pt>
                <c:pt idx="111">
                  <c:v>99.994</c:v>
                </c:pt>
                <c:pt idx="112">
                  <c:v>99.995000000000005</c:v>
                </c:pt>
                <c:pt idx="113">
                  <c:v>99.995999999999995</c:v>
                </c:pt>
                <c:pt idx="114">
                  <c:v>99.997</c:v>
                </c:pt>
                <c:pt idx="115">
                  <c:v>99.998000000000005</c:v>
                </c:pt>
                <c:pt idx="116">
                  <c:v>99.998999999999995</c:v>
                </c:pt>
              </c:numCache>
            </c:numRef>
          </c:cat>
          <c:val>
            <c:numRef>
              <c:f>'data-gic'!$C$4:$C$120</c:f>
              <c:numCache>
                <c:formatCode>0%</c:formatCode>
                <c:ptCount val="117"/>
                <c:pt idx="0">
                  <c:v>5.5964597167968746</c:v>
                </c:pt>
                <c:pt idx="1">
                  <c:v>5.3397469482421878</c:v>
                </c:pt>
                <c:pt idx="2">
                  <c:v>5.1446461181640624</c:v>
                </c:pt>
                <c:pt idx="3">
                  <c:v>5.0110199584960933</c:v>
                </c:pt>
                <c:pt idx="4">
                  <c:v>4.9621517333984375</c:v>
                </c:pt>
                <c:pt idx="5">
                  <c:v>5.0189666748046875</c:v>
                </c:pt>
                <c:pt idx="6">
                  <c:v>5.1656053466796878</c:v>
                </c:pt>
                <c:pt idx="7">
                  <c:v>5.3821158447265622</c:v>
                </c:pt>
                <c:pt idx="8">
                  <c:v>5.6477088012695313</c:v>
                </c:pt>
                <c:pt idx="9">
                  <c:v>5.9154678955078124</c:v>
                </c:pt>
                <c:pt idx="10">
                  <c:v>6.1226258544921874</c:v>
                </c:pt>
                <c:pt idx="11">
                  <c:v>6.2327645263671876</c:v>
                </c:pt>
                <c:pt idx="12">
                  <c:v>6.286067749023438</c:v>
                </c:pt>
                <c:pt idx="13">
                  <c:v>6.2951716308593744</c:v>
                </c:pt>
                <c:pt idx="14">
                  <c:v>6.2641462402343748</c:v>
                </c:pt>
                <c:pt idx="15">
                  <c:v>6.2069151611328133</c:v>
                </c:pt>
                <c:pt idx="16">
                  <c:v>6.1682449951171874</c:v>
                </c:pt>
                <c:pt idx="17">
                  <c:v>6.1203909912109369</c:v>
                </c:pt>
                <c:pt idx="18">
                  <c:v>6.0750968017578124</c:v>
                </c:pt>
                <c:pt idx="19">
                  <c:v>6.0580675048828132</c:v>
                </c:pt>
                <c:pt idx="20">
                  <c:v>6.0991353759765623</c:v>
                </c:pt>
                <c:pt idx="21">
                  <c:v>6.2036072998046867</c:v>
                </c:pt>
                <c:pt idx="22">
                  <c:v>6.3660388183593746</c:v>
                </c:pt>
                <c:pt idx="23">
                  <c:v>6.5693851318359373</c:v>
                </c:pt>
                <c:pt idx="24">
                  <c:v>6.8055733642578131</c:v>
                </c:pt>
                <c:pt idx="25">
                  <c:v>7.0707979736328124</c:v>
                </c:pt>
                <c:pt idx="26">
                  <c:v>7.3573749999999993</c:v>
                </c:pt>
                <c:pt idx="27">
                  <c:v>7.6648928222656254</c:v>
                </c:pt>
                <c:pt idx="28">
                  <c:v>7.9791220703125001</c:v>
                </c:pt>
                <c:pt idx="29">
                  <c:v>8.2704906005859371</c:v>
                </c:pt>
                <c:pt idx="30">
                  <c:v>8.5284631347656248</c:v>
                </c:pt>
                <c:pt idx="31">
                  <c:v>8.7499427490234378</c:v>
                </c:pt>
                <c:pt idx="32">
                  <c:v>8.9361719970703124</c:v>
                </c:pt>
                <c:pt idx="33">
                  <c:v>9.1054316406249995</c:v>
                </c:pt>
                <c:pt idx="34">
                  <c:v>9.2672875976562494</c:v>
                </c:pt>
                <c:pt idx="35">
                  <c:v>9.4254957275390616</c:v>
                </c:pt>
                <c:pt idx="36">
                  <c:v>9.5802407226562494</c:v>
                </c:pt>
                <c:pt idx="37">
                  <c:v>9.728045043945313</c:v>
                </c:pt>
                <c:pt idx="38">
                  <c:v>9.8582504882812501</c:v>
                </c:pt>
                <c:pt idx="39">
                  <c:v>9.9378746337890629</c:v>
                </c:pt>
                <c:pt idx="40">
                  <c:v>9.9762413330078132</c:v>
                </c:pt>
                <c:pt idx="41">
                  <c:v>10.014387451171876</c:v>
                </c:pt>
                <c:pt idx="42">
                  <c:v>10.081712036132812</c:v>
                </c:pt>
                <c:pt idx="43">
                  <c:v>10.1901005859375</c:v>
                </c:pt>
                <c:pt idx="44">
                  <c:v>10.385693359375001</c:v>
                </c:pt>
                <c:pt idx="45">
                  <c:v>10.663916992187501</c:v>
                </c:pt>
                <c:pt idx="46">
                  <c:v>10.986865234374999</c:v>
                </c:pt>
                <c:pt idx="47">
                  <c:v>11.3268798828125</c:v>
                </c:pt>
                <c:pt idx="48">
                  <c:v>11.679027343749999</c:v>
                </c:pt>
                <c:pt idx="49">
                  <c:v>12.040135009765624</c:v>
                </c:pt>
                <c:pt idx="50">
                  <c:v>12.407959228515624</c:v>
                </c:pt>
                <c:pt idx="51">
                  <c:v>12.782669921875</c:v>
                </c:pt>
                <c:pt idx="52">
                  <c:v>13.167112060546874</c:v>
                </c:pt>
                <c:pt idx="53">
                  <c:v>13.566004150390624</c:v>
                </c:pt>
                <c:pt idx="54">
                  <c:v>13.983701904296874</c:v>
                </c:pt>
                <c:pt idx="55">
                  <c:v>14.424666015625</c:v>
                </c:pt>
                <c:pt idx="56">
                  <c:v>14.891964355468749</c:v>
                </c:pt>
                <c:pt idx="57">
                  <c:v>15.387410644531251</c:v>
                </c:pt>
                <c:pt idx="58">
                  <c:v>15.90026123046875</c:v>
                </c:pt>
                <c:pt idx="59">
                  <c:v>16.332285400390624</c:v>
                </c:pt>
                <c:pt idx="60">
                  <c:v>16.669944335937501</c:v>
                </c:pt>
                <c:pt idx="61">
                  <c:v>16.895894775390627</c:v>
                </c:pt>
                <c:pt idx="62">
                  <c:v>17.007791748046873</c:v>
                </c:pt>
                <c:pt idx="63">
                  <c:v>17.126374755859374</c:v>
                </c:pt>
                <c:pt idx="64">
                  <c:v>17.235721191406252</c:v>
                </c:pt>
                <c:pt idx="65">
                  <c:v>17.30094580078125</c:v>
                </c:pt>
                <c:pt idx="66">
                  <c:v>17.380446044921875</c:v>
                </c:pt>
                <c:pt idx="67">
                  <c:v>17.519262451171876</c:v>
                </c:pt>
                <c:pt idx="68">
                  <c:v>17.595339843750001</c:v>
                </c:pt>
                <c:pt idx="69">
                  <c:v>17.663291015624999</c:v>
                </c:pt>
                <c:pt idx="70">
                  <c:v>17.741277587890625</c:v>
                </c:pt>
                <c:pt idx="71">
                  <c:v>17.771547607421876</c:v>
                </c:pt>
                <c:pt idx="72">
                  <c:v>17.719626220703127</c:v>
                </c:pt>
                <c:pt idx="73">
                  <c:v>17.655950683593751</c:v>
                </c:pt>
                <c:pt idx="74">
                  <c:v>17.560637695312501</c:v>
                </c:pt>
                <c:pt idx="75">
                  <c:v>17.4322529296875</c:v>
                </c:pt>
                <c:pt idx="76">
                  <c:v>17.304840087890625</c:v>
                </c:pt>
                <c:pt idx="77">
                  <c:v>17.2037021484375</c:v>
                </c:pt>
                <c:pt idx="78">
                  <c:v>17.069110107421874</c:v>
                </c:pt>
                <c:pt idx="79">
                  <c:v>16.918273437499998</c:v>
                </c:pt>
                <c:pt idx="80">
                  <c:v>16.77182470703125</c:v>
                </c:pt>
                <c:pt idx="81">
                  <c:v>16.720123779296877</c:v>
                </c:pt>
                <c:pt idx="82">
                  <c:v>16.883943115234374</c:v>
                </c:pt>
                <c:pt idx="83">
                  <c:v>17.076192138671875</c:v>
                </c:pt>
                <c:pt idx="84">
                  <c:v>17.172289794921877</c:v>
                </c:pt>
                <c:pt idx="85">
                  <c:v>17.125614257812501</c:v>
                </c:pt>
                <c:pt idx="86">
                  <c:v>17.061034423828126</c:v>
                </c:pt>
                <c:pt idx="87">
                  <c:v>16.894165283203122</c:v>
                </c:pt>
                <c:pt idx="88">
                  <c:v>16.7090556640625</c:v>
                </c:pt>
                <c:pt idx="89">
                  <c:v>16.677776123046876</c:v>
                </c:pt>
                <c:pt idx="90">
                  <c:v>16.83767138671875</c:v>
                </c:pt>
                <c:pt idx="91">
                  <c:v>16.924852050781251</c:v>
                </c:pt>
                <c:pt idx="92">
                  <c:v>16.848722412109375</c:v>
                </c:pt>
                <c:pt idx="93">
                  <c:v>16.707205810546874</c:v>
                </c:pt>
                <c:pt idx="94">
                  <c:v>16.501006103515625</c:v>
                </c:pt>
                <c:pt idx="95">
                  <c:v>16.211563964843748</c:v>
                </c:pt>
                <c:pt idx="96">
                  <c:v>15.88702197265625</c:v>
                </c:pt>
                <c:pt idx="97">
                  <c:v>15.599568847656251</c:v>
                </c:pt>
                <c:pt idx="98">
                  <c:v>15.358275146484376</c:v>
                </c:pt>
                <c:pt idx="99">
                  <c:v>15.194661132812501</c:v>
                </c:pt>
                <c:pt idx="100">
                  <c:v>15.164085205078125</c:v>
                </c:pt>
                <c:pt idx="101">
                  <c:v>15.272573486328124</c:v>
                </c:pt>
                <c:pt idx="102">
                  <c:v>15.510102539062499</c:v>
                </c:pt>
                <c:pt idx="103">
                  <c:v>15.92387109375</c:v>
                </c:pt>
                <c:pt idx="104">
                  <c:v>16.619333496093748</c:v>
                </c:pt>
                <c:pt idx="105">
                  <c:v>16.987958740234376</c:v>
                </c:pt>
                <c:pt idx="106">
                  <c:v>17.146149902343751</c:v>
                </c:pt>
                <c:pt idx="107">
                  <c:v>17.181613281249998</c:v>
                </c:pt>
                <c:pt idx="108">
                  <c:v>17.057415283203124</c:v>
                </c:pt>
                <c:pt idx="109">
                  <c:v>16.680441650390627</c:v>
                </c:pt>
                <c:pt idx="110">
                  <c:v>16.678199707031251</c:v>
                </c:pt>
                <c:pt idx="111">
                  <c:v>16.967194335937499</c:v>
                </c:pt>
                <c:pt idx="112">
                  <c:v>17.43307763671875</c:v>
                </c:pt>
                <c:pt idx="113">
                  <c:v>17.687861328124999</c:v>
                </c:pt>
                <c:pt idx="114">
                  <c:v>16.19151330566406</c:v>
                </c:pt>
                <c:pt idx="115">
                  <c:v>15.942552337646484</c:v>
                </c:pt>
                <c:pt idx="116">
                  <c:v>15.27851826985677</c:v>
                </c:pt>
              </c:numCache>
            </c:numRef>
          </c:val>
          <c:smooth val="1"/>
          <c:extLst>
            <c:ext xmlns:c16="http://schemas.microsoft.com/office/drawing/2014/chart" uri="{C3380CC4-5D6E-409C-BE32-E72D297353CC}">
              <c16:uniqueId val="{00000000-F3C7-E54A-A170-6B20F2245495}"/>
            </c:ext>
          </c:extLst>
        </c:ser>
        <c:dLbls>
          <c:showLegendKey val="0"/>
          <c:showVal val="0"/>
          <c:showCatName val="0"/>
          <c:showSerName val="0"/>
          <c:showPercent val="0"/>
          <c:showBubbleSize val="0"/>
        </c:dLbls>
        <c:smooth val="0"/>
        <c:axId val="486972400"/>
        <c:axId val="486966128"/>
      </c:lineChart>
      <c:catAx>
        <c:axId val="486972400"/>
        <c:scaling>
          <c:orientation val="minMax"/>
        </c:scaling>
        <c:delete val="0"/>
        <c:axPos val="b"/>
        <c:majorGridlines>
          <c:spPr>
            <a:ln w="12700">
              <a:solidFill>
                <a:srgbClr val="000000"/>
              </a:solidFill>
              <a:prstDash val="sysDash"/>
            </a:ln>
          </c:spPr>
        </c:majorGridlines>
        <c:minorGridlines>
          <c:spPr>
            <a:ln>
              <a:noFill/>
            </a:ln>
          </c:spPr>
        </c:minorGridlines>
        <c:title>
          <c:tx>
            <c:rich>
              <a:bodyPr/>
              <a:lstStyle/>
              <a:p>
                <a:pPr>
                  <a:defRPr/>
                </a:pPr>
                <a:r>
                  <a:rPr lang="fr-FR" sz="1300"/>
                  <a:t>Percentile</a:t>
                </a:r>
                <a:r>
                  <a:rPr lang="fr-FR" sz="1300" baseline="0"/>
                  <a:t> of the global distribution of per adult real income</a:t>
                </a:r>
                <a:endParaRPr lang="fr-FR" sz="1300"/>
              </a:p>
            </c:rich>
          </c:tx>
          <c:layout>
            <c:manualLayout>
              <c:xMode val="edge"/>
              <c:yMode val="edge"/>
              <c:x val="0.28636614173228347"/>
              <c:y val="0.80535540930946758"/>
            </c:manualLayout>
          </c:layout>
          <c:overlay val="0"/>
        </c:title>
        <c:numFmt formatCode="General" sourceLinked="0"/>
        <c:majorTickMark val="out"/>
        <c:minorTickMark val="none"/>
        <c:tickLblPos val="low"/>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86966128"/>
        <c:crossesAt val="0"/>
        <c:auto val="1"/>
        <c:lblAlgn val="ctr"/>
        <c:lblOffset val="100"/>
        <c:tickLblSkip val="10"/>
        <c:tickMarkSkip val="5"/>
        <c:noMultiLvlLbl val="0"/>
      </c:catAx>
      <c:valAx>
        <c:axId val="486966128"/>
        <c:scaling>
          <c:orientation val="minMax"/>
          <c:max val="20"/>
          <c:min val="4"/>
        </c:scaling>
        <c:delete val="0"/>
        <c:axPos val="l"/>
        <c:majorGridlines>
          <c:spPr>
            <a:ln w="12700">
              <a:solidFill>
                <a:srgbClr val="000000"/>
              </a:solidFill>
              <a:prstDash val="sysDash"/>
            </a:ln>
          </c:spPr>
        </c:majorGridlines>
        <c:title>
          <c:tx>
            <c:rich>
              <a:bodyPr/>
              <a:lstStyle/>
              <a:p>
                <a:pPr>
                  <a:defRPr sz="1300"/>
                </a:pPr>
                <a:r>
                  <a:rPr lang="fr-FR" sz="1300" baseline="0"/>
                  <a:t>Cumulated growth of per adult real income 1820-2020 </a:t>
                </a:r>
                <a:endParaRPr lang="fr-FR" sz="1300"/>
              </a:p>
            </c:rich>
          </c:tx>
          <c:layout>
            <c:manualLayout>
              <c:xMode val="edge"/>
              <c:yMode val="edge"/>
              <c:x val="9.5292788187024059E-6"/>
              <c:y val="4.9337047606619881E-2"/>
            </c:manualLayout>
          </c:layout>
          <c:overlay val="0"/>
        </c:title>
        <c:numFmt formatCode="0%" sourceLinked="0"/>
        <c:majorTickMark val="out"/>
        <c:minorTickMark val="none"/>
        <c:tickLblPos val="nextTo"/>
        <c:spPr>
          <a:ln w="3175">
            <a:solidFill>
              <a:srgbClr val="000000"/>
            </a:solidFill>
            <a:prstDash val="solid"/>
          </a:ln>
        </c:spPr>
        <c:txPr>
          <a:bodyPr rot="0" vert="horz"/>
          <a:lstStyle/>
          <a:p>
            <a:pPr>
              <a:defRPr sz="1600" b="0" i="0" u="none" strike="noStrike" baseline="0">
                <a:solidFill>
                  <a:srgbClr val="000000"/>
                </a:solidFill>
                <a:latin typeface="Arial"/>
                <a:ea typeface="Arial"/>
                <a:cs typeface="Arial"/>
              </a:defRPr>
            </a:pPr>
            <a:endParaRPr lang="fr-FR"/>
          </a:p>
        </c:txPr>
        <c:crossAx val="486972400"/>
        <c:crosses val="autoZero"/>
        <c:crossBetween val="midCat"/>
        <c:majorUnit val="2"/>
        <c:minorUnit val="5.000000000000001E-2"/>
      </c:valAx>
      <c:spPr>
        <a:noFill/>
        <a:ln w="25400">
          <a:solidFill>
            <a:sysClr val="windowText" lastClr="000000"/>
          </a:solidFill>
        </a:ln>
      </c:spPr>
    </c:plotArea>
    <c:plotVisOnly val="1"/>
    <c:dispBlanksAs val="span"/>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fr-FR"/>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800" b="1">
                <a:solidFill>
                  <a:schemeClr val="tx1"/>
                </a:solidFill>
              </a:rPr>
              <a:t>Figure</a:t>
            </a:r>
            <a:r>
              <a:rPr lang="fr-FR" sz="2800" b="1" baseline="0">
                <a:solidFill>
                  <a:schemeClr val="tx1"/>
                </a:solidFill>
              </a:rPr>
              <a:t> 12. The Regional Composition of the Global Top 10%, 1820-2020</a:t>
            </a:r>
            <a:endParaRPr lang="fr-FR" sz="2800" b="1">
              <a:solidFill>
                <a:schemeClr val="tx1"/>
              </a:solidFill>
            </a:endParaRP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1260960282172936E-2"/>
          <c:y val="6.5408797584512457E-2"/>
          <c:w val="0.89973993392781737"/>
          <c:h val="0.78828701675448465"/>
        </c:manualLayout>
      </c:layout>
      <c:areaChart>
        <c:grouping val="stacked"/>
        <c:varyColors val="0"/>
        <c:ser>
          <c:idx val="0"/>
          <c:order val="0"/>
          <c:tx>
            <c:v>East Asia</c:v>
          </c:tx>
          <c:spPr>
            <a:solidFill>
              <a:srgbClr val="FFFF0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wosharescompositionfull!$C$18:$W$18</c:f>
              <c:numCache>
                <c:formatCode>0.0%</c:formatCode>
                <c:ptCount val="21"/>
                <c:pt idx="0">
                  <c:v>0.20909653604030609</c:v>
                </c:pt>
                <c:pt idx="1">
                  <c:v>0.19983890652656555</c:v>
                </c:pt>
                <c:pt idx="2">
                  <c:v>0.19058127701282501</c:v>
                </c:pt>
                <c:pt idx="3">
                  <c:v>0.18132364749908447</c:v>
                </c:pt>
                <c:pt idx="4">
                  <c:v>0.14841491232315698</c:v>
                </c:pt>
                <c:pt idx="5">
                  <c:v>0.11550617714722949</c:v>
                </c:pt>
                <c:pt idx="6">
                  <c:v>8.2597441971302032E-2</c:v>
                </c:pt>
                <c:pt idx="7">
                  <c:v>6.639392115175724E-2</c:v>
                </c:pt>
                <c:pt idx="8">
                  <c:v>5.0190400332212448E-2</c:v>
                </c:pt>
                <c:pt idx="9">
                  <c:v>3.7056483328342438E-2</c:v>
                </c:pt>
                <c:pt idx="10">
                  <c:v>4.1503436863422394E-2</c:v>
                </c:pt>
                <c:pt idx="11">
                  <c:v>3.2759007066488266E-2</c:v>
                </c:pt>
                <c:pt idx="12">
                  <c:v>3.3223669975996017E-2</c:v>
                </c:pt>
                <c:pt idx="13">
                  <c:v>1.9161024829372764E-3</c:v>
                </c:pt>
                <c:pt idx="14">
                  <c:v>2.1857144311070442E-2</c:v>
                </c:pt>
                <c:pt idx="15">
                  <c:v>2.2757397964596748E-2</c:v>
                </c:pt>
                <c:pt idx="16">
                  <c:v>3.5556282848119736E-2</c:v>
                </c:pt>
                <c:pt idx="17">
                  <c:v>5.6708101183176041E-2</c:v>
                </c:pt>
                <c:pt idx="18">
                  <c:v>6.8220600485801697E-2</c:v>
                </c:pt>
                <c:pt idx="19">
                  <c:v>9.1562144458293915E-2</c:v>
                </c:pt>
                <c:pt idx="20">
                  <c:v>0.11188612878322601</c:v>
                </c:pt>
              </c:numCache>
            </c:numRef>
          </c:val>
          <c:extLst>
            <c:ext xmlns:c16="http://schemas.microsoft.com/office/drawing/2014/chart" uri="{C3380CC4-5D6E-409C-BE32-E72D297353CC}">
              <c16:uniqueId val="{00000000-20EA-8D4C-8AAB-572E4A42AE59}"/>
            </c:ext>
          </c:extLst>
        </c:ser>
        <c:ser>
          <c:idx val="7"/>
          <c:order val="1"/>
          <c:tx>
            <c:v>South/South-East Asia</c:v>
          </c:tx>
          <c:spPr>
            <a:solidFill>
              <a:srgbClr val="00B0F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wosharescompositionfull!$C$25:$W$25</c:f>
              <c:numCache>
                <c:formatCode>0.0%</c:formatCode>
                <c:ptCount val="21"/>
                <c:pt idx="0">
                  <c:v>5.8514103293418884E-2</c:v>
                </c:pt>
                <c:pt idx="1">
                  <c:v>5.1826376467943192E-2</c:v>
                </c:pt>
                <c:pt idx="2">
                  <c:v>4.5138649642467499E-2</c:v>
                </c:pt>
                <c:pt idx="3">
                  <c:v>3.8450922816991806E-2</c:v>
                </c:pt>
                <c:pt idx="4">
                  <c:v>3.5299371307094894E-2</c:v>
                </c:pt>
                <c:pt idx="5">
                  <c:v>3.2147819797197982E-2</c:v>
                </c:pt>
                <c:pt idx="6">
                  <c:v>2.8996268287301064E-2</c:v>
                </c:pt>
                <c:pt idx="7">
                  <c:v>2.5443113408982754E-2</c:v>
                </c:pt>
                <c:pt idx="8">
                  <c:v>2.1889958530664444E-2</c:v>
                </c:pt>
                <c:pt idx="9">
                  <c:v>2.3478657007217407E-2</c:v>
                </c:pt>
                <c:pt idx="10">
                  <c:v>3.730865940451622E-2</c:v>
                </c:pt>
                <c:pt idx="11">
                  <c:v>1.6164204105734825E-2</c:v>
                </c:pt>
                <c:pt idx="12">
                  <c:v>1.1966362595558167E-2</c:v>
                </c:pt>
                <c:pt idx="13">
                  <c:v>6.1856643296778202E-3</c:v>
                </c:pt>
                <c:pt idx="14">
                  <c:v>6.1215409077703953E-3</c:v>
                </c:pt>
                <c:pt idx="15">
                  <c:v>4.9155647866427898E-3</c:v>
                </c:pt>
                <c:pt idx="16">
                  <c:v>6.5649887546896935E-3</c:v>
                </c:pt>
                <c:pt idx="17">
                  <c:v>1.2150446884334087E-2</c:v>
                </c:pt>
                <c:pt idx="18">
                  <c:v>2.2012047469615936E-2</c:v>
                </c:pt>
                <c:pt idx="19">
                  <c:v>3.7844952195882797E-2</c:v>
                </c:pt>
                <c:pt idx="20">
                  <c:v>5.8542869985103607E-2</c:v>
                </c:pt>
              </c:numCache>
            </c:numRef>
          </c:val>
          <c:extLst>
            <c:ext xmlns:c16="http://schemas.microsoft.com/office/drawing/2014/chart" uri="{C3380CC4-5D6E-409C-BE32-E72D297353CC}">
              <c16:uniqueId val="{00000007-20EA-8D4C-8AAB-572E4A42AE59}"/>
            </c:ext>
          </c:extLst>
        </c:ser>
        <c:ser>
          <c:idx val="5"/>
          <c:order val="2"/>
          <c:tx>
            <c:v>Russia/Central Asia</c:v>
          </c:tx>
          <c:spPr>
            <a:solidFill>
              <a:srgbClr val="FF000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wosharescompositionfull!$C$23:$W$23</c:f>
              <c:numCache>
                <c:formatCode>0.0%</c:formatCode>
                <c:ptCount val="21"/>
                <c:pt idx="0">
                  <c:v>1.6417084261775017E-2</c:v>
                </c:pt>
                <c:pt idx="1">
                  <c:v>1.8784845247864723E-2</c:v>
                </c:pt>
                <c:pt idx="2">
                  <c:v>2.115260623395443E-2</c:v>
                </c:pt>
                <c:pt idx="3">
                  <c:v>2.3520367220044136E-2</c:v>
                </c:pt>
                <c:pt idx="4">
                  <c:v>2.9125586152076721E-2</c:v>
                </c:pt>
                <c:pt idx="5">
                  <c:v>3.4730805084109306E-2</c:v>
                </c:pt>
                <c:pt idx="6">
                  <c:v>4.0336024016141891E-2</c:v>
                </c:pt>
                <c:pt idx="7">
                  <c:v>4.517652653157711E-2</c:v>
                </c:pt>
                <c:pt idx="8">
                  <c:v>5.0017029047012329E-2</c:v>
                </c:pt>
                <c:pt idx="9">
                  <c:v>5.3226180374622345E-2</c:v>
                </c:pt>
                <c:pt idx="10">
                  <c:v>1.8122135661542416E-3</c:v>
                </c:pt>
                <c:pt idx="11">
                  <c:v>2.8016258031129837E-2</c:v>
                </c:pt>
                <c:pt idx="12">
                  <c:v>5.2029632031917572E-2</c:v>
                </c:pt>
                <c:pt idx="13">
                  <c:v>4.7808792442083359E-2</c:v>
                </c:pt>
                <c:pt idx="14">
                  <c:v>4.5348979532718658E-2</c:v>
                </c:pt>
                <c:pt idx="15">
                  <c:v>3.6021996289491653E-2</c:v>
                </c:pt>
                <c:pt idx="16">
                  <c:v>4.7104384750127792E-2</c:v>
                </c:pt>
                <c:pt idx="17">
                  <c:v>3.6895714700222015E-2</c:v>
                </c:pt>
                <c:pt idx="18">
                  <c:v>1.4422734268009663E-2</c:v>
                </c:pt>
                <c:pt idx="19">
                  <c:v>1.9565396010875702E-2</c:v>
                </c:pt>
                <c:pt idx="20">
                  <c:v>1.0952183045446873E-2</c:v>
                </c:pt>
              </c:numCache>
            </c:numRef>
          </c:val>
          <c:extLst>
            <c:ext xmlns:c16="http://schemas.microsoft.com/office/drawing/2014/chart" uri="{C3380CC4-5D6E-409C-BE32-E72D297353CC}">
              <c16:uniqueId val="{00000005-20EA-8D4C-8AAB-572E4A42AE59}"/>
            </c:ext>
          </c:extLst>
        </c:ser>
        <c:ser>
          <c:idx val="6"/>
          <c:order val="3"/>
          <c:tx>
            <c:v>Sub-Saharan Africa</c:v>
          </c:tx>
          <c:spPr>
            <a:solidFill>
              <a:schemeClr val="tx1"/>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wosharescompositionfull!$C$24:$W$24</c:f>
              <c:numCache>
                <c:formatCode>0.0%</c:formatCode>
                <c:ptCount val="21"/>
                <c:pt idx="0">
                  <c:v>1.1138489469885826E-2</c:v>
                </c:pt>
                <c:pt idx="1">
                  <c:v>1.1338206318517527E-2</c:v>
                </c:pt>
                <c:pt idx="2">
                  <c:v>1.1537923167149227E-2</c:v>
                </c:pt>
                <c:pt idx="3">
                  <c:v>1.1737640015780926E-2</c:v>
                </c:pt>
                <c:pt idx="4">
                  <c:v>1.2515401157240072E-2</c:v>
                </c:pt>
                <c:pt idx="5">
                  <c:v>1.3293162298699219E-2</c:v>
                </c:pt>
                <c:pt idx="6">
                  <c:v>1.4070923440158367E-2</c:v>
                </c:pt>
                <c:pt idx="7">
                  <c:v>1.4430228620767593E-2</c:v>
                </c:pt>
                <c:pt idx="8">
                  <c:v>1.478953380137682E-2</c:v>
                </c:pt>
                <c:pt idx="9">
                  <c:v>1.4738806523382664E-2</c:v>
                </c:pt>
                <c:pt idx="10">
                  <c:v>1.6842521727085114E-2</c:v>
                </c:pt>
                <c:pt idx="11">
                  <c:v>1.6091404482722282E-2</c:v>
                </c:pt>
                <c:pt idx="12">
                  <c:v>1.8913047388195992E-2</c:v>
                </c:pt>
                <c:pt idx="13">
                  <c:v>1.5593241900205612E-2</c:v>
                </c:pt>
                <c:pt idx="14">
                  <c:v>1.3644067570567131E-2</c:v>
                </c:pt>
                <c:pt idx="15">
                  <c:v>1.127272192388773E-2</c:v>
                </c:pt>
                <c:pt idx="16">
                  <c:v>1.0088264010846615E-2</c:v>
                </c:pt>
                <c:pt idx="17">
                  <c:v>8.0804163590073586E-3</c:v>
                </c:pt>
                <c:pt idx="18">
                  <c:v>7.5977770611643791E-3</c:v>
                </c:pt>
                <c:pt idx="19">
                  <c:v>1.009410060942173E-2</c:v>
                </c:pt>
                <c:pt idx="20">
                  <c:v>8.113727904856205E-3</c:v>
                </c:pt>
              </c:numCache>
            </c:numRef>
          </c:val>
          <c:extLst>
            <c:ext xmlns:c16="http://schemas.microsoft.com/office/drawing/2014/chart" uri="{C3380CC4-5D6E-409C-BE32-E72D297353CC}">
              <c16:uniqueId val="{00000006-20EA-8D4C-8AAB-572E4A42AE59}"/>
            </c:ext>
          </c:extLst>
        </c:ser>
        <c:ser>
          <c:idx val="3"/>
          <c:order val="4"/>
          <c:tx>
            <c:v>Middle East/North Africa</c:v>
          </c:tx>
          <c:spPr>
            <a:solidFill>
              <a:schemeClr val="accent4"/>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wosharescompositionfull!$C$21:$W$21</c:f>
              <c:numCache>
                <c:formatCode>0.0%</c:formatCode>
                <c:ptCount val="21"/>
                <c:pt idx="0">
                  <c:v>2.4724233895540237E-2</c:v>
                </c:pt>
                <c:pt idx="1">
                  <c:v>2.6023679723342259E-2</c:v>
                </c:pt>
                <c:pt idx="2">
                  <c:v>2.732312555114428E-2</c:v>
                </c:pt>
                <c:pt idx="3">
                  <c:v>2.8622571378946304E-2</c:v>
                </c:pt>
                <c:pt idx="4">
                  <c:v>2.9448236649235088E-2</c:v>
                </c:pt>
                <c:pt idx="5">
                  <c:v>3.0273901919523873E-2</c:v>
                </c:pt>
                <c:pt idx="6">
                  <c:v>3.109956718981266E-2</c:v>
                </c:pt>
                <c:pt idx="7">
                  <c:v>3.2577947713434696E-2</c:v>
                </c:pt>
                <c:pt idx="8">
                  <c:v>3.4056328237056732E-2</c:v>
                </c:pt>
                <c:pt idx="9">
                  <c:v>3.0564656481146812E-2</c:v>
                </c:pt>
                <c:pt idx="10">
                  <c:v>3.0400466173887253E-2</c:v>
                </c:pt>
                <c:pt idx="11">
                  <c:v>2.6042530313134193E-2</c:v>
                </c:pt>
                <c:pt idx="12">
                  <c:v>2.5152688845992088E-2</c:v>
                </c:pt>
                <c:pt idx="13">
                  <c:v>2.036653459072113E-2</c:v>
                </c:pt>
                <c:pt idx="14">
                  <c:v>2.0742738619446754E-2</c:v>
                </c:pt>
                <c:pt idx="15">
                  <c:v>2.5257322937250137E-2</c:v>
                </c:pt>
                <c:pt idx="16">
                  <c:v>3.2761495560407639E-2</c:v>
                </c:pt>
                <c:pt idx="17">
                  <c:v>3.3400651067495346E-2</c:v>
                </c:pt>
                <c:pt idx="18">
                  <c:v>4.015195369720459E-2</c:v>
                </c:pt>
                <c:pt idx="19">
                  <c:v>4.278763011097908E-2</c:v>
                </c:pt>
                <c:pt idx="20">
                  <c:v>2.7350734919309616E-2</c:v>
                </c:pt>
              </c:numCache>
            </c:numRef>
          </c:val>
          <c:extLst>
            <c:ext xmlns:c16="http://schemas.microsoft.com/office/drawing/2014/chart" uri="{C3380CC4-5D6E-409C-BE32-E72D297353CC}">
              <c16:uniqueId val="{00000003-20EA-8D4C-8AAB-572E4A42AE59}"/>
            </c:ext>
          </c:extLst>
        </c:ser>
        <c:ser>
          <c:idx val="2"/>
          <c:order val="5"/>
          <c:tx>
            <c:v>Latin America</c:v>
          </c:tx>
          <c:spPr>
            <a:solidFill>
              <a:schemeClr val="accent2"/>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wosharescompositionfull!$C$20:$W$20</c:f>
              <c:numCache>
                <c:formatCode>0.0%</c:formatCode>
                <c:ptCount val="21"/>
                <c:pt idx="0">
                  <c:v>1.0573839768767357E-2</c:v>
                </c:pt>
                <c:pt idx="1">
                  <c:v>1.1772134341299534E-2</c:v>
                </c:pt>
                <c:pt idx="2">
                  <c:v>1.2970428913831711E-2</c:v>
                </c:pt>
                <c:pt idx="3">
                  <c:v>1.4168723486363888E-2</c:v>
                </c:pt>
                <c:pt idx="4">
                  <c:v>1.5076439827680588E-2</c:v>
                </c:pt>
                <c:pt idx="5">
                  <c:v>1.5984156168997288E-2</c:v>
                </c:pt>
                <c:pt idx="6">
                  <c:v>1.6891872510313988E-2</c:v>
                </c:pt>
                <c:pt idx="7">
                  <c:v>1.7928251065313816E-2</c:v>
                </c:pt>
                <c:pt idx="8">
                  <c:v>1.8964629620313644E-2</c:v>
                </c:pt>
                <c:pt idx="9">
                  <c:v>2.3346439003944397E-2</c:v>
                </c:pt>
                <c:pt idx="10">
                  <c:v>2.8362536802887917E-2</c:v>
                </c:pt>
                <c:pt idx="11">
                  <c:v>2.3903762921690941E-2</c:v>
                </c:pt>
                <c:pt idx="12">
                  <c:v>2.3089613765478134E-2</c:v>
                </c:pt>
                <c:pt idx="13">
                  <c:v>2.8982194140553474E-2</c:v>
                </c:pt>
                <c:pt idx="14">
                  <c:v>3.1504008919000626E-2</c:v>
                </c:pt>
                <c:pt idx="15">
                  <c:v>2.9760763049125671E-2</c:v>
                </c:pt>
                <c:pt idx="16">
                  <c:v>4.2935639619827271E-2</c:v>
                </c:pt>
                <c:pt idx="17">
                  <c:v>4.0640782564878464E-2</c:v>
                </c:pt>
                <c:pt idx="18">
                  <c:v>4.875565692782402E-2</c:v>
                </c:pt>
                <c:pt idx="19">
                  <c:v>4.3390143662691116E-2</c:v>
                </c:pt>
                <c:pt idx="20">
                  <c:v>2.4740444496273994E-2</c:v>
                </c:pt>
              </c:numCache>
            </c:numRef>
          </c:val>
          <c:extLst>
            <c:ext xmlns:c16="http://schemas.microsoft.com/office/drawing/2014/chart" uri="{C3380CC4-5D6E-409C-BE32-E72D297353CC}">
              <c16:uniqueId val="{00000002-20EA-8D4C-8AAB-572E4A42AE59}"/>
            </c:ext>
          </c:extLst>
        </c:ser>
        <c:ser>
          <c:idx val="4"/>
          <c:order val="6"/>
          <c:tx>
            <c:v>North America</c:v>
          </c:tx>
          <c:spPr>
            <a:solidFill>
              <a:srgbClr val="7030A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wosharescompositionfull!$C$22:$W$22</c:f>
              <c:numCache>
                <c:formatCode>0.0%</c:formatCode>
                <c:ptCount val="21"/>
                <c:pt idx="0">
                  <c:v>1.839413121342659E-2</c:v>
                </c:pt>
                <c:pt idx="1">
                  <c:v>2.7002477397521339E-2</c:v>
                </c:pt>
                <c:pt idx="2">
                  <c:v>3.5610823581616088E-2</c:v>
                </c:pt>
                <c:pt idx="3">
                  <c:v>4.4219169765710831E-2</c:v>
                </c:pt>
                <c:pt idx="4">
                  <c:v>6.9541220863660172E-2</c:v>
                </c:pt>
                <c:pt idx="5">
                  <c:v>9.4863271961609513E-2</c:v>
                </c:pt>
                <c:pt idx="6">
                  <c:v>0.12018532305955887</c:v>
                </c:pt>
                <c:pt idx="7">
                  <c:v>0.14004823192954063</c:v>
                </c:pt>
                <c:pt idx="8">
                  <c:v>0.1599111407995224</c:v>
                </c:pt>
                <c:pt idx="9">
                  <c:v>0.19632734358310699</c:v>
                </c:pt>
                <c:pt idx="10">
                  <c:v>0.23239174485206604</c:v>
                </c:pt>
                <c:pt idx="11">
                  <c:v>0.1705014556646347</c:v>
                </c:pt>
                <c:pt idx="12">
                  <c:v>0.16003568470478058</c:v>
                </c:pt>
                <c:pt idx="13">
                  <c:v>0.23413468897342682</c:v>
                </c:pt>
                <c:pt idx="14">
                  <c:v>0.18691138923168182</c:v>
                </c:pt>
                <c:pt idx="15">
                  <c:v>0.19005441665649414</c:v>
                </c:pt>
                <c:pt idx="16">
                  <c:v>0.16258879005908966</c:v>
                </c:pt>
                <c:pt idx="17">
                  <c:v>0.16884146630764008</c:v>
                </c:pt>
                <c:pt idx="18">
                  <c:v>0.18190903961658478</c:v>
                </c:pt>
                <c:pt idx="19">
                  <c:v>0.14587552845478058</c:v>
                </c:pt>
                <c:pt idx="20">
                  <c:v>0.13569846749305725</c:v>
                </c:pt>
              </c:numCache>
            </c:numRef>
          </c:val>
          <c:extLst>
            <c:ext xmlns:c16="http://schemas.microsoft.com/office/drawing/2014/chart" uri="{C3380CC4-5D6E-409C-BE32-E72D297353CC}">
              <c16:uniqueId val="{00000004-20EA-8D4C-8AAB-572E4A42AE59}"/>
            </c:ext>
          </c:extLst>
        </c:ser>
        <c:ser>
          <c:idx val="1"/>
          <c:order val="7"/>
          <c:tx>
            <c:v>Europe</c:v>
          </c:tx>
          <c:spPr>
            <a:solidFill>
              <a:srgbClr val="00B05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wosharescompositionfull!$C$19:$W$19</c:f>
              <c:numCache>
                <c:formatCode>0.0%</c:formatCode>
                <c:ptCount val="21"/>
                <c:pt idx="0">
                  <c:v>0.15403403341770172</c:v>
                </c:pt>
                <c:pt idx="1">
                  <c:v>0.16588512063026428</c:v>
                </c:pt>
                <c:pt idx="2">
                  <c:v>0.17773620784282684</c:v>
                </c:pt>
                <c:pt idx="3">
                  <c:v>0.1895872950553894</c:v>
                </c:pt>
                <c:pt idx="4">
                  <c:v>0.20441985130310059</c:v>
                </c:pt>
                <c:pt idx="5">
                  <c:v>0.21925240755081177</c:v>
                </c:pt>
                <c:pt idx="6">
                  <c:v>0.23408496379852295</c:v>
                </c:pt>
                <c:pt idx="7">
                  <c:v>0.23983471840620041</c:v>
                </c:pt>
                <c:pt idx="8">
                  <c:v>0.24558447301387787</c:v>
                </c:pt>
                <c:pt idx="9">
                  <c:v>0.22219611704349518</c:v>
                </c:pt>
                <c:pt idx="10">
                  <c:v>0.20821361243724823</c:v>
                </c:pt>
                <c:pt idx="11">
                  <c:v>0.24402543902397156</c:v>
                </c:pt>
                <c:pt idx="12">
                  <c:v>0.23354288935661316</c:v>
                </c:pt>
                <c:pt idx="13">
                  <c:v>0.19917809963226318</c:v>
                </c:pt>
                <c:pt idx="14">
                  <c:v>0.2121538370847702</c:v>
                </c:pt>
                <c:pt idx="15">
                  <c:v>0.21734331548213959</c:v>
                </c:pt>
                <c:pt idx="16">
                  <c:v>0.2256673276424408</c:v>
                </c:pt>
                <c:pt idx="17">
                  <c:v>0.22641897201538086</c:v>
                </c:pt>
                <c:pt idx="18">
                  <c:v>0.22621448338031769</c:v>
                </c:pt>
                <c:pt idx="19">
                  <c:v>0.17646795511245728</c:v>
                </c:pt>
                <c:pt idx="20">
                  <c:v>0.15727697312831879</c:v>
                </c:pt>
              </c:numCache>
            </c:numRef>
          </c:val>
          <c:extLst>
            <c:ext xmlns:c16="http://schemas.microsoft.com/office/drawing/2014/chart" uri="{C3380CC4-5D6E-409C-BE32-E72D297353CC}">
              <c16:uniqueId val="{00000001-20EA-8D4C-8AAB-572E4A42AE59}"/>
            </c:ext>
          </c:extLst>
        </c:ser>
        <c:dLbls>
          <c:showLegendKey val="0"/>
          <c:showVal val="0"/>
          <c:showCatName val="0"/>
          <c:showSerName val="0"/>
          <c:showPercent val="0"/>
          <c:showBubbleSize val="0"/>
        </c:dLbls>
        <c:axId val="486967304"/>
        <c:axId val="486966912"/>
      </c:areaChart>
      <c:catAx>
        <c:axId val="486967304"/>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66912"/>
        <c:crosses val="autoZero"/>
        <c:auto val="1"/>
        <c:lblAlgn val="ctr"/>
        <c:lblOffset val="100"/>
        <c:tickLblSkip val="2"/>
        <c:noMultiLvlLbl val="0"/>
      </c:catAx>
      <c:valAx>
        <c:axId val="486966912"/>
        <c:scaling>
          <c:orientation val="minMax"/>
          <c:max val="0.8"/>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000" baseline="0">
                    <a:solidFill>
                      <a:schemeClr val="tx1"/>
                    </a:solidFill>
                  </a:rPr>
                  <a:t>Share of total world income (%)</a:t>
                </a:r>
                <a:endParaRPr lang="fr-FR" sz="2000">
                  <a:solidFill>
                    <a:schemeClr val="tx1"/>
                  </a:solidFill>
                </a:endParaRPr>
              </a:p>
            </c:rich>
          </c:tx>
          <c:layout>
            <c:manualLayout>
              <c:xMode val="edge"/>
              <c:yMode val="edge"/>
              <c:x val="2.4399513152338612E-3"/>
              <c:y val="0.2461145253184815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67304"/>
        <c:crosses val="autoZero"/>
        <c:crossBetween val="midCat"/>
      </c:valAx>
      <c:spPr>
        <a:noFill/>
        <a:ln w="31750">
          <a:solidFill>
            <a:schemeClr val="tx1"/>
          </a:solidFill>
        </a:ln>
        <a:effectLst/>
      </c:spPr>
    </c:plotArea>
    <c:legend>
      <c:legendPos val="b"/>
      <c:layout>
        <c:manualLayout>
          <c:xMode val="edge"/>
          <c:yMode val="edge"/>
          <c:x val="0.32350875149482056"/>
          <c:y val="8.9457572051651418E-2"/>
          <c:w val="0.46606345804407584"/>
          <c:h val="0.13833429357915628"/>
        </c:manualLayout>
      </c:layout>
      <c:overlay val="0"/>
      <c:spPr>
        <a:solidFill>
          <a:schemeClr val="bg1"/>
        </a:solidFill>
        <a:ln w="25400">
          <a:solidFill>
            <a:schemeClr val="tx1"/>
          </a:solid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800" b="1">
                <a:solidFill>
                  <a:schemeClr val="tx1"/>
                </a:solidFill>
              </a:rPr>
              <a:t>Figure</a:t>
            </a:r>
            <a:r>
              <a:rPr lang="fr-FR" sz="2800" b="1" baseline="0">
                <a:solidFill>
                  <a:schemeClr val="tx1"/>
                </a:solidFill>
              </a:rPr>
              <a:t> 13. The Regional Composition of the Global Top 1%, 1820-2020</a:t>
            </a:r>
            <a:endParaRPr lang="fr-FR" sz="2800" b="1">
              <a:solidFill>
                <a:schemeClr val="tx1"/>
              </a:solidFill>
            </a:endParaRP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1260960282172936E-2"/>
          <c:y val="6.5408797584512457E-2"/>
          <c:w val="0.89973993392781737"/>
          <c:h val="0.78828701675448465"/>
        </c:manualLayout>
      </c:layout>
      <c:areaChart>
        <c:grouping val="stacked"/>
        <c:varyColors val="0"/>
        <c:ser>
          <c:idx val="0"/>
          <c:order val="0"/>
          <c:tx>
            <c:v>East Asia</c:v>
          </c:tx>
          <c:spPr>
            <a:solidFill>
              <a:srgbClr val="FFFF0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wosharescompositionfull!$C$26:$W$26</c:f>
              <c:numCache>
                <c:formatCode>0.0%</c:formatCode>
                <c:ptCount val="21"/>
                <c:pt idx="0">
                  <c:v>5.5171474814414978E-2</c:v>
                </c:pt>
                <c:pt idx="1">
                  <c:v>5.0383836030960083E-2</c:v>
                </c:pt>
                <c:pt idx="2">
                  <c:v>4.5596197247505188E-2</c:v>
                </c:pt>
                <c:pt idx="3">
                  <c:v>4.0808558464050293E-2</c:v>
                </c:pt>
                <c:pt idx="4">
                  <c:v>3.2295867179830871E-2</c:v>
                </c:pt>
                <c:pt idx="5">
                  <c:v>2.378317589561145E-2</c:v>
                </c:pt>
                <c:pt idx="6">
                  <c:v>1.5270484611392021E-2</c:v>
                </c:pt>
                <c:pt idx="7">
                  <c:v>1.3636015355587006E-2</c:v>
                </c:pt>
                <c:pt idx="8">
                  <c:v>1.200154609978199E-2</c:v>
                </c:pt>
                <c:pt idx="9">
                  <c:v>1.1441986076533794E-2</c:v>
                </c:pt>
                <c:pt idx="10">
                  <c:v>1.0149598121643066E-2</c:v>
                </c:pt>
                <c:pt idx="11">
                  <c:v>9.7414171323180199E-3</c:v>
                </c:pt>
                <c:pt idx="12">
                  <c:v>1.0915076360106468E-2</c:v>
                </c:pt>
                <c:pt idx="13">
                  <c:v>2.0932240877300501E-3</c:v>
                </c:pt>
                <c:pt idx="14">
                  <c:v>3.5064001567661762E-3</c:v>
                </c:pt>
                <c:pt idx="15">
                  <c:v>6.0003609396517277E-3</c:v>
                </c:pt>
                <c:pt idx="16">
                  <c:v>1.512210164219141E-2</c:v>
                </c:pt>
                <c:pt idx="17">
                  <c:v>2.5734243914484978E-2</c:v>
                </c:pt>
                <c:pt idx="18">
                  <c:v>2.7549432590603828E-2</c:v>
                </c:pt>
                <c:pt idx="19">
                  <c:v>3.7713292986154556E-2</c:v>
                </c:pt>
                <c:pt idx="20">
                  <c:v>3.9054024964570999E-2</c:v>
                </c:pt>
              </c:numCache>
            </c:numRef>
          </c:val>
          <c:extLst>
            <c:ext xmlns:c16="http://schemas.microsoft.com/office/drawing/2014/chart" uri="{C3380CC4-5D6E-409C-BE32-E72D297353CC}">
              <c16:uniqueId val="{00000000-20EA-8D4C-8AAB-572E4A42AE59}"/>
            </c:ext>
          </c:extLst>
        </c:ser>
        <c:ser>
          <c:idx val="7"/>
          <c:order val="1"/>
          <c:tx>
            <c:v>South/South-East Asia</c:v>
          </c:tx>
          <c:spPr>
            <a:solidFill>
              <a:srgbClr val="00B0F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wosharescompositionfull!$C$33:$W$33</c:f>
              <c:numCache>
                <c:formatCode>0.0%</c:formatCode>
                <c:ptCount val="21"/>
                <c:pt idx="0">
                  <c:v>1.9017353653907776E-2</c:v>
                </c:pt>
                <c:pt idx="1">
                  <c:v>1.7677736468613148E-2</c:v>
                </c:pt>
                <c:pt idx="2">
                  <c:v>1.633811928331852E-2</c:v>
                </c:pt>
                <c:pt idx="3">
                  <c:v>1.4998502098023891E-2</c:v>
                </c:pt>
                <c:pt idx="4">
                  <c:v>1.1859577770034472E-2</c:v>
                </c:pt>
                <c:pt idx="5">
                  <c:v>8.7206534420450517E-3</c:v>
                </c:pt>
                <c:pt idx="6">
                  <c:v>5.5817291140556335E-3</c:v>
                </c:pt>
                <c:pt idx="7">
                  <c:v>4.4895770261064172E-3</c:v>
                </c:pt>
                <c:pt idx="8">
                  <c:v>3.3974249381572008E-3</c:v>
                </c:pt>
                <c:pt idx="9">
                  <c:v>4.3158554472029209E-3</c:v>
                </c:pt>
                <c:pt idx="10">
                  <c:v>5.5684205144643784E-3</c:v>
                </c:pt>
                <c:pt idx="11">
                  <c:v>3.508739871904254E-3</c:v>
                </c:pt>
                <c:pt idx="12">
                  <c:v>4.8825293779373169E-3</c:v>
                </c:pt>
                <c:pt idx="13">
                  <c:v>2.3572146892547607E-3</c:v>
                </c:pt>
                <c:pt idx="14">
                  <c:v>2.2451309487223625E-3</c:v>
                </c:pt>
                <c:pt idx="15">
                  <c:v>1.9100020872429013E-3</c:v>
                </c:pt>
                <c:pt idx="16">
                  <c:v>3.3877736423164606E-3</c:v>
                </c:pt>
                <c:pt idx="17">
                  <c:v>4.903474822640419E-3</c:v>
                </c:pt>
                <c:pt idx="18">
                  <c:v>6.8082069046795368E-3</c:v>
                </c:pt>
                <c:pt idx="19">
                  <c:v>1.3015127740800381E-2</c:v>
                </c:pt>
                <c:pt idx="20">
                  <c:v>1.2304014526307583E-2</c:v>
                </c:pt>
              </c:numCache>
            </c:numRef>
          </c:val>
          <c:extLst>
            <c:ext xmlns:c16="http://schemas.microsoft.com/office/drawing/2014/chart" uri="{C3380CC4-5D6E-409C-BE32-E72D297353CC}">
              <c16:uniqueId val="{00000007-20EA-8D4C-8AAB-572E4A42AE59}"/>
            </c:ext>
          </c:extLst>
        </c:ser>
        <c:ser>
          <c:idx val="5"/>
          <c:order val="2"/>
          <c:tx>
            <c:v>Russia/Central Asia</c:v>
          </c:tx>
          <c:spPr>
            <a:solidFill>
              <a:srgbClr val="FF000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wosharescompositionfull!$C$31:$W$31</c:f>
              <c:numCache>
                <c:formatCode>0.0%</c:formatCode>
                <c:ptCount val="21"/>
                <c:pt idx="0">
                  <c:v>5.2901390008628368E-3</c:v>
                </c:pt>
                <c:pt idx="1">
                  <c:v>5.5040077616771059E-3</c:v>
                </c:pt>
                <c:pt idx="2">
                  <c:v>5.717876522491375E-3</c:v>
                </c:pt>
                <c:pt idx="3">
                  <c:v>5.931745283305645E-3</c:v>
                </c:pt>
                <c:pt idx="4">
                  <c:v>6.843799414734046E-3</c:v>
                </c:pt>
                <c:pt idx="5">
                  <c:v>7.7558535461624469E-3</c:v>
                </c:pt>
                <c:pt idx="6">
                  <c:v>8.667907677590847E-3</c:v>
                </c:pt>
                <c:pt idx="7">
                  <c:v>1.1488527059555054E-2</c:v>
                </c:pt>
                <c:pt idx="8">
                  <c:v>1.430914644151926E-2</c:v>
                </c:pt>
                <c:pt idx="9">
                  <c:v>1.7156699672341347E-2</c:v>
                </c:pt>
                <c:pt idx="10">
                  <c:v>2.4119090085150674E-6</c:v>
                </c:pt>
                <c:pt idx="11">
                  <c:v>6.0408598073991016E-5</c:v>
                </c:pt>
                <c:pt idx="12">
                  <c:v>8.7402091594412923E-4</c:v>
                </c:pt>
                <c:pt idx="13">
                  <c:v>4.7505954280495644E-3</c:v>
                </c:pt>
                <c:pt idx="14">
                  <c:v>3.3074019011110067E-3</c:v>
                </c:pt>
                <c:pt idx="15">
                  <c:v>5.3894007578492165E-3</c:v>
                </c:pt>
                <c:pt idx="16">
                  <c:v>2.9360668268054724E-3</c:v>
                </c:pt>
                <c:pt idx="17">
                  <c:v>3.7492178380489349E-3</c:v>
                </c:pt>
                <c:pt idx="18">
                  <c:v>5.6450231932103634E-3</c:v>
                </c:pt>
                <c:pt idx="19">
                  <c:v>6.5166149288415909E-3</c:v>
                </c:pt>
                <c:pt idx="20">
                  <c:v>8.3953468129038811E-3</c:v>
                </c:pt>
              </c:numCache>
            </c:numRef>
          </c:val>
          <c:extLst>
            <c:ext xmlns:c16="http://schemas.microsoft.com/office/drawing/2014/chart" uri="{C3380CC4-5D6E-409C-BE32-E72D297353CC}">
              <c16:uniqueId val="{00000005-20EA-8D4C-8AAB-572E4A42AE59}"/>
            </c:ext>
          </c:extLst>
        </c:ser>
        <c:ser>
          <c:idx val="6"/>
          <c:order val="3"/>
          <c:tx>
            <c:v>Sub-Saharan Africa</c:v>
          </c:tx>
          <c:spPr>
            <a:solidFill>
              <a:schemeClr val="tx1"/>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wosharescompositionfull!$C$32:$W$32</c:f>
              <c:numCache>
                <c:formatCode>0.0%</c:formatCode>
                <c:ptCount val="21"/>
                <c:pt idx="0">
                  <c:v>5.2590351551771164E-3</c:v>
                </c:pt>
                <c:pt idx="1">
                  <c:v>4.9657388590276241E-3</c:v>
                </c:pt>
                <c:pt idx="2">
                  <c:v>4.6724425628781319E-3</c:v>
                </c:pt>
                <c:pt idx="3">
                  <c:v>4.3791462667286396E-3</c:v>
                </c:pt>
                <c:pt idx="4">
                  <c:v>4.378120880573988E-3</c:v>
                </c:pt>
                <c:pt idx="5">
                  <c:v>4.3770954944193363E-3</c:v>
                </c:pt>
                <c:pt idx="6">
                  <c:v>4.3760701082646847E-3</c:v>
                </c:pt>
                <c:pt idx="7">
                  <c:v>4.3839779682457447E-3</c:v>
                </c:pt>
                <c:pt idx="8">
                  <c:v>4.3918858282268047E-3</c:v>
                </c:pt>
                <c:pt idx="9">
                  <c:v>4.9644475802779198E-3</c:v>
                </c:pt>
                <c:pt idx="10">
                  <c:v>4.9002943560481071E-3</c:v>
                </c:pt>
                <c:pt idx="11">
                  <c:v>6.0203108005225658E-3</c:v>
                </c:pt>
                <c:pt idx="12">
                  <c:v>4.8327920958399773E-3</c:v>
                </c:pt>
                <c:pt idx="13">
                  <c:v>3.8757063448429108E-3</c:v>
                </c:pt>
                <c:pt idx="14">
                  <c:v>2.1002257708460093E-3</c:v>
                </c:pt>
                <c:pt idx="15">
                  <c:v>2.6490618474781513E-3</c:v>
                </c:pt>
                <c:pt idx="16">
                  <c:v>3.8666301406919956E-3</c:v>
                </c:pt>
                <c:pt idx="17">
                  <c:v>1.9381513120606542E-3</c:v>
                </c:pt>
                <c:pt idx="18">
                  <c:v>1.9970233552157879E-3</c:v>
                </c:pt>
                <c:pt idx="19">
                  <c:v>3.3323981333523989E-3</c:v>
                </c:pt>
                <c:pt idx="20">
                  <c:v>2.8707385063171387E-3</c:v>
                </c:pt>
              </c:numCache>
            </c:numRef>
          </c:val>
          <c:extLst>
            <c:ext xmlns:c16="http://schemas.microsoft.com/office/drawing/2014/chart" uri="{C3380CC4-5D6E-409C-BE32-E72D297353CC}">
              <c16:uniqueId val="{00000006-20EA-8D4C-8AAB-572E4A42AE59}"/>
            </c:ext>
          </c:extLst>
        </c:ser>
        <c:ser>
          <c:idx val="3"/>
          <c:order val="4"/>
          <c:tx>
            <c:v>Middle East/North Africa</c:v>
          </c:tx>
          <c:spPr>
            <a:solidFill>
              <a:schemeClr val="accent4"/>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wosharescompositionfull!$C$29:$W$29</c:f>
              <c:numCache>
                <c:formatCode>0.0%</c:formatCode>
                <c:ptCount val="21"/>
                <c:pt idx="0">
                  <c:v>1.963423378765583E-2</c:v>
                </c:pt>
                <c:pt idx="1">
                  <c:v>1.9821957374612491E-2</c:v>
                </c:pt>
                <c:pt idx="2">
                  <c:v>2.0009680961569153E-2</c:v>
                </c:pt>
                <c:pt idx="3">
                  <c:v>2.019740454852581E-2</c:v>
                </c:pt>
                <c:pt idx="4">
                  <c:v>1.9539769738912582E-2</c:v>
                </c:pt>
                <c:pt idx="5">
                  <c:v>1.8882134929299355E-2</c:v>
                </c:pt>
                <c:pt idx="6">
                  <c:v>1.8224500119686127E-2</c:v>
                </c:pt>
                <c:pt idx="7">
                  <c:v>2.0059242844581604E-2</c:v>
                </c:pt>
                <c:pt idx="8">
                  <c:v>2.1893985569477081E-2</c:v>
                </c:pt>
                <c:pt idx="9">
                  <c:v>2.5130022317171097E-2</c:v>
                </c:pt>
                <c:pt idx="10">
                  <c:v>2.4669535458087921E-2</c:v>
                </c:pt>
                <c:pt idx="11">
                  <c:v>2.2299479693174362E-2</c:v>
                </c:pt>
                <c:pt idx="12">
                  <c:v>2.0778078585863113E-2</c:v>
                </c:pt>
                <c:pt idx="13">
                  <c:v>1.1248244903981686E-2</c:v>
                </c:pt>
                <c:pt idx="14">
                  <c:v>1.2624310329556465E-2</c:v>
                </c:pt>
                <c:pt idx="15">
                  <c:v>1.9800018519163132E-2</c:v>
                </c:pt>
                <c:pt idx="16">
                  <c:v>2.919766865670681E-2</c:v>
                </c:pt>
                <c:pt idx="17">
                  <c:v>2.2978968918323517E-2</c:v>
                </c:pt>
                <c:pt idx="18">
                  <c:v>2.3814735934138298E-2</c:v>
                </c:pt>
                <c:pt idx="19">
                  <c:v>2.5451794266700745E-2</c:v>
                </c:pt>
                <c:pt idx="20">
                  <c:v>2.4112518876791E-2</c:v>
                </c:pt>
              </c:numCache>
            </c:numRef>
          </c:val>
          <c:extLst>
            <c:ext xmlns:c16="http://schemas.microsoft.com/office/drawing/2014/chart" uri="{C3380CC4-5D6E-409C-BE32-E72D297353CC}">
              <c16:uniqueId val="{00000003-20EA-8D4C-8AAB-572E4A42AE59}"/>
            </c:ext>
          </c:extLst>
        </c:ser>
        <c:ser>
          <c:idx val="2"/>
          <c:order val="5"/>
          <c:tx>
            <c:v>Latin America</c:v>
          </c:tx>
          <c:spPr>
            <a:solidFill>
              <a:schemeClr val="accent2"/>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wosharescompositionfull!$C$28:$W$28</c:f>
              <c:numCache>
                <c:formatCode>0.0%</c:formatCode>
                <c:ptCount val="21"/>
                <c:pt idx="0">
                  <c:v>5.7415738701820374E-3</c:v>
                </c:pt>
                <c:pt idx="1">
                  <c:v>6.1043587823708849E-3</c:v>
                </c:pt>
                <c:pt idx="2">
                  <c:v>6.4671436945597325E-3</c:v>
                </c:pt>
                <c:pt idx="3">
                  <c:v>6.8299286067485809E-3</c:v>
                </c:pt>
                <c:pt idx="4">
                  <c:v>6.9249994121491909E-3</c:v>
                </c:pt>
                <c:pt idx="5">
                  <c:v>7.0200702175498009E-3</c:v>
                </c:pt>
                <c:pt idx="6">
                  <c:v>7.1151410229504108E-3</c:v>
                </c:pt>
                <c:pt idx="7">
                  <c:v>7.991886930540204E-3</c:v>
                </c:pt>
                <c:pt idx="8">
                  <c:v>8.8686328381299973E-3</c:v>
                </c:pt>
                <c:pt idx="9">
                  <c:v>1.2417691759765148E-2</c:v>
                </c:pt>
                <c:pt idx="10">
                  <c:v>1.3912421651184559E-2</c:v>
                </c:pt>
                <c:pt idx="11">
                  <c:v>1.532197929918766E-2</c:v>
                </c:pt>
                <c:pt idx="12">
                  <c:v>1.6881011426448822E-2</c:v>
                </c:pt>
                <c:pt idx="13">
                  <c:v>1.763809472322464E-2</c:v>
                </c:pt>
                <c:pt idx="14">
                  <c:v>1.6391048207879066E-2</c:v>
                </c:pt>
                <c:pt idx="15">
                  <c:v>1.9621381536126137E-2</c:v>
                </c:pt>
                <c:pt idx="16">
                  <c:v>1.9587092101573944E-2</c:v>
                </c:pt>
                <c:pt idx="17">
                  <c:v>1.5140308067202568E-2</c:v>
                </c:pt>
                <c:pt idx="18">
                  <c:v>1.6335906460881233E-2</c:v>
                </c:pt>
                <c:pt idx="19">
                  <c:v>1.6528995707631111E-2</c:v>
                </c:pt>
                <c:pt idx="20">
                  <c:v>1.5802018344402313E-2</c:v>
                </c:pt>
              </c:numCache>
            </c:numRef>
          </c:val>
          <c:extLst>
            <c:ext xmlns:c16="http://schemas.microsoft.com/office/drawing/2014/chart" uri="{C3380CC4-5D6E-409C-BE32-E72D297353CC}">
              <c16:uniqueId val="{00000002-20EA-8D4C-8AAB-572E4A42AE59}"/>
            </c:ext>
          </c:extLst>
        </c:ser>
        <c:ser>
          <c:idx val="4"/>
          <c:order val="6"/>
          <c:tx>
            <c:v>North America</c:v>
          </c:tx>
          <c:spPr>
            <a:solidFill>
              <a:srgbClr val="7030A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wosharescompositionfull!$C$30:$W$30</c:f>
              <c:numCache>
                <c:formatCode>0.0%</c:formatCode>
                <c:ptCount val="21"/>
                <c:pt idx="0">
                  <c:v>8.6608054116368294E-3</c:v>
                </c:pt>
                <c:pt idx="1">
                  <c:v>1.7614933972557388E-2</c:v>
                </c:pt>
                <c:pt idx="2">
                  <c:v>2.6569062533477947E-2</c:v>
                </c:pt>
                <c:pt idx="3">
                  <c:v>3.5523191094398499E-2</c:v>
                </c:pt>
                <c:pt idx="4">
                  <c:v>4.9393199384212494E-2</c:v>
                </c:pt>
                <c:pt idx="5">
                  <c:v>6.3263207674026489E-2</c:v>
                </c:pt>
                <c:pt idx="6">
                  <c:v>7.7133215963840485E-2</c:v>
                </c:pt>
                <c:pt idx="7">
                  <c:v>7.6785236597061157E-2</c:v>
                </c:pt>
                <c:pt idx="8">
                  <c:v>7.643725723028183E-2</c:v>
                </c:pt>
                <c:pt idx="9">
                  <c:v>9.9650464951992035E-2</c:v>
                </c:pt>
                <c:pt idx="10">
                  <c:v>0.13575834035873413</c:v>
                </c:pt>
                <c:pt idx="11">
                  <c:v>0.12640592455863953</c:v>
                </c:pt>
                <c:pt idx="12">
                  <c:v>0.11896412074565887</c:v>
                </c:pt>
                <c:pt idx="13">
                  <c:v>9.8314292728900909E-2</c:v>
                </c:pt>
                <c:pt idx="14">
                  <c:v>7.7418185770511627E-2</c:v>
                </c:pt>
                <c:pt idx="15">
                  <c:v>6.8399272859096527E-2</c:v>
                </c:pt>
                <c:pt idx="16">
                  <c:v>5.9437770396471024E-2</c:v>
                </c:pt>
                <c:pt idx="17">
                  <c:v>6.5977156162261963E-2</c:v>
                </c:pt>
                <c:pt idx="18">
                  <c:v>8.1186383962631226E-2</c:v>
                </c:pt>
                <c:pt idx="19">
                  <c:v>6.4165189862251282E-2</c:v>
                </c:pt>
                <c:pt idx="20">
                  <c:v>5.6359518319368362E-2</c:v>
                </c:pt>
              </c:numCache>
            </c:numRef>
          </c:val>
          <c:extLst>
            <c:ext xmlns:c16="http://schemas.microsoft.com/office/drawing/2014/chart" uri="{C3380CC4-5D6E-409C-BE32-E72D297353CC}">
              <c16:uniqueId val="{00000004-20EA-8D4C-8AAB-572E4A42AE59}"/>
            </c:ext>
          </c:extLst>
        </c:ser>
        <c:ser>
          <c:idx val="1"/>
          <c:order val="7"/>
          <c:tx>
            <c:v>Europe</c:v>
          </c:tx>
          <c:spPr>
            <a:solidFill>
              <a:srgbClr val="00B05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wosharescompositionfull!$C$27:$W$27</c:f>
              <c:numCache>
                <c:formatCode>0.0%</c:formatCode>
                <c:ptCount val="21"/>
                <c:pt idx="0">
                  <c:v>7.8303404152393341E-2</c:v>
                </c:pt>
                <c:pt idx="1">
                  <c:v>8.101324985424678E-2</c:v>
                </c:pt>
                <c:pt idx="2">
                  <c:v>8.3723095556100219E-2</c:v>
                </c:pt>
                <c:pt idx="3">
                  <c:v>8.6432941257953644E-2</c:v>
                </c:pt>
                <c:pt idx="4">
                  <c:v>8.5913757483164474E-2</c:v>
                </c:pt>
                <c:pt idx="5">
                  <c:v>8.5394573708375304E-2</c:v>
                </c:pt>
                <c:pt idx="6">
                  <c:v>8.4875389933586121E-2</c:v>
                </c:pt>
                <c:pt idx="7">
                  <c:v>9.4750352203845978E-2</c:v>
                </c:pt>
                <c:pt idx="8">
                  <c:v>0.10462531447410583</c:v>
                </c:pt>
                <c:pt idx="9">
                  <c:v>8.2130558788776398E-2</c:v>
                </c:pt>
                <c:pt idx="10">
                  <c:v>5.3538255393505096E-2</c:v>
                </c:pt>
                <c:pt idx="11">
                  <c:v>3.6958180367946625E-2</c:v>
                </c:pt>
                <c:pt idx="12">
                  <c:v>4.7468699514865875E-2</c:v>
                </c:pt>
                <c:pt idx="13">
                  <c:v>5.2840489894151688E-2</c:v>
                </c:pt>
                <c:pt idx="14">
                  <c:v>4.7172669321298599E-2</c:v>
                </c:pt>
                <c:pt idx="15">
                  <c:v>3.2122008502483368E-2</c:v>
                </c:pt>
                <c:pt idx="16">
                  <c:v>4.4474970549345016E-2</c:v>
                </c:pt>
                <c:pt idx="17">
                  <c:v>5.3655881434679031E-2</c:v>
                </c:pt>
                <c:pt idx="18">
                  <c:v>5.2798811346292496E-2</c:v>
                </c:pt>
                <c:pt idx="19">
                  <c:v>4.0015283972024918E-2</c:v>
                </c:pt>
                <c:pt idx="20">
                  <c:v>3.8635492324829102E-2</c:v>
                </c:pt>
              </c:numCache>
            </c:numRef>
          </c:val>
          <c:extLst>
            <c:ext xmlns:c16="http://schemas.microsoft.com/office/drawing/2014/chart" uri="{C3380CC4-5D6E-409C-BE32-E72D297353CC}">
              <c16:uniqueId val="{00000001-20EA-8D4C-8AAB-572E4A42AE59}"/>
            </c:ext>
          </c:extLst>
        </c:ser>
        <c:dLbls>
          <c:showLegendKey val="0"/>
          <c:showVal val="0"/>
          <c:showCatName val="0"/>
          <c:showSerName val="0"/>
          <c:showPercent val="0"/>
          <c:showBubbleSize val="0"/>
        </c:dLbls>
        <c:axId val="486970832"/>
        <c:axId val="486967696"/>
      </c:areaChart>
      <c:catAx>
        <c:axId val="486970832"/>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67696"/>
        <c:crosses val="autoZero"/>
        <c:auto val="1"/>
        <c:lblAlgn val="ctr"/>
        <c:lblOffset val="100"/>
        <c:tickLblSkip val="2"/>
        <c:noMultiLvlLbl val="0"/>
      </c:catAx>
      <c:valAx>
        <c:axId val="486967696"/>
        <c:scaling>
          <c:orientation val="minMax"/>
          <c:max val="0.32000000000000006"/>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000" baseline="0">
                    <a:solidFill>
                      <a:schemeClr val="tx1"/>
                    </a:solidFill>
                  </a:rPr>
                  <a:t>Share of total world income (%)</a:t>
                </a:r>
                <a:endParaRPr lang="fr-FR" sz="2000">
                  <a:solidFill>
                    <a:schemeClr val="tx1"/>
                  </a:solidFill>
                </a:endParaRPr>
              </a:p>
            </c:rich>
          </c:tx>
          <c:layout>
            <c:manualLayout>
              <c:xMode val="edge"/>
              <c:yMode val="edge"/>
              <c:x val="2.4399513152338612E-3"/>
              <c:y val="0.2461145253184815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70832"/>
        <c:crosses val="autoZero"/>
        <c:crossBetween val="midCat"/>
      </c:valAx>
      <c:spPr>
        <a:noFill/>
        <a:ln w="31750">
          <a:solidFill>
            <a:schemeClr val="tx1"/>
          </a:solidFill>
        </a:ln>
        <a:effectLst/>
      </c:spPr>
    </c:plotArea>
    <c:legend>
      <c:legendPos val="b"/>
      <c:layout>
        <c:manualLayout>
          <c:xMode val="edge"/>
          <c:yMode val="edge"/>
          <c:x val="0.32350878064532157"/>
          <c:y val="7.4552418752533975E-2"/>
          <c:w val="0.46606345804407584"/>
          <c:h val="0.13833429357915628"/>
        </c:manualLayout>
      </c:layout>
      <c:overlay val="0"/>
      <c:spPr>
        <a:solidFill>
          <a:schemeClr val="bg1"/>
        </a:solidFill>
        <a:ln w="25400">
          <a:solidFill>
            <a:schemeClr val="tx1"/>
          </a:solid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800" b="1">
                <a:solidFill>
                  <a:schemeClr val="tx1"/>
                </a:solidFill>
              </a:rPr>
              <a:t>Figure</a:t>
            </a:r>
            <a:r>
              <a:rPr lang="fr-FR" sz="2800" b="1" baseline="0">
                <a:solidFill>
                  <a:schemeClr val="tx1"/>
                </a:solidFill>
              </a:rPr>
              <a:t> 14. The Regional Composition of the Global Bottom 50%, 1820-2020</a:t>
            </a:r>
            <a:endParaRPr lang="fr-FR" sz="2800" b="1">
              <a:solidFill>
                <a:schemeClr val="tx1"/>
              </a:solidFill>
            </a:endParaRP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1260960282172936E-2"/>
          <c:y val="6.5408797584512457E-2"/>
          <c:w val="0.89973993392781737"/>
          <c:h val="0.78828701675448465"/>
        </c:manualLayout>
      </c:layout>
      <c:areaChart>
        <c:grouping val="stacked"/>
        <c:varyColors val="0"/>
        <c:ser>
          <c:idx val="0"/>
          <c:order val="0"/>
          <c:tx>
            <c:v>East Asia</c:v>
          </c:tx>
          <c:spPr>
            <a:solidFill>
              <a:srgbClr val="FFFF0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wosharescompositionfull!$C$2:$W$2</c:f>
              <c:numCache>
                <c:formatCode>0.0%</c:formatCode>
                <c:ptCount val="21"/>
                <c:pt idx="0">
                  <c:v>5.4059222340583801E-2</c:v>
                </c:pt>
                <c:pt idx="1">
                  <c:v>5.1423811664183937E-2</c:v>
                </c:pt>
                <c:pt idx="2">
                  <c:v>4.8788400987784072E-2</c:v>
                </c:pt>
                <c:pt idx="3">
                  <c:v>4.6152990311384201E-2</c:v>
                </c:pt>
                <c:pt idx="4">
                  <c:v>4.2169904957214989E-2</c:v>
                </c:pt>
                <c:pt idx="5">
                  <c:v>3.8186819603045777E-2</c:v>
                </c:pt>
                <c:pt idx="6">
                  <c:v>3.4203734248876572E-2</c:v>
                </c:pt>
                <c:pt idx="7">
                  <c:v>3.2316502183675766E-2</c:v>
                </c:pt>
                <c:pt idx="8">
                  <c:v>3.042927011847496E-2</c:v>
                </c:pt>
                <c:pt idx="9">
                  <c:v>3.178076446056366E-2</c:v>
                </c:pt>
                <c:pt idx="10">
                  <c:v>3.1325716525316238E-2</c:v>
                </c:pt>
                <c:pt idx="11">
                  <c:v>3.1176330521702766E-2</c:v>
                </c:pt>
                <c:pt idx="12">
                  <c:v>2.7072001248598099E-2</c:v>
                </c:pt>
                <c:pt idx="13">
                  <c:v>2.7657225728034973E-2</c:v>
                </c:pt>
                <c:pt idx="14">
                  <c:v>2.5323852896690369E-2</c:v>
                </c:pt>
                <c:pt idx="15">
                  <c:v>2.2498302161693573E-2</c:v>
                </c:pt>
                <c:pt idx="16">
                  <c:v>1.7767095938324928E-2</c:v>
                </c:pt>
                <c:pt idx="17">
                  <c:v>1.5965014696121216E-2</c:v>
                </c:pt>
                <c:pt idx="18">
                  <c:v>1.3231031596660614E-2</c:v>
                </c:pt>
                <c:pt idx="19">
                  <c:v>9.9749341607093811E-3</c:v>
                </c:pt>
                <c:pt idx="20">
                  <c:v>8.8469274342060089E-3</c:v>
                </c:pt>
              </c:numCache>
            </c:numRef>
          </c:val>
          <c:extLst>
            <c:ext xmlns:c16="http://schemas.microsoft.com/office/drawing/2014/chart" uri="{C3380CC4-5D6E-409C-BE32-E72D297353CC}">
              <c16:uniqueId val="{00000000-20EA-8D4C-8AAB-572E4A42AE59}"/>
            </c:ext>
          </c:extLst>
        </c:ser>
        <c:ser>
          <c:idx val="7"/>
          <c:order val="1"/>
          <c:tx>
            <c:v>South/South-East Asia</c:v>
          </c:tx>
          <c:spPr>
            <a:solidFill>
              <a:srgbClr val="00B0F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wosharescompositionfull!$C$9:$W$9</c:f>
              <c:numCache>
                <c:formatCode>0.0%</c:formatCode>
                <c:ptCount val="21"/>
                <c:pt idx="0">
                  <c:v>4.990377277135849E-2</c:v>
                </c:pt>
                <c:pt idx="1">
                  <c:v>4.7668722768624626E-2</c:v>
                </c:pt>
                <c:pt idx="2">
                  <c:v>4.5433672765890762E-2</c:v>
                </c:pt>
                <c:pt idx="3">
                  <c:v>4.3198622763156891E-2</c:v>
                </c:pt>
                <c:pt idx="4">
                  <c:v>4.0031513820091881E-2</c:v>
                </c:pt>
                <c:pt idx="5">
                  <c:v>3.6864404877026871E-2</c:v>
                </c:pt>
                <c:pt idx="6">
                  <c:v>3.3697295933961868E-2</c:v>
                </c:pt>
                <c:pt idx="7">
                  <c:v>3.0237798579037189E-2</c:v>
                </c:pt>
                <c:pt idx="8">
                  <c:v>2.6778301224112511E-2</c:v>
                </c:pt>
                <c:pt idx="9">
                  <c:v>2.5875944644212723E-2</c:v>
                </c:pt>
                <c:pt idx="10">
                  <c:v>2.7409948408603668E-2</c:v>
                </c:pt>
                <c:pt idx="11">
                  <c:v>2.5376413017511368E-2</c:v>
                </c:pt>
                <c:pt idx="12">
                  <c:v>2.2656524553894997E-2</c:v>
                </c:pt>
                <c:pt idx="13">
                  <c:v>2.7216041460633278E-2</c:v>
                </c:pt>
                <c:pt idx="14">
                  <c:v>2.9692420735955238E-2</c:v>
                </c:pt>
                <c:pt idx="15">
                  <c:v>2.4503584951162338E-2</c:v>
                </c:pt>
                <c:pt idx="16">
                  <c:v>2.3280223831534386E-2</c:v>
                </c:pt>
                <c:pt idx="17">
                  <c:v>2.6065131649374962E-2</c:v>
                </c:pt>
                <c:pt idx="18">
                  <c:v>2.7860131114721298E-2</c:v>
                </c:pt>
                <c:pt idx="19">
                  <c:v>3.1917866319417953E-2</c:v>
                </c:pt>
                <c:pt idx="20">
                  <c:v>3.3151403069496155E-2</c:v>
                </c:pt>
              </c:numCache>
            </c:numRef>
          </c:val>
          <c:extLst>
            <c:ext xmlns:c16="http://schemas.microsoft.com/office/drawing/2014/chart" uri="{C3380CC4-5D6E-409C-BE32-E72D297353CC}">
              <c16:uniqueId val="{00000007-20EA-8D4C-8AAB-572E4A42AE59}"/>
            </c:ext>
          </c:extLst>
        </c:ser>
        <c:ser>
          <c:idx val="5"/>
          <c:order val="2"/>
          <c:tx>
            <c:v>Russia/Central Asia</c:v>
          </c:tx>
          <c:spPr>
            <a:solidFill>
              <a:srgbClr val="FF000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wosharescompositionfull!$C$7:$W$7</c:f>
              <c:numCache>
                <c:formatCode>0.0%</c:formatCode>
                <c:ptCount val="21"/>
                <c:pt idx="0">
                  <c:v>6.7907832562923431E-3</c:v>
                </c:pt>
                <c:pt idx="1">
                  <c:v>6.7331502214074135E-3</c:v>
                </c:pt>
                <c:pt idx="2">
                  <c:v>6.6755171865224838E-3</c:v>
                </c:pt>
                <c:pt idx="3">
                  <c:v>6.6178841516375542E-3</c:v>
                </c:pt>
                <c:pt idx="4">
                  <c:v>5.6137800371895237E-3</c:v>
                </c:pt>
                <c:pt idx="5">
                  <c:v>4.6096759227414932E-3</c:v>
                </c:pt>
                <c:pt idx="6">
                  <c:v>3.6055718082934618E-3</c:v>
                </c:pt>
                <c:pt idx="7">
                  <c:v>2.915258752182126E-3</c:v>
                </c:pt>
                <c:pt idx="8">
                  <c:v>2.2249456960707903E-3</c:v>
                </c:pt>
                <c:pt idx="9">
                  <c:v>2.1388430614024401E-3</c:v>
                </c:pt>
                <c:pt idx="10">
                  <c:v>2.8177502099424601E-3</c:v>
                </c:pt>
                <c:pt idx="11">
                  <c:v>1.5833143843337893E-3</c:v>
                </c:pt>
                <c:pt idx="12">
                  <c:v>1.3043266953900456E-3</c:v>
                </c:pt>
                <c:pt idx="13">
                  <c:v>1.1007525026798248E-3</c:v>
                </c:pt>
                <c:pt idx="14">
                  <c:v>1.1146827600896358E-3</c:v>
                </c:pt>
                <c:pt idx="15">
                  <c:v>7.4858585139736533E-4</c:v>
                </c:pt>
                <c:pt idx="16">
                  <c:v>7.3855352820828557E-4</c:v>
                </c:pt>
                <c:pt idx="17">
                  <c:v>9.0986391296610236E-4</c:v>
                </c:pt>
                <c:pt idx="18">
                  <c:v>1.7518997192382812E-3</c:v>
                </c:pt>
                <c:pt idx="19">
                  <c:v>1.4378620544448495E-3</c:v>
                </c:pt>
                <c:pt idx="20">
                  <c:v>1.5890522627159953E-3</c:v>
                </c:pt>
              </c:numCache>
            </c:numRef>
          </c:val>
          <c:extLst>
            <c:ext xmlns:c16="http://schemas.microsoft.com/office/drawing/2014/chart" uri="{C3380CC4-5D6E-409C-BE32-E72D297353CC}">
              <c16:uniqueId val="{00000005-20EA-8D4C-8AAB-572E4A42AE59}"/>
            </c:ext>
          </c:extLst>
        </c:ser>
        <c:ser>
          <c:idx val="6"/>
          <c:order val="3"/>
          <c:tx>
            <c:v>Sub-Saharan Africa</c:v>
          </c:tx>
          <c:spPr>
            <a:solidFill>
              <a:schemeClr val="tx1"/>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wosharescompositionfull!$C$8:$W$8</c:f>
              <c:numCache>
                <c:formatCode>0.0%</c:formatCode>
                <c:ptCount val="21"/>
                <c:pt idx="0">
                  <c:v>1.0496605187654495E-2</c:v>
                </c:pt>
                <c:pt idx="1">
                  <c:v>9.8487474024295807E-3</c:v>
                </c:pt>
                <c:pt idx="2">
                  <c:v>9.2008896172046661E-3</c:v>
                </c:pt>
                <c:pt idx="3">
                  <c:v>8.5530318319797516E-3</c:v>
                </c:pt>
                <c:pt idx="4">
                  <c:v>7.5397690137227373E-3</c:v>
                </c:pt>
                <c:pt idx="5">
                  <c:v>6.5265061954657231E-3</c:v>
                </c:pt>
                <c:pt idx="6">
                  <c:v>5.5132433772087097E-3</c:v>
                </c:pt>
                <c:pt idx="7">
                  <c:v>4.9298335798084736E-3</c:v>
                </c:pt>
                <c:pt idx="8">
                  <c:v>4.3464237824082375E-3</c:v>
                </c:pt>
                <c:pt idx="9">
                  <c:v>4.6631041914224625E-3</c:v>
                </c:pt>
                <c:pt idx="10">
                  <c:v>5.1996461115777493E-3</c:v>
                </c:pt>
                <c:pt idx="11">
                  <c:v>4.9456269480288029E-3</c:v>
                </c:pt>
                <c:pt idx="12">
                  <c:v>4.184287041425705E-3</c:v>
                </c:pt>
                <c:pt idx="13">
                  <c:v>5.3386385552585125E-3</c:v>
                </c:pt>
                <c:pt idx="14">
                  <c:v>6.2075010500848293E-3</c:v>
                </c:pt>
                <c:pt idx="15">
                  <c:v>5.2059395238757133E-3</c:v>
                </c:pt>
                <c:pt idx="16">
                  <c:v>5.9636598452925682E-3</c:v>
                </c:pt>
                <c:pt idx="17">
                  <c:v>8.334871381521225E-3</c:v>
                </c:pt>
                <c:pt idx="18">
                  <c:v>1.0719748213887215E-2</c:v>
                </c:pt>
                <c:pt idx="19">
                  <c:v>1.3852749019861221E-2</c:v>
                </c:pt>
                <c:pt idx="20">
                  <c:v>1.7134208232164383E-2</c:v>
                </c:pt>
              </c:numCache>
            </c:numRef>
          </c:val>
          <c:extLst>
            <c:ext xmlns:c16="http://schemas.microsoft.com/office/drawing/2014/chart" uri="{C3380CC4-5D6E-409C-BE32-E72D297353CC}">
              <c16:uniqueId val="{00000006-20EA-8D4C-8AAB-572E4A42AE59}"/>
            </c:ext>
          </c:extLst>
        </c:ser>
        <c:ser>
          <c:idx val="3"/>
          <c:order val="4"/>
          <c:tx>
            <c:v>Middle East/North Africa</c:v>
          </c:tx>
          <c:spPr>
            <a:solidFill>
              <a:schemeClr val="accent4"/>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wosharescompositionfull!$C$5:$W$5</c:f>
              <c:numCache>
                <c:formatCode>0.0%</c:formatCode>
                <c:ptCount val="21"/>
                <c:pt idx="0">
                  <c:v>2.4121119640767574E-3</c:v>
                </c:pt>
                <c:pt idx="1">
                  <c:v>2.3486024389664331E-3</c:v>
                </c:pt>
                <c:pt idx="2">
                  <c:v>2.2850929138561087E-3</c:v>
                </c:pt>
                <c:pt idx="3">
                  <c:v>2.2215833887457848E-3</c:v>
                </c:pt>
                <c:pt idx="4">
                  <c:v>2.0295098268737397E-3</c:v>
                </c:pt>
                <c:pt idx="5">
                  <c:v>1.8374362650016944E-3</c:v>
                </c:pt>
                <c:pt idx="6">
                  <c:v>1.6453627031296492E-3</c:v>
                </c:pt>
                <c:pt idx="7">
                  <c:v>1.4732220442965627E-3</c:v>
                </c:pt>
                <c:pt idx="8">
                  <c:v>1.3010813854634762E-3</c:v>
                </c:pt>
                <c:pt idx="9">
                  <c:v>1.2327050790190697E-3</c:v>
                </c:pt>
                <c:pt idx="10">
                  <c:v>1.5271971933543682E-3</c:v>
                </c:pt>
                <c:pt idx="11">
                  <c:v>1.4357138425111771E-3</c:v>
                </c:pt>
                <c:pt idx="12">
                  <c:v>1.3735159300267696E-3</c:v>
                </c:pt>
                <c:pt idx="13">
                  <c:v>1.4613524544984102E-3</c:v>
                </c:pt>
                <c:pt idx="14">
                  <c:v>1.7005264526233077E-3</c:v>
                </c:pt>
                <c:pt idx="15">
                  <c:v>1.2525331694632769E-3</c:v>
                </c:pt>
                <c:pt idx="16">
                  <c:v>1.3038377510383725E-3</c:v>
                </c:pt>
                <c:pt idx="17">
                  <c:v>1.5993634006008506E-3</c:v>
                </c:pt>
                <c:pt idx="18">
                  <c:v>1.8240467179566622E-3</c:v>
                </c:pt>
                <c:pt idx="19">
                  <c:v>2.2708144970238209E-3</c:v>
                </c:pt>
                <c:pt idx="20">
                  <c:v>2.8592816088348627E-3</c:v>
                </c:pt>
              </c:numCache>
            </c:numRef>
          </c:val>
          <c:extLst>
            <c:ext xmlns:c16="http://schemas.microsoft.com/office/drawing/2014/chart" uri="{C3380CC4-5D6E-409C-BE32-E72D297353CC}">
              <c16:uniqueId val="{00000003-20EA-8D4C-8AAB-572E4A42AE59}"/>
            </c:ext>
          </c:extLst>
        </c:ser>
        <c:ser>
          <c:idx val="2"/>
          <c:order val="5"/>
          <c:tx>
            <c:v>Latin America</c:v>
          </c:tx>
          <c:spPr>
            <a:solidFill>
              <a:schemeClr val="accent2"/>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wosharescompositionfull!$C$4:$W$4</c:f>
              <c:numCache>
                <c:formatCode>0.0%</c:formatCode>
                <c:ptCount val="21"/>
                <c:pt idx="0">
                  <c:v>2.5972002185881138E-3</c:v>
                </c:pt>
                <c:pt idx="1">
                  <c:v>2.7002412049720683E-3</c:v>
                </c:pt>
                <c:pt idx="2">
                  <c:v>2.8032821913560229E-3</c:v>
                </c:pt>
                <c:pt idx="3">
                  <c:v>2.9063231777399778E-3</c:v>
                </c:pt>
                <c:pt idx="4">
                  <c:v>2.776601817458868E-3</c:v>
                </c:pt>
                <c:pt idx="5">
                  <c:v>2.6468804571777582E-3</c:v>
                </c:pt>
                <c:pt idx="6">
                  <c:v>2.5171590968966484E-3</c:v>
                </c:pt>
                <c:pt idx="7">
                  <c:v>2.5732483481988311E-3</c:v>
                </c:pt>
                <c:pt idx="8">
                  <c:v>2.6293375995010138E-3</c:v>
                </c:pt>
                <c:pt idx="9">
                  <c:v>2.5246951263397932E-3</c:v>
                </c:pt>
                <c:pt idx="10">
                  <c:v>2.5583440437912941E-3</c:v>
                </c:pt>
                <c:pt idx="11">
                  <c:v>2.8691687621176243E-3</c:v>
                </c:pt>
                <c:pt idx="12">
                  <c:v>2.7616885490715504E-3</c:v>
                </c:pt>
                <c:pt idx="13">
                  <c:v>2.6738927699625492E-3</c:v>
                </c:pt>
                <c:pt idx="14">
                  <c:v>2.9195873066782951E-3</c:v>
                </c:pt>
                <c:pt idx="15">
                  <c:v>2.302731154486537E-3</c:v>
                </c:pt>
                <c:pt idx="16">
                  <c:v>2.1890304051339626E-3</c:v>
                </c:pt>
                <c:pt idx="17">
                  <c:v>3.0907674226909876E-3</c:v>
                </c:pt>
                <c:pt idx="18">
                  <c:v>3.3609187230467796E-3</c:v>
                </c:pt>
                <c:pt idx="19">
                  <c:v>4.2624888010323048E-3</c:v>
                </c:pt>
                <c:pt idx="20">
                  <c:v>5.3293225355446339E-3</c:v>
                </c:pt>
              </c:numCache>
            </c:numRef>
          </c:val>
          <c:extLst>
            <c:ext xmlns:c16="http://schemas.microsoft.com/office/drawing/2014/chart" uri="{C3380CC4-5D6E-409C-BE32-E72D297353CC}">
              <c16:uniqueId val="{00000002-20EA-8D4C-8AAB-572E4A42AE59}"/>
            </c:ext>
          </c:extLst>
        </c:ser>
        <c:ser>
          <c:idx val="4"/>
          <c:order val="6"/>
          <c:tx>
            <c:v>North America</c:v>
          </c:tx>
          <c:spPr>
            <a:solidFill>
              <a:srgbClr val="7030A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wosharescompositionfull!$C$6:$W$6</c:f>
              <c:numCache>
                <c:formatCode>0.0%</c:formatCode>
                <c:ptCount val="21"/>
                <c:pt idx="0">
                  <c:v>5.598446587100625E-4</c:v>
                </c:pt>
                <c:pt idx="1">
                  <c:v>6.6101913883661234E-4</c:v>
                </c:pt>
                <c:pt idx="2">
                  <c:v>7.6219361896316218E-4</c:v>
                </c:pt>
                <c:pt idx="3">
                  <c:v>8.633680990897119E-4</c:v>
                </c:pt>
                <c:pt idx="4">
                  <c:v>8.6403884536897146E-4</c:v>
                </c:pt>
                <c:pt idx="5">
                  <c:v>8.6470959164823102E-4</c:v>
                </c:pt>
                <c:pt idx="6">
                  <c:v>8.6538033792749047E-4</c:v>
                </c:pt>
                <c:pt idx="7">
                  <c:v>8.7106376304291189E-4</c:v>
                </c:pt>
                <c:pt idx="8">
                  <c:v>8.767471881583333E-4</c:v>
                </c:pt>
                <c:pt idx="9">
                  <c:v>8.7523512775078416E-4</c:v>
                </c:pt>
                <c:pt idx="10">
                  <c:v>9.6939248032867908E-4</c:v>
                </c:pt>
                <c:pt idx="11">
                  <c:v>1.0375248966738582E-3</c:v>
                </c:pt>
                <c:pt idx="12">
                  <c:v>8.9475593995302916E-4</c:v>
                </c:pt>
                <c:pt idx="13">
                  <c:v>8.9587492402642965E-4</c:v>
                </c:pt>
                <c:pt idx="14">
                  <c:v>9.7556383116170764E-4</c:v>
                </c:pt>
                <c:pt idx="15">
                  <c:v>6.7909708013758063E-4</c:v>
                </c:pt>
                <c:pt idx="16">
                  <c:v>5.3438736358657479E-4</c:v>
                </c:pt>
                <c:pt idx="17">
                  <c:v>5.8804830769076943E-4</c:v>
                </c:pt>
                <c:pt idx="18">
                  <c:v>6.2015553703531623E-4</c:v>
                </c:pt>
                <c:pt idx="19">
                  <c:v>7.7802984742447734E-4</c:v>
                </c:pt>
                <c:pt idx="20">
                  <c:v>1.1527298483997583E-3</c:v>
                </c:pt>
              </c:numCache>
            </c:numRef>
          </c:val>
          <c:extLst>
            <c:ext xmlns:c16="http://schemas.microsoft.com/office/drawing/2014/chart" uri="{C3380CC4-5D6E-409C-BE32-E72D297353CC}">
              <c16:uniqueId val="{00000004-20EA-8D4C-8AAB-572E4A42AE59}"/>
            </c:ext>
          </c:extLst>
        </c:ser>
        <c:ser>
          <c:idx val="1"/>
          <c:order val="7"/>
          <c:tx>
            <c:v>Europe</c:v>
          </c:tx>
          <c:spPr>
            <a:solidFill>
              <a:srgbClr val="00B05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wosharescompositionfull!$C$3:$W$3</c:f>
              <c:numCache>
                <c:formatCode>0.0%</c:formatCode>
                <c:ptCount val="21"/>
                <c:pt idx="0">
                  <c:v>8.8278427720069885E-3</c:v>
                </c:pt>
                <c:pt idx="1">
                  <c:v>8.4482482634484768E-3</c:v>
                </c:pt>
                <c:pt idx="2">
                  <c:v>8.0686537548899651E-3</c:v>
                </c:pt>
                <c:pt idx="3">
                  <c:v>7.6890592463314533E-3</c:v>
                </c:pt>
                <c:pt idx="4">
                  <c:v>6.7651273372272653E-3</c:v>
                </c:pt>
                <c:pt idx="5">
                  <c:v>5.8411954281230773E-3</c:v>
                </c:pt>
                <c:pt idx="6">
                  <c:v>4.9172635190188885E-3</c:v>
                </c:pt>
                <c:pt idx="7">
                  <c:v>4.3733961647376418E-3</c:v>
                </c:pt>
                <c:pt idx="8">
                  <c:v>3.8295288104563951E-3</c:v>
                </c:pt>
                <c:pt idx="9">
                  <c:v>3.7675639614462852E-3</c:v>
                </c:pt>
                <c:pt idx="10">
                  <c:v>3.6538424901664257E-3</c:v>
                </c:pt>
                <c:pt idx="11">
                  <c:v>2.967149717733264E-3</c:v>
                </c:pt>
                <c:pt idx="12">
                  <c:v>2.6160269044339657E-3</c:v>
                </c:pt>
                <c:pt idx="13">
                  <c:v>2.3940789978951216E-3</c:v>
                </c:pt>
                <c:pt idx="14">
                  <c:v>2.1518359426409006E-3</c:v>
                </c:pt>
                <c:pt idx="15">
                  <c:v>1.3708241749554873E-3</c:v>
                </c:pt>
                <c:pt idx="16">
                  <c:v>1.0446094674989581E-3</c:v>
                </c:pt>
                <c:pt idx="17">
                  <c:v>1.0561746312305331E-3</c:v>
                </c:pt>
                <c:pt idx="18">
                  <c:v>1.0493528097867966E-3</c:v>
                </c:pt>
                <c:pt idx="19">
                  <c:v>1.1483414564281702E-3</c:v>
                </c:pt>
                <c:pt idx="20">
                  <c:v>1.268091844394803E-3</c:v>
                </c:pt>
              </c:numCache>
            </c:numRef>
          </c:val>
          <c:extLst>
            <c:ext xmlns:c16="http://schemas.microsoft.com/office/drawing/2014/chart" uri="{C3380CC4-5D6E-409C-BE32-E72D297353CC}">
              <c16:uniqueId val="{00000001-20EA-8D4C-8AAB-572E4A42AE59}"/>
            </c:ext>
          </c:extLst>
        </c:ser>
        <c:dLbls>
          <c:showLegendKey val="0"/>
          <c:showVal val="0"/>
          <c:showCatName val="0"/>
          <c:showSerName val="0"/>
          <c:showPercent val="0"/>
          <c:showBubbleSize val="0"/>
        </c:dLbls>
        <c:axId val="486971616"/>
        <c:axId val="486972008"/>
      </c:areaChart>
      <c:catAx>
        <c:axId val="486971616"/>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72008"/>
        <c:crosses val="autoZero"/>
        <c:auto val="1"/>
        <c:lblAlgn val="ctr"/>
        <c:lblOffset val="100"/>
        <c:tickLblSkip val="2"/>
        <c:noMultiLvlLbl val="0"/>
      </c:catAx>
      <c:valAx>
        <c:axId val="486972008"/>
        <c:scaling>
          <c:orientation val="minMax"/>
          <c:max val="0.14000000000000001"/>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000" baseline="0">
                    <a:solidFill>
                      <a:schemeClr val="tx1"/>
                    </a:solidFill>
                  </a:rPr>
                  <a:t>Share of total world income (%)</a:t>
                </a:r>
                <a:endParaRPr lang="fr-FR" sz="2000">
                  <a:solidFill>
                    <a:schemeClr val="tx1"/>
                  </a:solidFill>
                </a:endParaRPr>
              </a:p>
            </c:rich>
          </c:tx>
          <c:layout>
            <c:manualLayout>
              <c:xMode val="edge"/>
              <c:yMode val="edge"/>
              <c:x val="2.4399513152338612E-3"/>
              <c:y val="0.2461145253184815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6971616"/>
        <c:crosses val="autoZero"/>
        <c:crossBetween val="midCat"/>
      </c:valAx>
      <c:spPr>
        <a:noFill/>
        <a:ln w="31750">
          <a:solidFill>
            <a:schemeClr val="tx1"/>
          </a:solidFill>
        </a:ln>
        <a:effectLst/>
      </c:spPr>
    </c:plotArea>
    <c:legend>
      <c:legendPos val="b"/>
      <c:layout>
        <c:manualLayout>
          <c:xMode val="edge"/>
          <c:yMode val="edge"/>
          <c:x val="0.36688417496708808"/>
          <c:y val="0.16262829951134156"/>
          <c:w val="0.46606345804407584"/>
          <c:h val="0.13833429357915628"/>
        </c:manualLayout>
      </c:layout>
      <c:overlay val="0"/>
      <c:spPr>
        <a:solidFill>
          <a:schemeClr val="bg1"/>
        </a:solidFill>
        <a:ln w="25400">
          <a:solidFill>
            <a:schemeClr val="tx1"/>
          </a:solid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800" b="1">
                <a:solidFill>
                  <a:schemeClr val="tx1"/>
                </a:solidFill>
              </a:rPr>
              <a:t>Figure</a:t>
            </a:r>
            <a:r>
              <a:rPr lang="fr-FR" sz="2800" b="1" baseline="0">
                <a:solidFill>
                  <a:schemeClr val="tx1"/>
                </a:solidFill>
              </a:rPr>
              <a:t> 15. The Regional Composition of the Global Middle 40%, 1820-2020</a:t>
            </a:r>
            <a:endParaRPr lang="fr-FR" sz="2800" b="1">
              <a:solidFill>
                <a:schemeClr val="tx1"/>
              </a:solidFill>
            </a:endParaRPr>
          </a:p>
        </c:rich>
      </c:tx>
      <c:overlay val="0"/>
      <c:spPr>
        <a:noFill/>
        <a:ln>
          <a:noFill/>
        </a:ln>
        <a:effectLst/>
      </c:spPr>
      <c:txPr>
        <a:bodyPr rot="0" spcFirstLastPara="1" vertOverflow="ellipsis" vert="horz" wrap="square" anchor="ctr" anchorCtr="1"/>
        <a:lstStyle/>
        <a:p>
          <a:pPr>
            <a:defRPr sz="28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7.1260960282172936E-2"/>
          <c:y val="6.5408797584512457E-2"/>
          <c:w val="0.89973993392781737"/>
          <c:h val="0.78828701675448465"/>
        </c:manualLayout>
      </c:layout>
      <c:areaChart>
        <c:grouping val="stacked"/>
        <c:varyColors val="0"/>
        <c:ser>
          <c:idx val="0"/>
          <c:order val="0"/>
          <c:tx>
            <c:v>East Asia</c:v>
          </c:tx>
          <c:spPr>
            <a:solidFill>
              <a:srgbClr val="FFFF0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wosharescompositionfull!$C$10:$W$10</c:f>
              <c:numCache>
                <c:formatCode>0.0%</c:formatCode>
                <c:ptCount val="21"/>
                <c:pt idx="0">
                  <c:v>0.16499190032482147</c:v>
                </c:pt>
                <c:pt idx="1">
                  <c:v>0.15869367619355521</c:v>
                </c:pt>
                <c:pt idx="2">
                  <c:v>0.15239545206228894</c:v>
                </c:pt>
                <c:pt idx="3">
                  <c:v>0.14609722793102264</c:v>
                </c:pt>
                <c:pt idx="4">
                  <c:v>0.12901754677295685</c:v>
                </c:pt>
                <c:pt idx="5">
                  <c:v>0.11193786561489105</c:v>
                </c:pt>
                <c:pt idx="6">
                  <c:v>9.4858184456825256E-2</c:v>
                </c:pt>
                <c:pt idx="7">
                  <c:v>8.3353672176599503E-2</c:v>
                </c:pt>
                <c:pt idx="8">
                  <c:v>7.1849159896373749E-2</c:v>
                </c:pt>
                <c:pt idx="9">
                  <c:v>5.0762902945280075E-2</c:v>
                </c:pt>
                <c:pt idx="10">
                  <c:v>6.1076663434505463E-2</c:v>
                </c:pt>
                <c:pt idx="11">
                  <c:v>5.603380873799324E-2</c:v>
                </c:pt>
                <c:pt idx="12">
                  <c:v>5.8432698249816895E-2</c:v>
                </c:pt>
                <c:pt idx="13">
                  <c:v>6.3854403793811798E-2</c:v>
                </c:pt>
                <c:pt idx="14">
                  <c:v>7.9521484673023224E-2</c:v>
                </c:pt>
                <c:pt idx="15">
                  <c:v>7.3493659496307373E-2</c:v>
                </c:pt>
                <c:pt idx="16">
                  <c:v>8.5418671369552612E-2</c:v>
                </c:pt>
                <c:pt idx="17">
                  <c:v>9.4580464065074921E-2</c:v>
                </c:pt>
                <c:pt idx="18">
                  <c:v>9.9450550973415375E-2</c:v>
                </c:pt>
                <c:pt idx="19">
                  <c:v>0.12127098441123962</c:v>
                </c:pt>
                <c:pt idx="20">
                  <c:v>0.12532247602939606</c:v>
                </c:pt>
              </c:numCache>
            </c:numRef>
          </c:val>
          <c:extLst>
            <c:ext xmlns:c16="http://schemas.microsoft.com/office/drawing/2014/chart" uri="{C3380CC4-5D6E-409C-BE32-E72D297353CC}">
              <c16:uniqueId val="{00000000-20EA-8D4C-8AAB-572E4A42AE59}"/>
            </c:ext>
          </c:extLst>
        </c:ser>
        <c:ser>
          <c:idx val="7"/>
          <c:order val="1"/>
          <c:tx>
            <c:v>South/South-East Asia</c:v>
          </c:tx>
          <c:spPr>
            <a:solidFill>
              <a:srgbClr val="00B0F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wosharescompositionfull!$C$17:$W$17</c:f>
              <c:numCache>
                <c:formatCode>0.0%</c:formatCode>
                <c:ptCount val="21"/>
                <c:pt idx="0">
                  <c:v>3.9295520633459091E-2</c:v>
                </c:pt>
                <c:pt idx="1">
                  <c:v>3.6805815994739532E-2</c:v>
                </c:pt>
                <c:pt idx="2">
                  <c:v>3.4316111356019974E-2</c:v>
                </c:pt>
                <c:pt idx="3">
                  <c:v>3.1826406717300415E-2</c:v>
                </c:pt>
                <c:pt idx="4">
                  <c:v>3.2815037916103997E-2</c:v>
                </c:pt>
                <c:pt idx="5">
                  <c:v>3.3803669114907578E-2</c:v>
                </c:pt>
                <c:pt idx="6">
                  <c:v>3.4792300313711166E-2</c:v>
                </c:pt>
                <c:pt idx="7">
                  <c:v>3.3457983285188675E-2</c:v>
                </c:pt>
                <c:pt idx="8">
                  <c:v>3.2123666256666183E-2</c:v>
                </c:pt>
                <c:pt idx="9">
                  <c:v>5.1025822758674622E-2</c:v>
                </c:pt>
                <c:pt idx="10">
                  <c:v>5.3645636886358261E-2</c:v>
                </c:pt>
                <c:pt idx="11">
                  <c:v>4.9511842429637909E-2</c:v>
                </c:pt>
                <c:pt idx="12">
                  <c:v>3.9611667394638062E-2</c:v>
                </c:pt>
                <c:pt idx="13">
                  <c:v>5.4347366094589233E-2</c:v>
                </c:pt>
                <c:pt idx="14">
                  <c:v>4.7945801168680191E-2</c:v>
                </c:pt>
                <c:pt idx="15">
                  <c:v>6.0670360922813416E-2</c:v>
                </c:pt>
                <c:pt idx="16">
                  <c:v>6.1975955963134766E-2</c:v>
                </c:pt>
                <c:pt idx="17">
                  <c:v>6.5414391458034515E-2</c:v>
                </c:pt>
                <c:pt idx="18">
                  <c:v>6.7566521465778351E-2</c:v>
                </c:pt>
                <c:pt idx="19">
                  <c:v>6.965116411447525E-2</c:v>
                </c:pt>
                <c:pt idx="20">
                  <c:v>7.8757911920547485E-2</c:v>
                </c:pt>
              </c:numCache>
            </c:numRef>
          </c:val>
          <c:extLst>
            <c:ext xmlns:c16="http://schemas.microsoft.com/office/drawing/2014/chart" uri="{C3380CC4-5D6E-409C-BE32-E72D297353CC}">
              <c16:uniqueId val="{00000007-20EA-8D4C-8AAB-572E4A42AE59}"/>
            </c:ext>
          </c:extLst>
        </c:ser>
        <c:ser>
          <c:idx val="5"/>
          <c:order val="2"/>
          <c:tx>
            <c:v>Russia/Central Asia</c:v>
          </c:tx>
          <c:spPr>
            <a:solidFill>
              <a:srgbClr val="FF000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wosharescompositionfull!$C$15:$W$15</c:f>
              <c:numCache>
                <c:formatCode>0.0%</c:formatCode>
                <c:ptCount val="21"/>
                <c:pt idx="0">
                  <c:v>1.9686188548803329E-2</c:v>
                </c:pt>
                <c:pt idx="1">
                  <c:v>2.0764499281843502E-2</c:v>
                </c:pt>
                <c:pt idx="2">
                  <c:v>2.1842810014883675E-2</c:v>
                </c:pt>
                <c:pt idx="3">
                  <c:v>2.2921120747923851E-2</c:v>
                </c:pt>
                <c:pt idx="4">
                  <c:v>2.7433980256319046E-2</c:v>
                </c:pt>
                <c:pt idx="5">
                  <c:v>3.1946839764714241E-2</c:v>
                </c:pt>
                <c:pt idx="6">
                  <c:v>3.6459699273109436E-2</c:v>
                </c:pt>
                <c:pt idx="7">
                  <c:v>3.9992993697524071E-2</c:v>
                </c:pt>
                <c:pt idx="8">
                  <c:v>4.3526288121938705E-2</c:v>
                </c:pt>
                <c:pt idx="9">
                  <c:v>4.5979775488376617E-2</c:v>
                </c:pt>
                <c:pt idx="10">
                  <c:v>4.6248964965343475E-2</c:v>
                </c:pt>
                <c:pt idx="11">
                  <c:v>5.9063557535409927E-2</c:v>
                </c:pt>
                <c:pt idx="12">
                  <c:v>6.0434833168983459E-2</c:v>
                </c:pt>
                <c:pt idx="13">
                  <c:v>4.8433128744363785E-2</c:v>
                </c:pt>
                <c:pt idx="14">
                  <c:v>5.0062045454978943E-2</c:v>
                </c:pt>
                <c:pt idx="15">
                  <c:v>5.0219416618347168E-2</c:v>
                </c:pt>
                <c:pt idx="16">
                  <c:v>4.0325302630662918E-2</c:v>
                </c:pt>
                <c:pt idx="17">
                  <c:v>3.4323405474424362E-2</c:v>
                </c:pt>
                <c:pt idx="18">
                  <c:v>2.3615885525941849E-2</c:v>
                </c:pt>
                <c:pt idx="19">
                  <c:v>2.3667676374316216E-2</c:v>
                </c:pt>
                <c:pt idx="20">
                  <c:v>2.370605431497097E-2</c:v>
                </c:pt>
              </c:numCache>
            </c:numRef>
          </c:val>
          <c:extLst>
            <c:ext xmlns:c16="http://schemas.microsoft.com/office/drawing/2014/chart" uri="{C3380CC4-5D6E-409C-BE32-E72D297353CC}">
              <c16:uniqueId val="{00000005-20EA-8D4C-8AAB-572E4A42AE59}"/>
            </c:ext>
          </c:extLst>
        </c:ser>
        <c:ser>
          <c:idx val="6"/>
          <c:order val="3"/>
          <c:tx>
            <c:v>Sub-Saharan Africa</c:v>
          </c:tx>
          <c:spPr>
            <a:solidFill>
              <a:schemeClr val="tx1"/>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wosharescompositionfull!$C$16:$W$16</c:f>
              <c:numCache>
                <c:formatCode>0.0%</c:formatCode>
                <c:ptCount val="21"/>
                <c:pt idx="0">
                  <c:v>1.2551909312605858E-2</c:v>
                </c:pt>
                <c:pt idx="1">
                  <c:v>1.2221557088196278E-2</c:v>
                </c:pt>
                <c:pt idx="2">
                  <c:v>1.1891204863786697E-2</c:v>
                </c:pt>
                <c:pt idx="3">
                  <c:v>1.1560852639377117E-2</c:v>
                </c:pt>
                <c:pt idx="4">
                  <c:v>1.3125779728094736E-2</c:v>
                </c:pt>
                <c:pt idx="5">
                  <c:v>1.4690706816812355E-2</c:v>
                </c:pt>
                <c:pt idx="6">
                  <c:v>1.6255633905529976E-2</c:v>
                </c:pt>
                <c:pt idx="7">
                  <c:v>1.6480060294270515E-2</c:v>
                </c:pt>
                <c:pt idx="8">
                  <c:v>1.6704486683011055E-2</c:v>
                </c:pt>
                <c:pt idx="9">
                  <c:v>1.6747964546084404E-2</c:v>
                </c:pt>
                <c:pt idx="10">
                  <c:v>1.6753779724240303E-2</c:v>
                </c:pt>
                <c:pt idx="11">
                  <c:v>2.253231406211853E-2</c:v>
                </c:pt>
                <c:pt idx="12">
                  <c:v>2.6626035571098328E-2</c:v>
                </c:pt>
                <c:pt idx="13">
                  <c:v>2.5600459426641464E-2</c:v>
                </c:pt>
                <c:pt idx="14">
                  <c:v>2.4247961118817329E-2</c:v>
                </c:pt>
                <c:pt idx="15">
                  <c:v>2.9366372153162956E-2</c:v>
                </c:pt>
                <c:pt idx="16">
                  <c:v>2.7546357363462448E-2</c:v>
                </c:pt>
                <c:pt idx="17">
                  <c:v>2.0604886114597321E-2</c:v>
                </c:pt>
                <c:pt idx="18">
                  <c:v>1.5975862741470337E-2</c:v>
                </c:pt>
                <c:pt idx="19">
                  <c:v>1.7432034015655518E-2</c:v>
                </c:pt>
                <c:pt idx="20">
                  <c:v>1.4756686985492706E-2</c:v>
                </c:pt>
              </c:numCache>
            </c:numRef>
          </c:val>
          <c:extLst>
            <c:ext xmlns:c16="http://schemas.microsoft.com/office/drawing/2014/chart" uri="{C3380CC4-5D6E-409C-BE32-E72D297353CC}">
              <c16:uniqueId val="{00000006-20EA-8D4C-8AAB-572E4A42AE59}"/>
            </c:ext>
          </c:extLst>
        </c:ser>
        <c:ser>
          <c:idx val="3"/>
          <c:order val="4"/>
          <c:tx>
            <c:v>Middle East/North Africa</c:v>
          </c:tx>
          <c:spPr>
            <a:solidFill>
              <a:schemeClr val="accent4"/>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wosharescompositionfull!$C$13:$W$13</c:f>
              <c:numCache>
                <c:formatCode>0.0%</c:formatCode>
                <c:ptCount val="21"/>
                <c:pt idx="0">
                  <c:v>2.1237364038825035E-2</c:v>
                </c:pt>
                <c:pt idx="1">
                  <c:v>2.1594014018774033E-2</c:v>
                </c:pt>
                <c:pt idx="2">
                  <c:v>2.195066399872303E-2</c:v>
                </c:pt>
                <c:pt idx="3">
                  <c:v>2.2307313978672028E-2</c:v>
                </c:pt>
                <c:pt idx="4">
                  <c:v>2.3441612720489502E-2</c:v>
                </c:pt>
                <c:pt idx="5">
                  <c:v>2.4575911462306976E-2</c:v>
                </c:pt>
                <c:pt idx="6">
                  <c:v>2.5710210204124451E-2</c:v>
                </c:pt>
                <c:pt idx="7">
                  <c:v>2.5994381867349148E-2</c:v>
                </c:pt>
                <c:pt idx="8">
                  <c:v>2.6278553530573845E-2</c:v>
                </c:pt>
                <c:pt idx="9">
                  <c:v>2.4969907477498055E-2</c:v>
                </c:pt>
                <c:pt idx="10">
                  <c:v>2.2690718993544579E-2</c:v>
                </c:pt>
                <c:pt idx="11">
                  <c:v>2.7084806933999062E-2</c:v>
                </c:pt>
                <c:pt idx="12">
                  <c:v>2.8230512514710426E-2</c:v>
                </c:pt>
                <c:pt idx="13">
                  <c:v>2.8241353109478951E-2</c:v>
                </c:pt>
                <c:pt idx="14">
                  <c:v>3.0937416478991508E-2</c:v>
                </c:pt>
                <c:pt idx="15">
                  <c:v>3.5930480808019638E-2</c:v>
                </c:pt>
                <c:pt idx="16">
                  <c:v>3.2463796436786652E-2</c:v>
                </c:pt>
                <c:pt idx="17">
                  <c:v>3.487207368016243E-2</c:v>
                </c:pt>
                <c:pt idx="18">
                  <c:v>3.3338233828544617E-2</c:v>
                </c:pt>
                <c:pt idx="19">
                  <c:v>3.8081228733062744E-2</c:v>
                </c:pt>
                <c:pt idx="20">
                  <c:v>4.9988038837909698E-2</c:v>
                </c:pt>
              </c:numCache>
            </c:numRef>
          </c:val>
          <c:extLst>
            <c:ext xmlns:c16="http://schemas.microsoft.com/office/drawing/2014/chart" uri="{C3380CC4-5D6E-409C-BE32-E72D297353CC}">
              <c16:uniqueId val="{00000003-20EA-8D4C-8AAB-572E4A42AE59}"/>
            </c:ext>
          </c:extLst>
        </c:ser>
        <c:ser>
          <c:idx val="2"/>
          <c:order val="5"/>
          <c:tx>
            <c:v>Latin America</c:v>
          </c:tx>
          <c:spPr>
            <a:solidFill>
              <a:schemeClr val="accent2"/>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wosharescompositionfull!$C$12:$W$12</c:f>
              <c:numCache>
                <c:formatCode>0.0%</c:formatCode>
                <c:ptCount val="21"/>
                <c:pt idx="0">
                  <c:v>7.3279878124594688E-3</c:v>
                </c:pt>
                <c:pt idx="1">
                  <c:v>7.9246762519081439E-3</c:v>
                </c:pt>
                <c:pt idx="2">
                  <c:v>8.521364691356819E-3</c:v>
                </c:pt>
                <c:pt idx="3">
                  <c:v>9.1180531308054924E-3</c:v>
                </c:pt>
                <c:pt idx="4">
                  <c:v>1.0736241936683655E-2</c:v>
                </c:pt>
                <c:pt idx="5">
                  <c:v>1.2354430742561817E-2</c:v>
                </c:pt>
                <c:pt idx="6">
                  <c:v>1.397261954843998E-2</c:v>
                </c:pt>
                <c:pt idx="7">
                  <c:v>1.485549658536911E-2</c:v>
                </c:pt>
                <c:pt idx="8">
                  <c:v>1.5738373622298241E-2</c:v>
                </c:pt>
                <c:pt idx="9">
                  <c:v>1.7264839261770248E-2</c:v>
                </c:pt>
                <c:pt idx="10">
                  <c:v>1.8704818561673164E-2</c:v>
                </c:pt>
                <c:pt idx="11">
                  <c:v>2.4392051622271538E-2</c:v>
                </c:pt>
                <c:pt idx="12">
                  <c:v>2.8315609320998192E-2</c:v>
                </c:pt>
                <c:pt idx="13">
                  <c:v>3.7917669862508774E-2</c:v>
                </c:pt>
                <c:pt idx="14">
                  <c:v>4.34066541492939E-2</c:v>
                </c:pt>
                <c:pt idx="15">
                  <c:v>5.1595680415630341E-2</c:v>
                </c:pt>
                <c:pt idx="16">
                  <c:v>5.0109516829252243E-2</c:v>
                </c:pt>
                <c:pt idx="17">
                  <c:v>4.4920239597558975E-2</c:v>
                </c:pt>
                <c:pt idx="18">
                  <c:v>4.0736578404903412E-2</c:v>
                </c:pt>
                <c:pt idx="19">
                  <c:v>4.1177608072757721E-2</c:v>
                </c:pt>
                <c:pt idx="20">
                  <c:v>4.0509626269340515E-2</c:v>
                </c:pt>
              </c:numCache>
            </c:numRef>
          </c:val>
          <c:extLst>
            <c:ext xmlns:c16="http://schemas.microsoft.com/office/drawing/2014/chart" uri="{C3380CC4-5D6E-409C-BE32-E72D297353CC}">
              <c16:uniqueId val="{00000002-20EA-8D4C-8AAB-572E4A42AE59}"/>
            </c:ext>
          </c:extLst>
        </c:ser>
        <c:ser>
          <c:idx val="4"/>
          <c:order val="6"/>
          <c:tx>
            <c:v>North America</c:v>
          </c:tx>
          <c:spPr>
            <a:solidFill>
              <a:srgbClr val="7030A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wosharescompositionfull!$C$14:$W$14</c:f>
              <c:numCache>
                <c:formatCode>0.0%</c:formatCode>
                <c:ptCount val="21"/>
                <c:pt idx="0">
                  <c:v>4.8244977369904518E-3</c:v>
                </c:pt>
                <c:pt idx="1">
                  <c:v>6.2604018797477083E-3</c:v>
                </c:pt>
                <c:pt idx="2">
                  <c:v>7.6963060225049649E-3</c:v>
                </c:pt>
                <c:pt idx="3">
                  <c:v>9.1322101652622223E-3</c:v>
                </c:pt>
                <c:pt idx="4">
                  <c:v>1.0871375910937786E-2</c:v>
                </c:pt>
                <c:pt idx="5">
                  <c:v>1.261054165661335E-2</c:v>
                </c:pt>
                <c:pt idx="6">
                  <c:v>1.4349707402288914E-2</c:v>
                </c:pt>
                <c:pt idx="7">
                  <c:v>1.6539867501705885E-2</c:v>
                </c:pt>
                <c:pt idx="8">
                  <c:v>1.8730027601122856E-2</c:v>
                </c:pt>
                <c:pt idx="9">
                  <c:v>1.7360365018248558E-2</c:v>
                </c:pt>
                <c:pt idx="10">
                  <c:v>1.4645596966147423E-2</c:v>
                </c:pt>
                <c:pt idx="11">
                  <c:v>2.8499279171228409E-2</c:v>
                </c:pt>
                <c:pt idx="12">
                  <c:v>3.0854826793074608E-2</c:v>
                </c:pt>
                <c:pt idx="13">
                  <c:v>2.0762581378221512E-2</c:v>
                </c:pt>
                <c:pt idx="14">
                  <c:v>2.884688600897789E-2</c:v>
                </c:pt>
                <c:pt idx="15">
                  <c:v>2.5965802371501923E-2</c:v>
                </c:pt>
                <c:pt idx="16">
                  <c:v>2.6215847581624985E-2</c:v>
                </c:pt>
                <c:pt idx="17">
                  <c:v>2.0396500825881958E-2</c:v>
                </c:pt>
                <c:pt idx="18">
                  <c:v>1.6725795343518257E-2</c:v>
                </c:pt>
                <c:pt idx="19">
                  <c:v>2.0310860127210617E-2</c:v>
                </c:pt>
                <c:pt idx="20">
                  <c:v>1.9029656425118446E-2</c:v>
                </c:pt>
              </c:numCache>
            </c:numRef>
          </c:val>
          <c:extLst>
            <c:ext xmlns:c16="http://schemas.microsoft.com/office/drawing/2014/chart" uri="{C3380CC4-5D6E-409C-BE32-E72D297353CC}">
              <c16:uniqueId val="{00000004-20EA-8D4C-8AAB-572E4A42AE59}"/>
            </c:ext>
          </c:extLst>
        </c:ser>
        <c:ser>
          <c:idx val="1"/>
          <c:order val="7"/>
          <c:tx>
            <c:v>Europe</c:v>
          </c:tx>
          <c:spPr>
            <a:solidFill>
              <a:srgbClr val="00B050"/>
            </a:solidFill>
            <a:ln w="25400">
              <a:noFill/>
            </a:ln>
            <a:effectLst/>
          </c:spPr>
          <c:cat>
            <c:numRef>
              <c:f>wosharescompositionfull!$C$1:$W$1</c:f>
              <c:numCache>
                <c:formatCode>General</c:formatCode>
                <c:ptCount val="21"/>
                <c:pt idx="0">
                  <c:v>1820</c:v>
                </c:pt>
                <c:pt idx="1">
                  <c:v>1830</c:v>
                </c:pt>
                <c:pt idx="2">
                  <c:v>1840</c:v>
                </c:pt>
                <c:pt idx="3">
                  <c:v>1850</c:v>
                </c:pt>
                <c:pt idx="4">
                  <c:v>1860</c:v>
                </c:pt>
                <c:pt idx="5">
                  <c:v>1870</c:v>
                </c:pt>
                <c:pt idx="6">
                  <c:v>1880</c:v>
                </c:pt>
                <c:pt idx="7">
                  <c:v>1890</c:v>
                </c:pt>
                <c:pt idx="8">
                  <c:v>1900</c:v>
                </c:pt>
                <c:pt idx="9">
                  <c:v>1910</c:v>
                </c:pt>
                <c:pt idx="10">
                  <c:v>1920</c:v>
                </c:pt>
                <c:pt idx="11">
                  <c:v>1930</c:v>
                </c:pt>
                <c:pt idx="12">
                  <c:v>1940</c:v>
                </c:pt>
                <c:pt idx="13">
                  <c:v>1950</c:v>
                </c:pt>
                <c:pt idx="14">
                  <c:v>1960</c:v>
                </c:pt>
                <c:pt idx="15">
                  <c:v>1970</c:v>
                </c:pt>
                <c:pt idx="16">
                  <c:v>1980</c:v>
                </c:pt>
                <c:pt idx="17">
                  <c:v>1990</c:v>
                </c:pt>
                <c:pt idx="18">
                  <c:v>2000</c:v>
                </c:pt>
                <c:pt idx="19">
                  <c:v>2010</c:v>
                </c:pt>
                <c:pt idx="20">
                  <c:v>2020</c:v>
                </c:pt>
              </c:numCache>
            </c:numRef>
          </c:cat>
          <c:val>
            <c:numRef>
              <c:f>wosharescompositionfull!$C$11:$W$11</c:f>
              <c:numCache>
                <c:formatCode>0.0%</c:formatCode>
                <c:ptCount val="21"/>
                <c:pt idx="0">
                  <c:v>9.1544821858406067E-2</c:v>
                </c:pt>
                <c:pt idx="1">
                  <c:v>9.3431087831656143E-2</c:v>
                </c:pt>
                <c:pt idx="2">
                  <c:v>9.5317353804906219E-2</c:v>
                </c:pt>
                <c:pt idx="3">
                  <c:v>9.7203619778156281E-2</c:v>
                </c:pt>
                <c:pt idx="4">
                  <c:v>0.10092715173959732</c:v>
                </c:pt>
                <c:pt idx="5">
                  <c:v>0.10465068370103836</c:v>
                </c:pt>
                <c:pt idx="6">
                  <c:v>0.1083742156624794</c:v>
                </c:pt>
                <c:pt idx="7">
                  <c:v>0.10780225694179535</c:v>
                </c:pt>
                <c:pt idx="8">
                  <c:v>0.1072302982211113</c:v>
                </c:pt>
                <c:pt idx="9">
                  <c:v>0.1020948737859726</c:v>
                </c:pt>
                <c:pt idx="10">
                  <c:v>9.393678605556488E-2</c:v>
                </c:pt>
                <c:pt idx="11">
                  <c:v>0.10398705303668976</c:v>
                </c:pt>
                <c:pt idx="12">
                  <c:v>0.1066771000623703</c:v>
                </c:pt>
                <c:pt idx="13">
                  <c:v>9.7939871251583099E-2</c:v>
                </c:pt>
                <c:pt idx="14">
                  <c:v>8.6662076413631439E-2</c:v>
                </c:pt>
                <c:pt idx="15">
                  <c:v>7.681313157081604E-2</c:v>
                </c:pt>
                <c:pt idx="16">
                  <c:v>5.9855978935956955E-2</c:v>
                </c:pt>
                <c:pt idx="17">
                  <c:v>4.4142242521047592E-2</c:v>
                </c:pt>
                <c:pt idx="18">
                  <c:v>3.2889008522033691E-2</c:v>
                </c:pt>
                <c:pt idx="19">
                  <c:v>3.5177513957023621E-2</c:v>
                </c:pt>
                <c:pt idx="20">
                  <c:v>3.1728118658065796E-2</c:v>
                </c:pt>
              </c:numCache>
            </c:numRef>
          </c:val>
          <c:extLst>
            <c:ext xmlns:c16="http://schemas.microsoft.com/office/drawing/2014/chart" uri="{C3380CC4-5D6E-409C-BE32-E72D297353CC}">
              <c16:uniqueId val="{00000001-20EA-8D4C-8AAB-572E4A42AE59}"/>
            </c:ext>
          </c:extLst>
        </c:ser>
        <c:dLbls>
          <c:showLegendKey val="0"/>
          <c:showVal val="0"/>
          <c:showCatName val="0"/>
          <c:showSerName val="0"/>
          <c:showPercent val="0"/>
          <c:showBubbleSize val="0"/>
        </c:dLbls>
        <c:axId val="480635520"/>
        <c:axId val="99520112"/>
      </c:areaChart>
      <c:catAx>
        <c:axId val="480635520"/>
        <c:scaling>
          <c:orientation val="minMax"/>
        </c:scaling>
        <c:delete val="0"/>
        <c:axPos val="b"/>
        <c:majorGridlines>
          <c:spPr>
            <a:ln w="9525" cap="flat" cmpd="sng" algn="ctr">
              <a:solidFill>
                <a:schemeClr val="tx1">
                  <a:lumMod val="15000"/>
                  <a:lumOff val="85000"/>
                </a:schemeClr>
              </a:solidFill>
              <a:prstDash val="dash"/>
              <a:round/>
            </a:ln>
            <a:effectLst/>
          </c:spPr>
        </c:majorGridlines>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99520112"/>
        <c:crosses val="autoZero"/>
        <c:auto val="1"/>
        <c:lblAlgn val="ctr"/>
        <c:lblOffset val="100"/>
        <c:tickLblSkip val="2"/>
        <c:noMultiLvlLbl val="0"/>
      </c:catAx>
      <c:valAx>
        <c:axId val="99520112"/>
        <c:scaling>
          <c:orientation val="minMax"/>
          <c:max val="0.48000000000000004"/>
          <c:min val="0"/>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sz="2000" baseline="0">
                    <a:solidFill>
                      <a:schemeClr val="tx1"/>
                    </a:solidFill>
                  </a:rPr>
                  <a:t>Share of total world income (%)</a:t>
                </a:r>
                <a:endParaRPr lang="fr-FR" sz="2000">
                  <a:solidFill>
                    <a:schemeClr val="tx1"/>
                  </a:solidFill>
                </a:endParaRPr>
              </a:p>
            </c:rich>
          </c:tx>
          <c:layout>
            <c:manualLayout>
              <c:xMode val="edge"/>
              <c:yMode val="edge"/>
              <c:x val="2.4399513152338612E-3"/>
              <c:y val="0.24611452531848152"/>
            </c:manualLayout>
          </c:layout>
          <c:overlay val="0"/>
          <c:spPr>
            <a:noFill/>
            <a:ln>
              <a:noFill/>
            </a:ln>
            <a:effectLst/>
          </c:spPr>
          <c:txPr>
            <a:bodyPr rot="-54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8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0635520"/>
        <c:crosses val="autoZero"/>
        <c:crossBetween val="midCat"/>
      </c:valAx>
      <c:spPr>
        <a:noFill/>
        <a:ln w="31750">
          <a:solidFill>
            <a:schemeClr val="tx1"/>
          </a:solidFill>
        </a:ln>
        <a:effectLst/>
      </c:spPr>
    </c:plotArea>
    <c:legend>
      <c:legendPos val="b"/>
      <c:layout>
        <c:manualLayout>
          <c:xMode val="edge"/>
          <c:yMode val="edge"/>
          <c:x val="0.1831302317494225"/>
          <c:y val="8.1327486503211505E-2"/>
          <c:w val="0.46606345804407584"/>
          <c:h val="0.13833429357915628"/>
        </c:manualLayout>
      </c:layout>
      <c:overlay val="0"/>
      <c:spPr>
        <a:solidFill>
          <a:schemeClr val="bg1"/>
        </a:solidFill>
        <a:ln w="25400">
          <a:solidFill>
            <a:schemeClr val="tx1"/>
          </a:solid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7817172186062E-2"/>
          <c:y val="9.0612880479492314E-2"/>
          <c:w val="0.89075397277231338"/>
          <c:h val="0.6157317741998668"/>
        </c:manualLayout>
      </c:layout>
      <c:areaChart>
        <c:grouping val="stacked"/>
        <c:varyColors val="0"/>
        <c:ser>
          <c:idx val="2"/>
          <c:order val="0"/>
          <c:tx>
            <c:strRef>
              <c:f>'[4]data-F2.14'!$D$2</c:f>
              <c:strCache>
                <c:ptCount val="1"/>
                <c:pt idx="0">
                  <c:v>North America</c:v>
                </c:pt>
              </c:strCache>
            </c:strRef>
          </c:tx>
          <c:spPr>
            <a:solidFill>
              <a:srgbClr val="FFFF00"/>
            </a:solidFill>
            <a:ln>
              <a:noFill/>
            </a:ln>
            <a:effectLst/>
          </c:spPr>
          <c:cat>
            <c:numRef>
              <c:f>'[4]data-F2.14'!$C$3:$C$202</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'[4]data-F2.14'!$D$3:$D$202</c:f>
              <c:numCache>
                <c:formatCode>General</c:formatCode>
                <c:ptCount val="200"/>
                <c:pt idx="0">
                  <c:v>174.10567</c:v>
                </c:pt>
                <c:pt idx="1">
                  <c:v>181.10646</c:v>
                </c:pt>
                <c:pt idx="2">
                  <c:v>187.44712000000001</c:v>
                </c:pt>
                <c:pt idx="3">
                  <c:v>193.13137</c:v>
                </c:pt>
                <c:pt idx="4">
                  <c:v>198.24652</c:v>
                </c:pt>
                <c:pt idx="5">
                  <c:v>202.92964000000001</c:v>
                </c:pt>
                <c:pt idx="6">
                  <c:v>207.34018</c:v>
                </c:pt>
                <c:pt idx="7">
                  <c:v>211.64626999999999</c:v>
                </c:pt>
                <c:pt idx="8">
                  <c:v>215.98994999999999</c:v>
                </c:pt>
                <c:pt idx="9">
                  <c:v>220.44369</c:v>
                </c:pt>
                <c:pt idx="10">
                  <c:v>224.98783</c:v>
                </c:pt>
                <c:pt idx="11">
                  <c:v>229.52742000000001</c:v>
                </c:pt>
                <c:pt idx="12">
                  <c:v>233.95702</c:v>
                </c:pt>
                <c:pt idx="13">
                  <c:v>238.23464000000001</c:v>
                </c:pt>
                <c:pt idx="14">
                  <c:v>242.43308999999999</c:v>
                </c:pt>
                <c:pt idx="15">
                  <c:v>246.68767</c:v>
                </c:pt>
                <c:pt idx="16">
                  <c:v>251.12634</c:v>
                </c:pt>
                <c:pt idx="17">
                  <c:v>255.85668000000001</c:v>
                </c:pt>
                <c:pt idx="18">
                  <c:v>260.94342</c:v>
                </c:pt>
                <c:pt idx="19">
                  <c:v>266.38128999999998</c:v>
                </c:pt>
                <c:pt idx="20">
                  <c:v>272.09500000000003</c:v>
                </c:pt>
                <c:pt idx="21">
                  <c:v>277.99106</c:v>
                </c:pt>
                <c:pt idx="22">
                  <c:v>284.00923</c:v>
                </c:pt>
                <c:pt idx="23">
                  <c:v>290.12169</c:v>
                </c:pt>
                <c:pt idx="24">
                  <c:v>296.33967000000001</c:v>
                </c:pt>
                <c:pt idx="25">
                  <c:v>302.73297000000002</c:v>
                </c:pt>
                <c:pt idx="26">
                  <c:v>309.40068000000002</c:v>
                </c:pt>
                <c:pt idx="27">
                  <c:v>316.42164000000002</c:v>
                </c:pt>
                <c:pt idx="28">
                  <c:v>323.85361999999998</c:v>
                </c:pt>
                <c:pt idx="29">
                  <c:v>331.71976000000001</c:v>
                </c:pt>
                <c:pt idx="30">
                  <c:v>340.00857000000002</c:v>
                </c:pt>
                <c:pt idx="31">
                  <c:v>348.70200999999997</c:v>
                </c:pt>
                <c:pt idx="32">
                  <c:v>357.79545999999999</c:v>
                </c:pt>
                <c:pt idx="33">
                  <c:v>367.31936000000002</c:v>
                </c:pt>
                <c:pt idx="34">
                  <c:v>377.33136999999999</c:v>
                </c:pt>
                <c:pt idx="35">
                  <c:v>387.89972999999998</c:v>
                </c:pt>
                <c:pt idx="36">
                  <c:v>399.11955</c:v>
                </c:pt>
                <c:pt idx="37">
                  <c:v>411.12956000000003</c:v>
                </c:pt>
                <c:pt idx="38">
                  <c:v>424.15825000000001</c:v>
                </c:pt>
                <c:pt idx="39">
                  <c:v>438.51272999999998</c:v>
                </c:pt>
                <c:pt idx="40">
                  <c:v>454.51745</c:v>
                </c:pt>
                <c:pt idx="41">
                  <c:v>472.50187</c:v>
                </c:pt>
                <c:pt idx="42">
                  <c:v>492.80180999999999</c:v>
                </c:pt>
                <c:pt idx="43">
                  <c:v>515.73895000000005</c:v>
                </c:pt>
                <c:pt idx="44">
                  <c:v>541.56755999999996</c:v>
                </c:pt>
                <c:pt idx="45">
                  <c:v>570.44578000000001</c:v>
                </c:pt>
                <c:pt idx="46">
                  <c:v>602.48482000000001</c:v>
                </c:pt>
                <c:pt idx="47">
                  <c:v>637.79025000000001</c:v>
                </c:pt>
                <c:pt idx="48">
                  <c:v>676.47402999999997</c:v>
                </c:pt>
                <c:pt idx="49">
                  <c:v>718.69903999999997</c:v>
                </c:pt>
                <c:pt idx="50">
                  <c:v>764.73526000000004</c:v>
                </c:pt>
                <c:pt idx="51">
                  <c:v>814.99267999999995</c:v>
                </c:pt>
                <c:pt idx="52">
                  <c:v>870.07237999999995</c:v>
                </c:pt>
                <c:pt idx="53">
                  <c:v>930.82036000000005</c:v>
                </c:pt>
                <c:pt idx="54">
                  <c:v>998.33113000000003</c:v>
                </c:pt>
                <c:pt idx="55">
                  <c:v>1073.8517999999999</c:v>
                </c:pt>
                <c:pt idx="56">
                  <c:v>1158.6187</c:v>
                </c:pt>
                <c:pt idx="57">
                  <c:v>1253.7273</c:v>
                </c:pt>
                <c:pt idx="58">
                  <c:v>1360.0017</c:v>
                </c:pt>
                <c:pt idx="59">
                  <c:v>1477.8837000000001</c:v>
                </c:pt>
                <c:pt idx="60">
                  <c:v>1607.3851</c:v>
                </c:pt>
                <c:pt idx="61">
                  <c:v>1748.0555999999999</c:v>
                </c:pt>
                <c:pt idx="62">
                  <c:v>1899.0160000000001</c:v>
                </c:pt>
                <c:pt idx="63">
                  <c:v>2059.0165999999999</c:v>
                </c:pt>
                <c:pt idx="64">
                  <c:v>2226.4481000000001</c:v>
                </c:pt>
                <c:pt idx="65">
                  <c:v>2399.3445000000002</c:v>
                </c:pt>
                <c:pt idx="66">
                  <c:v>2575.3955999999998</c:v>
                </c:pt>
                <c:pt idx="67">
                  <c:v>2752.0326</c:v>
                </c:pt>
                <c:pt idx="68">
                  <c:v>2926.4911999999999</c:v>
                </c:pt>
                <c:pt idx="69">
                  <c:v>3095.8384000000001</c:v>
                </c:pt>
                <c:pt idx="70">
                  <c:v>3257.0632999999998</c:v>
                </c:pt>
                <c:pt idx="71">
                  <c:v>3407.2476999999999</c:v>
                </c:pt>
                <c:pt idx="72">
                  <c:v>3543.7347</c:v>
                </c:pt>
                <c:pt idx="73">
                  <c:v>3664.2763</c:v>
                </c:pt>
                <c:pt idx="74">
                  <c:v>3767.1352000000002</c:v>
                </c:pt>
                <c:pt idx="75">
                  <c:v>3851.0979000000002</c:v>
                </c:pt>
                <c:pt idx="76">
                  <c:v>3915.3924999999999</c:v>
                </c:pt>
                <c:pt idx="77">
                  <c:v>3959.5812999999998</c:v>
                </c:pt>
                <c:pt idx="78">
                  <c:v>3983.5162</c:v>
                </c:pt>
                <c:pt idx="79">
                  <c:v>3987.3224</c:v>
                </c:pt>
                <c:pt idx="80">
                  <c:v>3971.4029999999998</c:v>
                </c:pt>
                <c:pt idx="81">
                  <c:v>3936.5245</c:v>
                </c:pt>
                <c:pt idx="82">
                  <c:v>3883.9439000000002</c:v>
                </c:pt>
                <c:pt idx="83">
                  <c:v>3815.4690999999998</c:v>
                </c:pt>
                <c:pt idx="84">
                  <c:v>3733.4254999999998</c:v>
                </c:pt>
                <c:pt idx="85">
                  <c:v>3640.5234</c:v>
                </c:pt>
                <c:pt idx="86">
                  <c:v>3539.6763000000001</c:v>
                </c:pt>
                <c:pt idx="87">
                  <c:v>3433.8218000000002</c:v>
                </c:pt>
                <c:pt idx="88">
                  <c:v>3325.7471</c:v>
                </c:pt>
                <c:pt idx="89">
                  <c:v>3217.9591999999998</c:v>
                </c:pt>
                <c:pt idx="90">
                  <c:v>3112.5587999999998</c:v>
                </c:pt>
                <c:pt idx="91">
                  <c:v>3011.1954000000001</c:v>
                </c:pt>
                <c:pt idx="92">
                  <c:v>2915.0873000000001</c:v>
                </c:pt>
                <c:pt idx="93">
                  <c:v>2825.0522000000001</c:v>
                </c:pt>
                <c:pt idx="94">
                  <c:v>2741.5252</c:v>
                </c:pt>
                <c:pt idx="95">
                  <c:v>2664.5666000000001</c:v>
                </c:pt>
                <c:pt idx="96">
                  <c:v>2593.8289</c:v>
                </c:pt>
                <c:pt idx="97">
                  <c:v>2528.5023000000001</c:v>
                </c:pt>
                <c:pt idx="98">
                  <c:v>2467.2899000000002</c:v>
                </c:pt>
                <c:pt idx="99">
                  <c:v>2408.4632999999999</c:v>
                </c:pt>
                <c:pt idx="100">
                  <c:v>2350.0225</c:v>
                </c:pt>
                <c:pt idx="101">
                  <c:v>2289.9261000000001</c:v>
                </c:pt>
                <c:pt idx="102">
                  <c:v>2226.3494000000001</c:v>
                </c:pt>
                <c:pt idx="103">
                  <c:v>2157.8964000000001</c:v>
                </c:pt>
                <c:pt idx="104">
                  <c:v>2083.7132000000001</c:v>
                </c:pt>
                <c:pt idx="105">
                  <c:v>2003.4666999999999</c:v>
                </c:pt>
                <c:pt idx="106">
                  <c:v>1917.2419</c:v>
                </c:pt>
                <c:pt idx="107">
                  <c:v>1825.4297999999999</c:v>
                </c:pt>
                <c:pt idx="108">
                  <c:v>1728.6280999999999</c:v>
                </c:pt>
                <c:pt idx="109">
                  <c:v>1627.5625</c:v>
                </c:pt>
                <c:pt idx="110">
                  <c:v>1523.0411999999999</c:v>
                </c:pt>
                <c:pt idx="111">
                  <c:v>1415.9455</c:v>
                </c:pt>
                <c:pt idx="112">
                  <c:v>1307.2139999999999</c:v>
                </c:pt>
                <c:pt idx="113">
                  <c:v>1197.8495</c:v>
                </c:pt>
                <c:pt idx="114">
                  <c:v>1088.9386999999999</c:v>
                </c:pt>
                <c:pt idx="115">
                  <c:v>981.65463</c:v>
                </c:pt>
                <c:pt idx="116">
                  <c:v>877.22005999999999</c:v>
                </c:pt>
                <c:pt idx="117">
                  <c:v>776.84760000000006</c:v>
                </c:pt>
                <c:pt idx="118">
                  <c:v>681.66655000000003</c:v>
                </c:pt>
                <c:pt idx="119">
                  <c:v>592.66416000000004</c:v>
                </c:pt>
                <c:pt idx="120">
                  <c:v>510.63105999999999</c:v>
                </c:pt>
                <c:pt idx="121">
                  <c:v>436.12311999999997</c:v>
                </c:pt>
                <c:pt idx="122">
                  <c:v>369.44837999999999</c:v>
                </c:pt>
                <c:pt idx="123">
                  <c:v>310.68682000000001</c:v>
                </c:pt>
                <c:pt idx="124">
                  <c:v>259.76112000000001</c:v>
                </c:pt>
                <c:pt idx="125">
                  <c:v>216.48197999999999</c:v>
                </c:pt>
                <c:pt idx="126">
                  <c:v>180.55779999999999</c:v>
                </c:pt>
                <c:pt idx="127">
                  <c:v>151.57589999999999</c:v>
                </c:pt>
                <c:pt idx="128">
                  <c:v>128.99063000000001</c:v>
                </c:pt>
                <c:pt idx="129">
                  <c:v>112.13046</c:v>
                </c:pt>
                <c:pt idx="130">
                  <c:v>100.21648999999999</c:v>
                </c:pt>
                <c:pt idx="131">
                  <c:v>92.397802999999996</c:v>
                </c:pt>
                <c:pt idx="132">
                  <c:v>87.804205999999994</c:v>
                </c:pt>
                <c:pt idx="133">
                  <c:v>85.604337000000001</c:v>
                </c:pt>
                <c:pt idx="134">
                  <c:v>85.054917000000003</c:v>
                </c:pt>
                <c:pt idx="135">
                  <c:v>85.539102999999997</c:v>
                </c:pt>
                <c:pt idx="136">
                  <c:v>86.571269000000001</c:v>
                </c:pt>
                <c:pt idx="137">
                  <c:v>87.787790999999999</c:v>
                </c:pt>
                <c:pt idx="138">
                  <c:v>88.932613000000003</c:v>
                </c:pt>
                <c:pt idx="139">
                  <c:v>89.835426999999996</c:v>
                </c:pt>
                <c:pt idx="140">
                  <c:v>90.372263000000004</c:v>
                </c:pt>
                <c:pt idx="141">
                  <c:v>90.423561000000007</c:v>
                </c:pt>
                <c:pt idx="142">
                  <c:v>89.854962999999998</c:v>
                </c:pt>
                <c:pt idx="143">
                  <c:v>88.532190999999997</c:v>
                </c:pt>
                <c:pt idx="144">
                  <c:v>86.347981000000004</c:v>
                </c:pt>
                <c:pt idx="145">
                  <c:v>83.246015999999997</c:v>
                </c:pt>
                <c:pt idx="146">
                  <c:v>79.237305000000006</c:v>
                </c:pt>
                <c:pt idx="147">
                  <c:v>74.397977999999995</c:v>
                </c:pt>
                <c:pt idx="148">
                  <c:v>68.862312000000003</c:v>
                </c:pt>
                <c:pt idx="149">
                  <c:v>62.804965000000003</c:v>
                </c:pt>
                <c:pt idx="150">
                  <c:v>56.418444999999998</c:v>
                </c:pt>
                <c:pt idx="151">
                  <c:v>49.891275</c:v>
                </c:pt>
                <c:pt idx="152">
                  <c:v>43.394019999999998</c:v>
                </c:pt>
                <c:pt idx="153">
                  <c:v>37.070720999999999</c:v>
                </c:pt>
                <c:pt idx="154">
                  <c:v>31.038492999999999</c:v>
                </c:pt>
                <c:pt idx="155">
                  <c:v>25.390409999999999</c:v>
                </c:pt>
                <c:pt idx="156">
                  <c:v>20.203185000000001</c:v>
                </c:pt>
                <c:pt idx="157">
                  <c:v>15.544744</c:v>
                </c:pt>
                <c:pt idx="158">
                  <c:v>11.478505</c:v>
                </c:pt>
                <c:pt idx="159">
                  <c:v>8.0548929999999999</c:v>
                </c:pt>
                <c:pt idx="160">
                  <c:v>5.3013387999999999</c:v>
                </c:pt>
                <c:pt idx="161">
                  <c:v>3.2125194000000001</c:v>
                </c:pt>
                <c:pt idx="162">
                  <c:v>1.7443731</c:v>
                </c:pt>
                <c:pt idx="163">
                  <c:v>0.81325716000000003</c:v>
                </c:pt>
                <c:pt idx="164">
                  <c:v>0.30242087000000001</c:v>
                </c:pt>
                <c:pt idx="165">
                  <c:v>7.7466519999999997E-2</c:v>
                </c:pt>
                <c:pt idx="166">
                  <c:v>9.3060499999999997E-3</c:v>
                </c:pt>
                <c:pt idx="167">
                  <c:v>2.1549999999999999E-11</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0-6093-4141-BB3A-A3D2084123B7}"/>
            </c:ext>
          </c:extLst>
        </c:ser>
        <c:ser>
          <c:idx val="3"/>
          <c:order val="1"/>
          <c:tx>
            <c:strRef>
              <c:f>'[4]data-F2.14'!$E$2</c:f>
              <c:strCache>
                <c:ptCount val="1"/>
                <c:pt idx="0">
                  <c:v>Europe</c:v>
                </c:pt>
              </c:strCache>
            </c:strRef>
          </c:tx>
          <c:spPr>
            <a:solidFill>
              <a:srgbClr val="FFC000"/>
            </a:solidFill>
            <a:ln>
              <a:noFill/>
            </a:ln>
            <a:effectLst/>
          </c:spPr>
          <c:cat>
            <c:numRef>
              <c:f>'[4]data-F2.14'!$C$3:$C$202</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'[4]data-F2.14'!$E$3:$E$202</c:f>
              <c:numCache>
                <c:formatCode>General</c:formatCode>
                <c:ptCount val="200"/>
                <c:pt idx="0">
                  <c:v>3442.0331000000001</c:v>
                </c:pt>
                <c:pt idx="1">
                  <c:v>3477.1125000000002</c:v>
                </c:pt>
                <c:pt idx="2">
                  <c:v>3508.8861000000002</c:v>
                </c:pt>
                <c:pt idx="3">
                  <c:v>3541.5583000000001</c:v>
                </c:pt>
                <c:pt idx="4">
                  <c:v>3579.6583999999998</c:v>
                </c:pt>
                <c:pt idx="5">
                  <c:v>3626.2642000000001</c:v>
                </c:pt>
                <c:pt idx="6">
                  <c:v>3681.4425999999999</c:v>
                </c:pt>
                <c:pt idx="7">
                  <c:v>3742.1718999999998</c:v>
                </c:pt>
                <c:pt idx="8">
                  <c:v>3804.3778000000002</c:v>
                </c:pt>
                <c:pt idx="9">
                  <c:v>3866.0425</c:v>
                </c:pt>
                <c:pt idx="10">
                  <c:v>3927.9629</c:v>
                </c:pt>
                <c:pt idx="11">
                  <c:v>3992.5099</c:v>
                </c:pt>
                <c:pt idx="12">
                  <c:v>4062.1291999999999</c:v>
                </c:pt>
                <c:pt idx="13">
                  <c:v>4138.2268000000004</c:v>
                </c:pt>
                <c:pt idx="14">
                  <c:v>4220.8746000000001</c:v>
                </c:pt>
                <c:pt idx="15">
                  <c:v>4308.7727000000004</c:v>
                </c:pt>
                <c:pt idx="16">
                  <c:v>4399.9484000000002</c:v>
                </c:pt>
                <c:pt idx="17">
                  <c:v>4492.7849999999999</c:v>
                </c:pt>
                <c:pt idx="18">
                  <c:v>4586.7604000000001</c:v>
                </c:pt>
                <c:pt idx="19">
                  <c:v>4682.2248</c:v>
                </c:pt>
                <c:pt idx="20">
                  <c:v>4780.0835999999999</c:v>
                </c:pt>
                <c:pt idx="21">
                  <c:v>4881.2285000000002</c:v>
                </c:pt>
                <c:pt idx="22">
                  <c:v>4986.4242999999997</c:v>
                </c:pt>
                <c:pt idx="23">
                  <c:v>5096.7695999999996</c:v>
                </c:pt>
                <c:pt idx="24">
                  <c:v>5213.7138000000004</c:v>
                </c:pt>
                <c:pt idx="25">
                  <c:v>5338.2672000000002</c:v>
                </c:pt>
                <c:pt idx="26">
                  <c:v>5470.3647000000001</c:v>
                </c:pt>
                <c:pt idx="27">
                  <c:v>5608.7244000000001</c:v>
                </c:pt>
                <c:pt idx="28">
                  <c:v>5751.7340000000004</c:v>
                </c:pt>
                <c:pt idx="29">
                  <c:v>5899.6884</c:v>
                </c:pt>
                <c:pt idx="30">
                  <c:v>6055.1476000000002</c:v>
                </c:pt>
                <c:pt idx="31">
                  <c:v>6221.3163000000004</c:v>
                </c:pt>
                <c:pt idx="32">
                  <c:v>6399.9449000000004</c:v>
                </c:pt>
                <c:pt idx="33">
                  <c:v>6591.1724000000004</c:v>
                </c:pt>
                <c:pt idx="34">
                  <c:v>6795.0393000000004</c:v>
                </c:pt>
                <c:pt idx="35">
                  <c:v>7012.4647000000004</c:v>
                </c:pt>
                <c:pt idx="36">
                  <c:v>7245.2761</c:v>
                </c:pt>
                <c:pt idx="37">
                  <c:v>7495.4811</c:v>
                </c:pt>
                <c:pt idx="38">
                  <c:v>7765.2721000000001</c:v>
                </c:pt>
                <c:pt idx="39">
                  <c:v>8057.9612999999999</c:v>
                </c:pt>
                <c:pt idx="40">
                  <c:v>8377.7777000000006</c:v>
                </c:pt>
                <c:pt idx="41">
                  <c:v>8728.6720999999998</c:v>
                </c:pt>
                <c:pt idx="42">
                  <c:v>9114.2981999999993</c:v>
                </c:pt>
                <c:pt idx="43">
                  <c:v>9539.7793999999994</c:v>
                </c:pt>
                <c:pt idx="44">
                  <c:v>10012.621999999999</c:v>
                </c:pt>
                <c:pt idx="45">
                  <c:v>10541.855</c:v>
                </c:pt>
                <c:pt idx="46">
                  <c:v>11136.852999999999</c:v>
                </c:pt>
                <c:pt idx="47">
                  <c:v>11806.857</c:v>
                </c:pt>
                <c:pt idx="48">
                  <c:v>12560.21</c:v>
                </c:pt>
                <c:pt idx="49">
                  <c:v>13404.726000000001</c:v>
                </c:pt>
                <c:pt idx="50">
                  <c:v>14350.449000000001</c:v>
                </c:pt>
                <c:pt idx="51">
                  <c:v>15413.246999999999</c:v>
                </c:pt>
                <c:pt idx="52">
                  <c:v>16618.973999999998</c:v>
                </c:pt>
                <c:pt idx="53">
                  <c:v>18001.988000000001</c:v>
                </c:pt>
                <c:pt idx="54">
                  <c:v>19601.187000000002</c:v>
                </c:pt>
                <c:pt idx="55">
                  <c:v>21457.473999999998</c:v>
                </c:pt>
                <c:pt idx="56">
                  <c:v>23610.76</c:v>
                </c:pt>
                <c:pt idx="57">
                  <c:v>26093.393</c:v>
                </c:pt>
                <c:pt idx="58">
                  <c:v>28924.076000000001</c:v>
                </c:pt>
                <c:pt idx="59">
                  <c:v>32103.955999999998</c:v>
                </c:pt>
                <c:pt idx="60">
                  <c:v>35617.074000000001</c:v>
                </c:pt>
                <c:pt idx="61">
                  <c:v>39434.523999999998</c:v>
                </c:pt>
                <c:pt idx="62">
                  <c:v>43516.55</c:v>
                </c:pt>
                <c:pt idx="63">
                  <c:v>47813.714999999997</c:v>
                </c:pt>
                <c:pt idx="64">
                  <c:v>52266.237000000001</c:v>
                </c:pt>
                <c:pt idx="65">
                  <c:v>56802.934999999998</c:v>
                </c:pt>
                <c:pt idx="66">
                  <c:v>61340.046000000002</c:v>
                </c:pt>
                <c:pt idx="67">
                  <c:v>65780.47</c:v>
                </c:pt>
                <c:pt idx="68">
                  <c:v>70013.53</c:v>
                </c:pt>
                <c:pt idx="69">
                  <c:v>73916.869000000006</c:v>
                </c:pt>
                <c:pt idx="70">
                  <c:v>77362.481</c:v>
                </c:pt>
                <c:pt idx="71">
                  <c:v>80228.644</c:v>
                </c:pt>
                <c:pt idx="72">
                  <c:v>82415.407999999996</c:v>
                </c:pt>
                <c:pt idx="73">
                  <c:v>83854.932000000001</c:v>
                </c:pt>
                <c:pt idx="74">
                  <c:v>84512.504000000001</c:v>
                </c:pt>
                <c:pt idx="75">
                  <c:v>84382.293999999994</c:v>
                </c:pt>
                <c:pt idx="76">
                  <c:v>83488.394</c:v>
                </c:pt>
                <c:pt idx="77">
                  <c:v>81882.118000000002</c:v>
                </c:pt>
                <c:pt idx="78">
                  <c:v>79632.589000000007</c:v>
                </c:pt>
                <c:pt idx="79">
                  <c:v>76816.911999999997</c:v>
                </c:pt>
                <c:pt idx="80">
                  <c:v>73516.131999999998</c:v>
                </c:pt>
                <c:pt idx="81">
                  <c:v>69816.411999999997</c:v>
                </c:pt>
                <c:pt idx="82">
                  <c:v>65812.986999999994</c:v>
                </c:pt>
                <c:pt idx="83">
                  <c:v>61610.305</c:v>
                </c:pt>
                <c:pt idx="84">
                  <c:v>57316.872000000003</c:v>
                </c:pt>
                <c:pt idx="85">
                  <c:v>53039.938999999998</c:v>
                </c:pt>
                <c:pt idx="86">
                  <c:v>48880.989000000001</c:v>
                </c:pt>
                <c:pt idx="87">
                  <c:v>44930.881999999998</c:v>
                </c:pt>
                <c:pt idx="88">
                  <c:v>41263.332999999999</c:v>
                </c:pt>
                <c:pt idx="89">
                  <c:v>37928.436999999998</c:v>
                </c:pt>
                <c:pt idx="90">
                  <c:v>34950.512000000002</c:v>
                </c:pt>
                <c:pt idx="91">
                  <c:v>32330.913</c:v>
                </c:pt>
                <c:pt idx="92">
                  <c:v>30054.127</c:v>
                </c:pt>
                <c:pt idx="93">
                  <c:v>28095.023000000001</c:v>
                </c:pt>
                <c:pt idx="94">
                  <c:v>26423.596000000001</c:v>
                </c:pt>
                <c:pt idx="95">
                  <c:v>25006.181</c:v>
                </c:pt>
                <c:pt idx="96">
                  <c:v>23807.294000000002</c:v>
                </c:pt>
                <c:pt idx="97">
                  <c:v>22792.550999999999</c:v>
                </c:pt>
                <c:pt idx="98">
                  <c:v>21928.563999999998</c:v>
                </c:pt>
                <c:pt idx="99">
                  <c:v>21179.65</c:v>
                </c:pt>
                <c:pt idx="100">
                  <c:v>20506.723000000002</c:v>
                </c:pt>
                <c:pt idx="101">
                  <c:v>19869.566999999999</c:v>
                </c:pt>
                <c:pt idx="102">
                  <c:v>19231.137999999999</c:v>
                </c:pt>
                <c:pt idx="103">
                  <c:v>18560.857</c:v>
                </c:pt>
                <c:pt idx="104">
                  <c:v>17835.634999999998</c:v>
                </c:pt>
                <c:pt idx="105">
                  <c:v>17039.723000000002</c:v>
                </c:pt>
                <c:pt idx="106">
                  <c:v>16165.937</c:v>
                </c:pt>
                <c:pt idx="107">
                  <c:v>15216.199000000001</c:v>
                </c:pt>
                <c:pt idx="108">
                  <c:v>14200.477999999999</c:v>
                </c:pt>
                <c:pt idx="109">
                  <c:v>13134.371999999999</c:v>
                </c:pt>
                <c:pt idx="110">
                  <c:v>12035.857</c:v>
                </c:pt>
                <c:pt idx="111">
                  <c:v>10923.567999999999</c:v>
                </c:pt>
                <c:pt idx="112">
                  <c:v>9815.7224000000006</c:v>
                </c:pt>
                <c:pt idx="113">
                  <c:v>8728.5357000000004</c:v>
                </c:pt>
                <c:pt idx="114">
                  <c:v>7675.4575999999997</c:v>
                </c:pt>
                <c:pt idx="115">
                  <c:v>6668.0613999999996</c:v>
                </c:pt>
                <c:pt idx="116">
                  <c:v>5717.5050000000001</c:v>
                </c:pt>
                <c:pt idx="117">
                  <c:v>4834.7815000000001</c:v>
                </c:pt>
                <c:pt idx="118">
                  <c:v>4029.4395</c:v>
                </c:pt>
                <c:pt idx="119">
                  <c:v>3308.3505</c:v>
                </c:pt>
                <c:pt idx="120">
                  <c:v>2675.2338</c:v>
                </c:pt>
                <c:pt idx="121">
                  <c:v>2131.0077000000001</c:v>
                </c:pt>
                <c:pt idx="122">
                  <c:v>1674.6886999999999</c:v>
                </c:pt>
                <c:pt idx="123">
                  <c:v>1303.6107</c:v>
                </c:pt>
                <c:pt idx="124">
                  <c:v>1013.4711</c:v>
                </c:pt>
                <c:pt idx="125">
                  <c:v>798.35242000000005</c:v>
                </c:pt>
                <c:pt idx="126">
                  <c:v>651.42550000000006</c:v>
                </c:pt>
                <c:pt idx="127">
                  <c:v>565.74460999999997</c:v>
                </c:pt>
                <c:pt idx="128">
                  <c:v>534.44061999999997</c:v>
                </c:pt>
                <c:pt idx="129">
                  <c:v>550.57313999999997</c:v>
                </c:pt>
                <c:pt idx="130">
                  <c:v>607.08942000000002</c:v>
                </c:pt>
                <c:pt idx="131">
                  <c:v>696.89052000000004</c:v>
                </c:pt>
                <c:pt idx="132">
                  <c:v>812.87392</c:v>
                </c:pt>
                <c:pt idx="133">
                  <c:v>948.08784000000003</c:v>
                </c:pt>
                <c:pt idx="134">
                  <c:v>1094.9938</c:v>
                </c:pt>
                <c:pt idx="135">
                  <c:v>1245.5332000000001</c:v>
                </c:pt>
                <c:pt idx="136">
                  <c:v>1391.7817</c:v>
                </c:pt>
                <c:pt idx="137">
                  <c:v>1526.4925000000001</c:v>
                </c:pt>
                <c:pt idx="138">
                  <c:v>1642.9927</c:v>
                </c:pt>
                <c:pt idx="139">
                  <c:v>1734.596</c:v>
                </c:pt>
                <c:pt idx="140">
                  <c:v>1794.8925999999999</c:v>
                </c:pt>
                <c:pt idx="141">
                  <c:v>1818.6990000000001</c:v>
                </c:pt>
                <c:pt idx="142">
                  <c:v>1803.6577</c:v>
                </c:pt>
                <c:pt idx="143">
                  <c:v>1751.2805000000001</c:v>
                </c:pt>
                <c:pt idx="144">
                  <c:v>1666.3082999999999</c:v>
                </c:pt>
                <c:pt idx="145">
                  <c:v>1554.9590000000001</c:v>
                </c:pt>
                <c:pt idx="146">
                  <c:v>1423.8951</c:v>
                </c:pt>
                <c:pt idx="147">
                  <c:v>1279.5944</c:v>
                </c:pt>
                <c:pt idx="148">
                  <c:v>1127.9548</c:v>
                </c:pt>
                <c:pt idx="149">
                  <c:v>974.08063000000004</c:v>
                </c:pt>
                <c:pt idx="150">
                  <c:v>822.29678000000001</c:v>
                </c:pt>
                <c:pt idx="151">
                  <c:v>676.26521000000002</c:v>
                </c:pt>
                <c:pt idx="152">
                  <c:v>539.23819000000003</c:v>
                </c:pt>
                <c:pt idx="153">
                  <c:v>414.26465999999999</c:v>
                </c:pt>
                <c:pt idx="154">
                  <c:v>304.15521000000001</c:v>
                </c:pt>
                <c:pt idx="155">
                  <c:v>211.16145</c:v>
                </c:pt>
                <c:pt idx="156">
                  <c:v>136.63854000000001</c:v>
                </c:pt>
                <c:pt idx="157">
                  <c:v>80.744547999999995</c:v>
                </c:pt>
                <c:pt idx="158">
                  <c:v>42.277009999999997</c:v>
                </c:pt>
                <c:pt idx="159">
                  <c:v>18.697655000000001</c:v>
                </c:pt>
                <c:pt idx="160">
                  <c:v>6.4358114999999998</c:v>
                </c:pt>
                <c:pt idx="161">
                  <c:v>1.4734434000000001</c:v>
                </c:pt>
                <c:pt idx="162">
                  <c:v>0.15702251</c:v>
                </c:pt>
                <c:pt idx="163">
                  <c:v>3.6360000000000002E-10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1-6093-4141-BB3A-A3D2084123B7}"/>
            </c:ext>
          </c:extLst>
        </c:ser>
        <c:ser>
          <c:idx val="4"/>
          <c:order val="2"/>
          <c:tx>
            <c:strRef>
              <c:f>'[4]data-F2.14'!$F$2</c:f>
              <c:strCache>
                <c:ptCount val="1"/>
                <c:pt idx="0">
                  <c:v>East Asia</c:v>
                </c:pt>
              </c:strCache>
            </c:strRef>
          </c:tx>
          <c:spPr>
            <a:solidFill>
              <a:srgbClr val="FF0000"/>
            </a:solidFill>
            <a:ln>
              <a:noFill/>
            </a:ln>
            <a:effectLst/>
          </c:spPr>
          <c:cat>
            <c:numRef>
              <c:f>'[4]data-F2.14'!$C$3:$C$202</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'[4]data-F2.14'!$F$3:$F$202</c:f>
              <c:numCache>
                <c:formatCode>General</c:formatCode>
                <c:ptCount val="200"/>
                <c:pt idx="0">
                  <c:v>7849.3617999999997</c:v>
                </c:pt>
                <c:pt idx="1">
                  <c:v>8214.6113000000005</c:v>
                </c:pt>
                <c:pt idx="2">
                  <c:v>8602.7855</c:v>
                </c:pt>
                <c:pt idx="3">
                  <c:v>8972.6579000000002</c:v>
                </c:pt>
                <c:pt idx="4">
                  <c:v>9295.7384000000002</c:v>
                </c:pt>
                <c:pt idx="5">
                  <c:v>9571.3953000000001</c:v>
                </c:pt>
                <c:pt idx="6">
                  <c:v>9823.7108000000007</c:v>
                </c:pt>
                <c:pt idx="7">
                  <c:v>10079.521000000001</c:v>
                </c:pt>
                <c:pt idx="8">
                  <c:v>10348.989</c:v>
                </c:pt>
                <c:pt idx="9">
                  <c:v>10622.188</c:v>
                </c:pt>
                <c:pt idx="10">
                  <c:v>10886.915000000001</c:v>
                </c:pt>
                <c:pt idx="11">
                  <c:v>11141.307000000001</c:v>
                </c:pt>
                <c:pt idx="12">
                  <c:v>11390.683000000001</c:v>
                </c:pt>
                <c:pt idx="13">
                  <c:v>11641.013000000001</c:v>
                </c:pt>
                <c:pt idx="14">
                  <c:v>11892.829</c:v>
                </c:pt>
                <c:pt idx="15">
                  <c:v>12146.374</c:v>
                </c:pt>
                <c:pt idx="16">
                  <c:v>12408.405000000001</c:v>
                </c:pt>
                <c:pt idx="17">
                  <c:v>12686.888000000001</c:v>
                </c:pt>
                <c:pt idx="18">
                  <c:v>12986.412</c:v>
                </c:pt>
                <c:pt idx="19">
                  <c:v>13309.15</c:v>
                </c:pt>
                <c:pt idx="20">
                  <c:v>13655.721</c:v>
                </c:pt>
                <c:pt idx="21">
                  <c:v>14020.142</c:v>
                </c:pt>
                <c:pt idx="22">
                  <c:v>14392.691000000001</c:v>
                </c:pt>
                <c:pt idx="23">
                  <c:v>14770.323</c:v>
                </c:pt>
                <c:pt idx="24">
                  <c:v>15159.694</c:v>
                </c:pt>
                <c:pt idx="25">
                  <c:v>15569.779</c:v>
                </c:pt>
                <c:pt idx="26">
                  <c:v>16007.353999999999</c:v>
                </c:pt>
                <c:pt idx="27">
                  <c:v>16480.383999999998</c:v>
                </c:pt>
                <c:pt idx="28">
                  <c:v>16989.231</c:v>
                </c:pt>
                <c:pt idx="29">
                  <c:v>17527.242999999999</c:v>
                </c:pt>
                <c:pt idx="30">
                  <c:v>18086.723000000002</c:v>
                </c:pt>
                <c:pt idx="31">
                  <c:v>18670.603999999999</c:v>
                </c:pt>
                <c:pt idx="32">
                  <c:v>19295.157999999999</c:v>
                </c:pt>
                <c:pt idx="33">
                  <c:v>19972.752</c:v>
                </c:pt>
                <c:pt idx="34">
                  <c:v>20705.61</c:v>
                </c:pt>
                <c:pt idx="35">
                  <c:v>21492.341</c:v>
                </c:pt>
                <c:pt idx="36">
                  <c:v>22334.91</c:v>
                </c:pt>
                <c:pt idx="37">
                  <c:v>23242.21</c:v>
                </c:pt>
                <c:pt idx="38">
                  <c:v>24231.31</c:v>
                </c:pt>
                <c:pt idx="39">
                  <c:v>25320.388999999999</c:v>
                </c:pt>
                <c:pt idx="40">
                  <c:v>26528.811000000002</c:v>
                </c:pt>
                <c:pt idx="41">
                  <c:v>27912.04</c:v>
                </c:pt>
                <c:pt idx="42">
                  <c:v>29659.292000000001</c:v>
                </c:pt>
                <c:pt idx="43">
                  <c:v>32169.505000000001</c:v>
                </c:pt>
                <c:pt idx="44">
                  <c:v>35987.004999999997</c:v>
                </c:pt>
                <c:pt idx="45">
                  <c:v>41658.324000000001</c:v>
                </c:pt>
                <c:pt idx="46">
                  <c:v>49590.074999999997</c:v>
                </c:pt>
                <c:pt idx="47">
                  <c:v>59954.27</c:v>
                </c:pt>
                <c:pt idx="48">
                  <c:v>72664.631999999998</c:v>
                </c:pt>
                <c:pt idx="49">
                  <c:v>87436.801000000007</c:v>
                </c:pt>
                <c:pt idx="50">
                  <c:v>103882.86</c:v>
                </c:pt>
                <c:pt idx="51">
                  <c:v>121611.95</c:v>
                </c:pt>
                <c:pt idx="52">
                  <c:v>140287.79</c:v>
                </c:pt>
                <c:pt idx="53">
                  <c:v>159641.48000000001</c:v>
                </c:pt>
                <c:pt idx="54">
                  <c:v>179497.82</c:v>
                </c:pt>
                <c:pt idx="55">
                  <c:v>199709.2</c:v>
                </c:pt>
                <c:pt idx="56">
                  <c:v>220031.28</c:v>
                </c:pt>
                <c:pt idx="57">
                  <c:v>239997.56</c:v>
                </c:pt>
                <c:pt idx="58">
                  <c:v>258846.76</c:v>
                </c:pt>
                <c:pt idx="59">
                  <c:v>275544.03000000003</c:v>
                </c:pt>
                <c:pt idx="60">
                  <c:v>288907.57</c:v>
                </c:pt>
                <c:pt idx="61">
                  <c:v>297826.28999999998</c:v>
                </c:pt>
                <c:pt idx="62">
                  <c:v>301514.40000000002</c:v>
                </c:pt>
                <c:pt idx="63">
                  <c:v>299724.12</c:v>
                </c:pt>
                <c:pt idx="64">
                  <c:v>292800.46000000002</c:v>
                </c:pt>
                <c:pt idx="65">
                  <c:v>281502.42</c:v>
                </c:pt>
                <c:pt idx="66">
                  <c:v>266719.09999999998</c:v>
                </c:pt>
                <c:pt idx="67">
                  <c:v>249286.38</c:v>
                </c:pt>
                <c:pt idx="68">
                  <c:v>229891.78</c:v>
                </c:pt>
                <c:pt idx="69">
                  <c:v>209057.34</c:v>
                </c:pt>
                <c:pt idx="70">
                  <c:v>187205.47</c:v>
                </c:pt>
                <c:pt idx="71">
                  <c:v>164752.72</c:v>
                </c:pt>
                <c:pt idx="72">
                  <c:v>142177.14000000001</c:v>
                </c:pt>
                <c:pt idx="73">
                  <c:v>120055.37</c:v>
                </c:pt>
                <c:pt idx="74">
                  <c:v>99075.327000000005</c:v>
                </c:pt>
                <c:pt idx="75">
                  <c:v>80012.035999999993</c:v>
                </c:pt>
                <c:pt idx="76">
                  <c:v>63640.014999999999</c:v>
                </c:pt>
                <c:pt idx="77">
                  <c:v>50550.447</c:v>
                </c:pt>
                <c:pt idx="78">
                  <c:v>41024.284</c:v>
                </c:pt>
                <c:pt idx="79">
                  <c:v>34989.264000000003</c:v>
                </c:pt>
                <c:pt idx="80">
                  <c:v>32044.501</c:v>
                </c:pt>
                <c:pt idx="81">
                  <c:v>31557.254000000001</c:v>
                </c:pt>
                <c:pt idx="82">
                  <c:v>32803.803</c:v>
                </c:pt>
                <c:pt idx="83">
                  <c:v>35107.874000000003</c:v>
                </c:pt>
                <c:pt idx="84">
                  <c:v>37927.006999999998</c:v>
                </c:pt>
                <c:pt idx="85">
                  <c:v>40871.379999999997</c:v>
                </c:pt>
                <c:pt idx="86">
                  <c:v>43658.728000000003</c:v>
                </c:pt>
                <c:pt idx="87">
                  <c:v>46059.851000000002</c:v>
                </c:pt>
                <c:pt idx="88">
                  <c:v>47897.341</c:v>
                </c:pt>
                <c:pt idx="89">
                  <c:v>49061.06</c:v>
                </c:pt>
                <c:pt idx="90">
                  <c:v>49498.482000000004</c:v>
                </c:pt>
                <c:pt idx="91">
                  <c:v>49201.296000000002</c:v>
                </c:pt>
                <c:pt idx="92">
                  <c:v>48188.175999999999</c:v>
                </c:pt>
                <c:pt idx="93">
                  <c:v>46482.303999999996</c:v>
                </c:pt>
                <c:pt idx="94">
                  <c:v>44104.285000000003</c:v>
                </c:pt>
                <c:pt idx="95">
                  <c:v>41083.624000000003</c:v>
                </c:pt>
                <c:pt idx="96">
                  <c:v>37484.682000000001</c:v>
                </c:pt>
                <c:pt idx="97">
                  <c:v>33424.023999999998</c:v>
                </c:pt>
                <c:pt idx="98">
                  <c:v>29070.196</c:v>
                </c:pt>
                <c:pt idx="99">
                  <c:v>24630.502</c:v>
                </c:pt>
                <c:pt idx="100">
                  <c:v>20319.310000000001</c:v>
                </c:pt>
                <c:pt idx="101">
                  <c:v>16324.314</c:v>
                </c:pt>
                <c:pt idx="102">
                  <c:v>12784.648999999999</c:v>
                </c:pt>
                <c:pt idx="103">
                  <c:v>9780.7294999999995</c:v>
                </c:pt>
                <c:pt idx="104">
                  <c:v>7333.4117999999999</c:v>
                </c:pt>
                <c:pt idx="105">
                  <c:v>5414.2986000000001</c:v>
                </c:pt>
                <c:pt idx="106">
                  <c:v>3969.6426000000001</c:v>
                </c:pt>
                <c:pt idx="107">
                  <c:v>2932.7511</c:v>
                </c:pt>
                <c:pt idx="108">
                  <c:v>2235.7431000000001</c:v>
                </c:pt>
                <c:pt idx="109">
                  <c:v>1823.5355</c:v>
                </c:pt>
                <c:pt idx="110">
                  <c:v>1662.3036</c:v>
                </c:pt>
                <c:pt idx="111">
                  <c:v>1731.9802</c:v>
                </c:pt>
                <c:pt idx="112">
                  <c:v>2007.0074999999999</c:v>
                </c:pt>
                <c:pt idx="113">
                  <c:v>2448.8006999999998</c:v>
                </c:pt>
                <c:pt idx="114">
                  <c:v>3001.6765</c:v>
                </c:pt>
                <c:pt idx="115">
                  <c:v>3597.9576000000002</c:v>
                </c:pt>
                <c:pt idx="116">
                  <c:v>4169.4549999999999</c:v>
                </c:pt>
                <c:pt idx="117">
                  <c:v>4663.0591999999997</c:v>
                </c:pt>
                <c:pt idx="118">
                  <c:v>5050.5277999999998</c:v>
                </c:pt>
                <c:pt idx="119">
                  <c:v>5322.0519999999997</c:v>
                </c:pt>
                <c:pt idx="120">
                  <c:v>5476.8887999999997</c:v>
                </c:pt>
                <c:pt idx="121">
                  <c:v>5516.9380000000001</c:v>
                </c:pt>
                <c:pt idx="122">
                  <c:v>5442.7632000000003</c:v>
                </c:pt>
                <c:pt idx="123">
                  <c:v>5252.53</c:v>
                </c:pt>
                <c:pt idx="124">
                  <c:v>4944.1804000000002</c:v>
                </c:pt>
                <c:pt idx="125">
                  <c:v>4520.2547000000004</c:v>
                </c:pt>
                <c:pt idx="126">
                  <c:v>3993.7927</c:v>
                </c:pt>
                <c:pt idx="127">
                  <c:v>3392.6043</c:v>
                </c:pt>
                <c:pt idx="128">
                  <c:v>2757.4416000000001</c:v>
                </c:pt>
                <c:pt idx="129">
                  <c:v>2131.0689000000002</c:v>
                </c:pt>
                <c:pt idx="130">
                  <c:v>1552.1617000000001</c:v>
                </c:pt>
                <c:pt idx="131">
                  <c:v>1051.9908</c:v>
                </c:pt>
                <c:pt idx="132">
                  <c:v>651.37498000000005</c:v>
                </c:pt>
                <c:pt idx="133">
                  <c:v>358.41278999999997</c:v>
                </c:pt>
                <c:pt idx="134">
                  <c:v>167.71769</c:v>
                </c:pt>
                <c:pt idx="135">
                  <c:v>61.866591999999997</c:v>
                </c:pt>
                <c:pt idx="136">
                  <c:v>15.496821000000001</c:v>
                </c:pt>
                <c:pt idx="137">
                  <c:v>1.8122023</c:v>
                </c:pt>
                <c:pt idx="138">
                  <c:v>4.0199999999999998E-9</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2-6093-4141-BB3A-A3D2084123B7}"/>
            </c:ext>
          </c:extLst>
        </c:ser>
        <c:ser>
          <c:idx val="5"/>
          <c:order val="3"/>
          <c:tx>
            <c:strRef>
              <c:f>'[4]data-F2.14'!$G$2</c:f>
              <c:strCache>
                <c:ptCount val="1"/>
                <c:pt idx="0">
                  <c:v>Russia &amp; Central Asia</c:v>
                </c:pt>
              </c:strCache>
            </c:strRef>
          </c:tx>
          <c:spPr>
            <a:solidFill>
              <a:srgbClr val="7030A0"/>
            </a:solidFill>
            <a:ln>
              <a:noFill/>
            </a:ln>
            <a:effectLst/>
          </c:spPr>
          <c:cat>
            <c:numRef>
              <c:f>'[4]data-F2.14'!$C$3:$C$202</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'[4]data-F2.14'!$G$3:$G$202</c:f>
              <c:numCache>
                <c:formatCode>General</c:formatCode>
                <c:ptCount val="200"/>
                <c:pt idx="0">
                  <c:v>1413.856</c:v>
                </c:pt>
                <c:pt idx="1">
                  <c:v>1438.9777999999999</c:v>
                </c:pt>
                <c:pt idx="2">
                  <c:v>1467.3071</c:v>
                </c:pt>
                <c:pt idx="3">
                  <c:v>1496.6795999999999</c:v>
                </c:pt>
                <c:pt idx="4">
                  <c:v>1526.7197000000001</c:v>
                </c:pt>
                <c:pt idx="5">
                  <c:v>1558.1084000000001</c:v>
                </c:pt>
                <c:pt idx="6">
                  <c:v>1591.2914000000001</c:v>
                </c:pt>
                <c:pt idx="7">
                  <c:v>1626.0830000000001</c:v>
                </c:pt>
                <c:pt idx="8">
                  <c:v>1662.3213000000001</c:v>
                </c:pt>
                <c:pt idx="9">
                  <c:v>1700.1074000000001</c:v>
                </c:pt>
                <c:pt idx="10">
                  <c:v>1739.5980999999999</c:v>
                </c:pt>
                <c:pt idx="11">
                  <c:v>1780.9827</c:v>
                </c:pt>
                <c:pt idx="12">
                  <c:v>1824.203</c:v>
                </c:pt>
                <c:pt idx="13">
                  <c:v>1868.8101999999999</c:v>
                </c:pt>
                <c:pt idx="14">
                  <c:v>1914.7308</c:v>
                </c:pt>
                <c:pt idx="15">
                  <c:v>1962.5139999999999</c:v>
                </c:pt>
                <c:pt idx="16">
                  <c:v>2012.9992999999999</c:v>
                </c:pt>
                <c:pt idx="17">
                  <c:v>2066.7017000000001</c:v>
                </c:pt>
                <c:pt idx="18">
                  <c:v>2123.7730999999999</c:v>
                </c:pt>
                <c:pt idx="19">
                  <c:v>2184.3528000000001</c:v>
                </c:pt>
                <c:pt idx="20">
                  <c:v>2248.5716000000002</c:v>
                </c:pt>
                <c:pt idx="21">
                  <c:v>2316.6322</c:v>
                </c:pt>
                <c:pt idx="22">
                  <c:v>2388.8951000000002</c:v>
                </c:pt>
                <c:pt idx="23">
                  <c:v>2466.0203999999999</c:v>
                </c:pt>
                <c:pt idx="24">
                  <c:v>2548.7294999999999</c:v>
                </c:pt>
                <c:pt idx="25">
                  <c:v>2637.6401999999998</c:v>
                </c:pt>
                <c:pt idx="26">
                  <c:v>2733.2800999999999</c:v>
                </c:pt>
                <c:pt idx="27">
                  <c:v>2836.0657999999999</c:v>
                </c:pt>
                <c:pt idx="28">
                  <c:v>2946.5616</c:v>
                </c:pt>
                <c:pt idx="29">
                  <c:v>3065.8141999999998</c:v>
                </c:pt>
                <c:pt idx="30">
                  <c:v>3195.2226999999998</c:v>
                </c:pt>
                <c:pt idx="31">
                  <c:v>3336.1019999999999</c:v>
                </c:pt>
                <c:pt idx="32">
                  <c:v>3490.4517999999998</c:v>
                </c:pt>
                <c:pt idx="33">
                  <c:v>3663.7525999999998</c:v>
                </c:pt>
                <c:pt idx="34">
                  <c:v>3868.1713</c:v>
                </c:pt>
                <c:pt idx="35">
                  <c:v>4121.5011999999997</c:v>
                </c:pt>
                <c:pt idx="36">
                  <c:v>4443.2709000000004</c:v>
                </c:pt>
                <c:pt idx="37">
                  <c:v>4850.6022999999996</c:v>
                </c:pt>
                <c:pt idx="38">
                  <c:v>5355.5805</c:v>
                </c:pt>
                <c:pt idx="39">
                  <c:v>5963.8374000000003</c:v>
                </c:pt>
                <c:pt idx="40">
                  <c:v>6674.4076999999997</c:v>
                </c:pt>
                <c:pt idx="41">
                  <c:v>7480.1893</c:v>
                </c:pt>
                <c:pt idx="42">
                  <c:v>8369.3292000000001</c:v>
                </c:pt>
                <c:pt idx="43">
                  <c:v>9327.4501999999993</c:v>
                </c:pt>
                <c:pt idx="44">
                  <c:v>10340.370000000001</c:v>
                </c:pt>
                <c:pt idx="45">
                  <c:v>11395.987999999999</c:v>
                </c:pt>
                <c:pt idx="46">
                  <c:v>12484.128000000001</c:v>
                </c:pt>
                <c:pt idx="47">
                  <c:v>13595.825999999999</c:v>
                </c:pt>
                <c:pt idx="48">
                  <c:v>14722.12</c:v>
                </c:pt>
                <c:pt idx="49">
                  <c:v>15852.208000000001</c:v>
                </c:pt>
                <c:pt idx="50">
                  <c:v>16971.184000000001</c:v>
                </c:pt>
                <c:pt idx="51">
                  <c:v>18059.732</c:v>
                </c:pt>
                <c:pt idx="52">
                  <c:v>19098.135999999999</c:v>
                </c:pt>
                <c:pt idx="53">
                  <c:v>20071.624</c:v>
                </c:pt>
                <c:pt idx="54">
                  <c:v>20973.129000000001</c:v>
                </c:pt>
                <c:pt idx="55">
                  <c:v>21802.731</c:v>
                </c:pt>
                <c:pt idx="56">
                  <c:v>22563.031999999999</c:v>
                </c:pt>
                <c:pt idx="57">
                  <c:v>23252.972000000002</c:v>
                </c:pt>
                <c:pt idx="58">
                  <c:v>23865.531999999999</c:v>
                </c:pt>
                <c:pt idx="59">
                  <c:v>24387.146000000001</c:v>
                </c:pt>
                <c:pt idx="60">
                  <c:v>24797.895</c:v>
                </c:pt>
                <c:pt idx="61">
                  <c:v>25072.222000000002</c:v>
                </c:pt>
                <c:pt idx="62">
                  <c:v>25181.646000000001</c:v>
                </c:pt>
                <c:pt idx="63">
                  <c:v>25099.059000000001</c:v>
                </c:pt>
                <c:pt idx="64">
                  <c:v>24803.49</c:v>
                </c:pt>
                <c:pt idx="65">
                  <c:v>24283.751</c:v>
                </c:pt>
                <c:pt idx="66">
                  <c:v>23541.365000000002</c:v>
                </c:pt>
                <c:pt idx="67">
                  <c:v>22591.530999999999</c:v>
                </c:pt>
                <c:pt idx="68">
                  <c:v>21461.616999999998</c:v>
                </c:pt>
                <c:pt idx="69">
                  <c:v>20187.476999999999</c:v>
                </c:pt>
                <c:pt idx="70">
                  <c:v>18808.938999999998</c:v>
                </c:pt>
                <c:pt idx="71">
                  <c:v>17366.121999999999</c:v>
                </c:pt>
                <c:pt idx="72">
                  <c:v>15897.7</c:v>
                </c:pt>
                <c:pt idx="73">
                  <c:v>14441.550999999999</c:v>
                </c:pt>
                <c:pt idx="74">
                  <c:v>13035.15</c:v>
                </c:pt>
                <c:pt idx="75">
                  <c:v>11713.058000000001</c:v>
                </c:pt>
                <c:pt idx="76">
                  <c:v>10504.141</c:v>
                </c:pt>
                <c:pt idx="77">
                  <c:v>9430.6535000000003</c:v>
                </c:pt>
                <c:pt idx="78">
                  <c:v>8507.3277999999991</c:v>
                </c:pt>
                <c:pt idx="79">
                  <c:v>7740.2893999999997</c:v>
                </c:pt>
                <c:pt idx="80">
                  <c:v>7126.0033000000003</c:v>
                </c:pt>
                <c:pt idx="81">
                  <c:v>6651.2307000000001</c:v>
                </c:pt>
                <c:pt idx="82">
                  <c:v>6294.1010999999999</c:v>
                </c:pt>
                <c:pt idx="83">
                  <c:v>6026.2785000000003</c:v>
                </c:pt>
                <c:pt idx="84">
                  <c:v>5816.3882999999996</c:v>
                </c:pt>
                <c:pt idx="85">
                  <c:v>5633.8987999999999</c:v>
                </c:pt>
                <c:pt idx="86">
                  <c:v>5452.7340000000004</c:v>
                </c:pt>
                <c:pt idx="87">
                  <c:v>5253.9220999999998</c:v>
                </c:pt>
                <c:pt idx="88">
                  <c:v>5027.0110999999997</c:v>
                </c:pt>
                <c:pt idx="89">
                  <c:v>4769.4022999999997</c:v>
                </c:pt>
                <c:pt idx="90">
                  <c:v>4484.1459000000004</c:v>
                </c:pt>
                <c:pt idx="91">
                  <c:v>4177.2910000000002</c:v>
                </c:pt>
                <c:pt idx="92">
                  <c:v>3856.0059999999999</c:v>
                </c:pt>
                <c:pt idx="93">
                  <c:v>3527.2307000000001</c:v>
                </c:pt>
                <c:pt idx="94">
                  <c:v>3197.0936000000002</c:v>
                </c:pt>
                <c:pt idx="95">
                  <c:v>2871.0009</c:v>
                </c:pt>
                <c:pt idx="96">
                  <c:v>2553.8841000000002</c:v>
                </c:pt>
                <c:pt idx="97">
                  <c:v>2250.2347</c:v>
                </c:pt>
                <c:pt idx="98">
                  <c:v>1963.7945999999999</c:v>
                </c:pt>
                <c:pt idx="99">
                  <c:v>1697.471</c:v>
                </c:pt>
                <c:pt idx="100">
                  <c:v>1453.8987999999999</c:v>
                </c:pt>
                <c:pt idx="101">
                  <c:v>1235.7716</c:v>
                </c:pt>
                <c:pt idx="102">
                  <c:v>1045.4588000000001</c:v>
                </c:pt>
                <c:pt idx="103">
                  <c:v>884.41625999999997</c:v>
                </c:pt>
                <c:pt idx="104">
                  <c:v>752.49190999999996</c:v>
                </c:pt>
                <c:pt idx="105">
                  <c:v>647.93746999999996</c:v>
                </c:pt>
                <c:pt idx="106">
                  <c:v>567.84028000000001</c:v>
                </c:pt>
                <c:pt idx="107">
                  <c:v>508.90235000000001</c:v>
                </c:pt>
                <c:pt idx="108">
                  <c:v>468.05347999999998</c:v>
                </c:pt>
                <c:pt idx="109">
                  <c:v>442.76249999999999</c:v>
                </c:pt>
                <c:pt idx="110">
                  <c:v>431.08546000000001</c:v>
                </c:pt>
                <c:pt idx="111">
                  <c:v>431.45461</c:v>
                </c:pt>
                <c:pt idx="112">
                  <c:v>442.22683000000001</c:v>
                </c:pt>
                <c:pt idx="113">
                  <c:v>461.26411000000002</c:v>
                </c:pt>
                <c:pt idx="114">
                  <c:v>485.92899</c:v>
                </c:pt>
                <c:pt idx="115">
                  <c:v>513.24342999999999</c:v>
                </c:pt>
                <c:pt idx="116">
                  <c:v>539.96559000000002</c:v>
                </c:pt>
                <c:pt idx="117">
                  <c:v>562.45989999999995</c:v>
                </c:pt>
                <c:pt idx="118">
                  <c:v>576.91674</c:v>
                </c:pt>
                <c:pt idx="119">
                  <c:v>580.24135999999999</c:v>
                </c:pt>
                <c:pt idx="120">
                  <c:v>570.83681000000001</c:v>
                </c:pt>
                <c:pt idx="121">
                  <c:v>548.96657000000005</c:v>
                </c:pt>
                <c:pt idx="122">
                  <c:v>516.49157000000002</c:v>
                </c:pt>
                <c:pt idx="123">
                  <c:v>475.88909999999998</c:v>
                </c:pt>
                <c:pt idx="124">
                  <c:v>429.60539</c:v>
                </c:pt>
                <c:pt idx="125">
                  <c:v>379.85135000000002</c:v>
                </c:pt>
                <c:pt idx="126">
                  <c:v>328.54712999999998</c:v>
                </c:pt>
                <c:pt idx="127">
                  <c:v>277.33296999999999</c:v>
                </c:pt>
                <c:pt idx="128">
                  <c:v>227.62880000000001</c:v>
                </c:pt>
                <c:pt idx="129">
                  <c:v>180.72584000000001</c:v>
                </c:pt>
                <c:pt idx="130">
                  <c:v>137.86268000000001</c:v>
                </c:pt>
                <c:pt idx="131">
                  <c:v>100.16284</c:v>
                </c:pt>
                <c:pt idx="132">
                  <c:v>68.507555999999994</c:v>
                </c:pt>
                <c:pt idx="133">
                  <c:v>43.406343999999997</c:v>
                </c:pt>
                <c:pt idx="134">
                  <c:v>24.892616</c:v>
                </c:pt>
                <c:pt idx="135">
                  <c:v>12.471928</c:v>
                </c:pt>
                <c:pt idx="136">
                  <c:v>5.1525965999999999</c:v>
                </c:pt>
                <c:pt idx="137">
                  <c:v>1.5821468999999999</c:v>
                </c:pt>
                <c:pt idx="138">
                  <c:v>0.29317492000000001</c:v>
                </c:pt>
                <c:pt idx="139">
                  <c:v>2.2478689999999999E-2</c:v>
                </c:pt>
                <c:pt idx="140">
                  <c:v>5.0950000000000002E-11</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3-6093-4141-BB3A-A3D2084123B7}"/>
            </c:ext>
          </c:extLst>
        </c:ser>
        <c:ser>
          <c:idx val="6"/>
          <c:order val="4"/>
          <c:tx>
            <c:strRef>
              <c:f>'[4]data-F2.14'!$H$2</c:f>
              <c:strCache>
                <c:ptCount val="1"/>
                <c:pt idx="0">
                  <c:v>MENA</c:v>
                </c:pt>
              </c:strCache>
            </c:strRef>
          </c:tx>
          <c:spPr>
            <a:solidFill>
              <a:srgbClr val="0070C0"/>
            </a:solidFill>
            <a:ln>
              <a:noFill/>
            </a:ln>
            <a:effectLst/>
          </c:spPr>
          <c:cat>
            <c:numRef>
              <c:f>'[4]data-F2.14'!$C$3:$C$202</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'[4]data-F2.14'!$H$3:$H$202</c:f>
              <c:numCache>
                <c:formatCode>General</c:formatCode>
                <c:ptCount val="200"/>
                <c:pt idx="0">
                  <c:v>811.96907999999996</c:v>
                </c:pt>
                <c:pt idx="1">
                  <c:v>829.56317999999999</c:v>
                </c:pt>
                <c:pt idx="2">
                  <c:v>845.29776000000004</c:v>
                </c:pt>
                <c:pt idx="3">
                  <c:v>861.61031000000003</c:v>
                </c:pt>
                <c:pt idx="4">
                  <c:v>879.22567000000004</c:v>
                </c:pt>
                <c:pt idx="5">
                  <c:v>897.92015000000004</c:v>
                </c:pt>
                <c:pt idx="6">
                  <c:v>917.13518999999997</c:v>
                </c:pt>
                <c:pt idx="7">
                  <c:v>936.39387999999997</c:v>
                </c:pt>
                <c:pt idx="8">
                  <c:v>955.47022000000004</c:v>
                </c:pt>
                <c:pt idx="9">
                  <c:v>974.50615000000005</c:v>
                </c:pt>
                <c:pt idx="10">
                  <c:v>993.85343999999998</c:v>
                </c:pt>
                <c:pt idx="11">
                  <c:v>1013.7239</c:v>
                </c:pt>
                <c:pt idx="12">
                  <c:v>1034.1119000000001</c:v>
                </c:pt>
                <c:pt idx="13">
                  <c:v>1055.0974000000001</c:v>
                </c:pt>
                <c:pt idx="14">
                  <c:v>1076.9448</c:v>
                </c:pt>
                <c:pt idx="15">
                  <c:v>1099.9046000000001</c:v>
                </c:pt>
                <c:pt idx="16">
                  <c:v>1123.8734999999999</c:v>
                </c:pt>
                <c:pt idx="17">
                  <c:v>1148.5226</c:v>
                </c:pt>
                <c:pt idx="18">
                  <c:v>1173.4767999999999</c:v>
                </c:pt>
                <c:pt idx="19">
                  <c:v>1198.6358</c:v>
                </c:pt>
                <c:pt idx="20">
                  <c:v>1224.4401</c:v>
                </c:pt>
                <c:pt idx="21">
                  <c:v>1251.5829000000001</c:v>
                </c:pt>
                <c:pt idx="22">
                  <c:v>1280.3939</c:v>
                </c:pt>
                <c:pt idx="23">
                  <c:v>1310.8001999999999</c:v>
                </c:pt>
                <c:pt idx="24">
                  <c:v>1342.6183000000001</c:v>
                </c:pt>
                <c:pt idx="25">
                  <c:v>1375.789</c:v>
                </c:pt>
                <c:pt idx="26">
                  <c:v>1410.4929999999999</c:v>
                </c:pt>
                <c:pt idx="27">
                  <c:v>1446.9404999999999</c:v>
                </c:pt>
                <c:pt idx="28">
                  <c:v>1485.34</c:v>
                </c:pt>
                <c:pt idx="29">
                  <c:v>1525.9673</c:v>
                </c:pt>
                <c:pt idx="30">
                  <c:v>1569.1726000000001</c:v>
                </c:pt>
                <c:pt idx="31">
                  <c:v>1615.2926</c:v>
                </c:pt>
                <c:pt idx="32">
                  <c:v>1664.4127000000001</c:v>
                </c:pt>
                <c:pt idx="33">
                  <c:v>1716.5456999999999</c:v>
                </c:pt>
                <c:pt idx="34">
                  <c:v>1772.0002999999999</c:v>
                </c:pt>
                <c:pt idx="35">
                  <c:v>1831.3507</c:v>
                </c:pt>
                <c:pt idx="36">
                  <c:v>1895.0744999999999</c:v>
                </c:pt>
                <c:pt idx="37">
                  <c:v>1963.5413000000001</c:v>
                </c:pt>
                <c:pt idx="38">
                  <c:v>2037.1704999999999</c:v>
                </c:pt>
                <c:pt idx="39">
                  <c:v>2116.4895999999999</c:v>
                </c:pt>
                <c:pt idx="40">
                  <c:v>2202.1149999999998</c:v>
                </c:pt>
                <c:pt idx="41">
                  <c:v>2294.9214000000002</c:v>
                </c:pt>
                <c:pt idx="42">
                  <c:v>2395.982</c:v>
                </c:pt>
                <c:pt idx="43">
                  <c:v>2506.7512999999999</c:v>
                </c:pt>
                <c:pt idx="44">
                  <c:v>2629.6756</c:v>
                </c:pt>
                <c:pt idx="45">
                  <c:v>2768.6192000000001</c:v>
                </c:pt>
                <c:pt idx="46">
                  <c:v>2928.8172</c:v>
                </c:pt>
                <c:pt idx="47">
                  <c:v>3116.4171999999999</c:v>
                </c:pt>
                <c:pt idx="48">
                  <c:v>3337.7132999999999</c:v>
                </c:pt>
                <c:pt idx="49">
                  <c:v>3598.3523</c:v>
                </c:pt>
                <c:pt idx="50">
                  <c:v>3902.7613000000001</c:v>
                </c:pt>
                <c:pt idx="51">
                  <c:v>4253.8712999999998</c:v>
                </c:pt>
                <c:pt idx="52">
                  <c:v>4652.8876</c:v>
                </c:pt>
                <c:pt idx="53">
                  <c:v>5099.5538999999999</c:v>
                </c:pt>
                <c:pt idx="54">
                  <c:v>5592.6505999999999</c:v>
                </c:pt>
                <c:pt idx="55">
                  <c:v>6130.5185000000001</c:v>
                </c:pt>
                <c:pt idx="56">
                  <c:v>6711.3928999999998</c:v>
                </c:pt>
                <c:pt idx="57">
                  <c:v>7333.5438999999997</c:v>
                </c:pt>
                <c:pt idx="58">
                  <c:v>7995.1944000000003</c:v>
                </c:pt>
                <c:pt idx="59">
                  <c:v>8694.0750000000007</c:v>
                </c:pt>
                <c:pt idx="60">
                  <c:v>9426.7410999999993</c:v>
                </c:pt>
                <c:pt idx="61">
                  <c:v>10187.907999999999</c:v>
                </c:pt>
                <c:pt idx="62">
                  <c:v>10969.87</c:v>
                </c:pt>
                <c:pt idx="63">
                  <c:v>11762.290999999999</c:v>
                </c:pt>
                <c:pt idx="64">
                  <c:v>12552.746999999999</c:v>
                </c:pt>
                <c:pt idx="65">
                  <c:v>13327.84</c:v>
                </c:pt>
                <c:pt idx="66">
                  <c:v>14074.14</c:v>
                </c:pt>
                <c:pt idx="67">
                  <c:v>14778.683000000001</c:v>
                </c:pt>
                <c:pt idx="68">
                  <c:v>15429.093000000001</c:v>
                </c:pt>
                <c:pt idx="69">
                  <c:v>16013.172</c:v>
                </c:pt>
                <c:pt idx="70">
                  <c:v>16518.420999999998</c:v>
                </c:pt>
                <c:pt idx="71">
                  <c:v>16931.724999999999</c:v>
                </c:pt>
                <c:pt idx="72">
                  <c:v>17239.365000000002</c:v>
                </c:pt>
                <c:pt idx="73">
                  <c:v>17427.507000000001</c:v>
                </c:pt>
                <c:pt idx="74">
                  <c:v>17483.183000000001</c:v>
                </c:pt>
                <c:pt idx="75">
                  <c:v>17395.726999999999</c:v>
                </c:pt>
                <c:pt idx="76">
                  <c:v>17158.302</c:v>
                </c:pt>
                <c:pt idx="77">
                  <c:v>16769.510999999999</c:v>
                </c:pt>
                <c:pt idx="78">
                  <c:v>16234.518</c:v>
                </c:pt>
                <c:pt idx="79">
                  <c:v>15565.203</c:v>
                </c:pt>
                <c:pt idx="80">
                  <c:v>14779.494000000001</c:v>
                </c:pt>
                <c:pt idx="81">
                  <c:v>13900.125</c:v>
                </c:pt>
                <c:pt idx="82">
                  <c:v>12952.663</c:v>
                </c:pt>
                <c:pt idx="83">
                  <c:v>11963.396000000001</c:v>
                </c:pt>
                <c:pt idx="84">
                  <c:v>10957.492</c:v>
                </c:pt>
                <c:pt idx="85">
                  <c:v>9958.1375000000007</c:v>
                </c:pt>
                <c:pt idx="86">
                  <c:v>8986.2857999999997</c:v>
                </c:pt>
                <c:pt idx="87">
                  <c:v>8060.4683000000005</c:v>
                </c:pt>
                <c:pt idx="88">
                  <c:v>7196.6530000000002</c:v>
                </c:pt>
                <c:pt idx="89">
                  <c:v>6407.8819000000003</c:v>
                </c:pt>
                <c:pt idx="90">
                  <c:v>5703.6884</c:v>
                </c:pt>
                <c:pt idx="91">
                  <c:v>5089.6792999999998</c:v>
                </c:pt>
                <c:pt idx="92">
                  <c:v>4567.4633999999996</c:v>
                </c:pt>
                <c:pt idx="93">
                  <c:v>4134.5236000000004</c:v>
                </c:pt>
                <c:pt idx="94">
                  <c:v>3784.348</c:v>
                </c:pt>
                <c:pt idx="95">
                  <c:v>3506.9096</c:v>
                </c:pt>
                <c:pt idx="96">
                  <c:v>3289.6248999999998</c:v>
                </c:pt>
                <c:pt idx="97">
                  <c:v>3118.6531</c:v>
                </c:pt>
                <c:pt idx="98">
                  <c:v>2980.4095000000002</c:v>
                </c:pt>
                <c:pt idx="99">
                  <c:v>2863.0956999999999</c:v>
                </c:pt>
                <c:pt idx="100">
                  <c:v>2757.4308999999998</c:v>
                </c:pt>
                <c:pt idx="101">
                  <c:v>2656.8868000000002</c:v>
                </c:pt>
                <c:pt idx="102">
                  <c:v>2557.4292</c:v>
                </c:pt>
                <c:pt idx="103">
                  <c:v>2456.8966999999998</c:v>
                </c:pt>
                <c:pt idx="104">
                  <c:v>2354.143</c:v>
                </c:pt>
                <c:pt idx="105">
                  <c:v>2248.4515000000001</c:v>
                </c:pt>
                <c:pt idx="106">
                  <c:v>2139.3757999999998</c:v>
                </c:pt>
                <c:pt idx="107">
                  <c:v>2026.8224</c:v>
                </c:pt>
                <c:pt idx="108">
                  <c:v>1911.1786999999999</c:v>
                </c:pt>
                <c:pt idx="109">
                  <c:v>1793.2772</c:v>
                </c:pt>
                <c:pt idx="110">
                  <c:v>1674.2583999999999</c:v>
                </c:pt>
                <c:pt idx="111">
                  <c:v>1555.2809</c:v>
                </c:pt>
                <c:pt idx="112">
                  <c:v>1437.5539000000001</c:v>
                </c:pt>
                <c:pt idx="113">
                  <c:v>1322.3697</c:v>
                </c:pt>
                <c:pt idx="114">
                  <c:v>1210.9025999999999</c:v>
                </c:pt>
                <c:pt idx="115">
                  <c:v>1103.8607999999999</c:v>
                </c:pt>
                <c:pt idx="116">
                  <c:v>1001.4057</c:v>
                </c:pt>
                <c:pt idx="117">
                  <c:v>903.29111999999998</c:v>
                </c:pt>
                <c:pt idx="118">
                  <c:v>809.13536999999997</c:v>
                </c:pt>
                <c:pt idx="119">
                  <c:v>719.08822999999995</c:v>
                </c:pt>
                <c:pt idx="120">
                  <c:v>634.10913000000005</c:v>
                </c:pt>
                <c:pt idx="121">
                  <c:v>555.76733000000002</c:v>
                </c:pt>
                <c:pt idx="122">
                  <c:v>485.66797000000003</c:v>
                </c:pt>
                <c:pt idx="123">
                  <c:v>425.15508</c:v>
                </c:pt>
                <c:pt idx="124">
                  <c:v>375.04955000000001</c:v>
                </c:pt>
                <c:pt idx="125">
                  <c:v>335.59672999999998</c:v>
                </c:pt>
                <c:pt idx="126">
                  <c:v>306.46609000000001</c:v>
                </c:pt>
                <c:pt idx="127">
                  <c:v>286.89569</c:v>
                </c:pt>
                <c:pt idx="128">
                  <c:v>275.92074000000002</c:v>
                </c:pt>
                <c:pt idx="129">
                  <c:v>272.46803999999997</c:v>
                </c:pt>
                <c:pt idx="130">
                  <c:v>275.51279</c:v>
                </c:pt>
                <c:pt idx="131">
                  <c:v>284.02676000000002</c:v>
                </c:pt>
                <c:pt idx="132">
                  <c:v>296.88704000000001</c:v>
                </c:pt>
                <c:pt idx="133">
                  <c:v>312.89175999999998</c:v>
                </c:pt>
                <c:pt idx="134">
                  <c:v>330.71971000000002</c:v>
                </c:pt>
                <c:pt idx="135">
                  <c:v>348.73361</c:v>
                </c:pt>
                <c:pt idx="136">
                  <c:v>364.93450999999999</c:v>
                </c:pt>
                <c:pt idx="137">
                  <c:v>377.12119999999999</c:v>
                </c:pt>
                <c:pt idx="138">
                  <c:v>383.20936</c:v>
                </c:pt>
                <c:pt idx="139">
                  <c:v>381.74095</c:v>
                </c:pt>
                <c:pt idx="140">
                  <c:v>372.34701000000001</c:v>
                </c:pt>
                <c:pt idx="141">
                  <c:v>355.74869000000001</c:v>
                </c:pt>
                <c:pt idx="142">
                  <c:v>333.22329000000002</c:v>
                </c:pt>
                <c:pt idx="143">
                  <c:v>306.19956000000002</c:v>
                </c:pt>
                <c:pt idx="144">
                  <c:v>276.08384000000001</c:v>
                </c:pt>
                <c:pt idx="145">
                  <c:v>244.16434000000001</c:v>
                </c:pt>
                <c:pt idx="146">
                  <c:v>211.56582</c:v>
                </c:pt>
                <c:pt idx="147">
                  <c:v>179.24042</c:v>
                </c:pt>
                <c:pt idx="148">
                  <c:v>147.99798999999999</c:v>
                </c:pt>
                <c:pt idx="149">
                  <c:v>118.54956</c:v>
                </c:pt>
                <c:pt idx="150">
                  <c:v>91.561723999999998</c:v>
                </c:pt>
                <c:pt idx="151">
                  <c:v>67.652354000000003</c:v>
                </c:pt>
                <c:pt idx="152">
                  <c:v>47.331294999999997</c:v>
                </c:pt>
                <c:pt idx="153">
                  <c:v>30.921983999999998</c:v>
                </c:pt>
                <c:pt idx="154">
                  <c:v>18.498826000000001</c:v>
                </c:pt>
                <c:pt idx="155">
                  <c:v>9.8449676999999998</c:v>
                </c:pt>
                <c:pt idx="156">
                  <c:v>4.4536572000000003</c:v>
                </c:pt>
                <c:pt idx="157">
                  <c:v>1.5841315</c:v>
                </c:pt>
                <c:pt idx="158">
                  <c:v>0.38086925999999999</c:v>
                </c:pt>
                <c:pt idx="159">
                  <c:v>4.288202E-2</c:v>
                </c:pt>
                <c:pt idx="160">
                  <c:v>9.5129999999999999E-11</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4-6093-4141-BB3A-A3D2084123B7}"/>
            </c:ext>
          </c:extLst>
        </c:ser>
        <c:ser>
          <c:idx val="7"/>
          <c:order val="5"/>
          <c:tx>
            <c:strRef>
              <c:f>'[4]data-F2.14'!$I$2</c:f>
              <c:strCache>
                <c:ptCount val="1"/>
                <c:pt idx="0">
                  <c:v>Latin America</c:v>
                </c:pt>
              </c:strCache>
            </c:strRef>
          </c:tx>
          <c:spPr>
            <a:solidFill>
              <a:srgbClr val="00B0F0"/>
            </a:solidFill>
            <a:ln>
              <a:noFill/>
            </a:ln>
            <a:effectLst/>
          </c:spPr>
          <c:cat>
            <c:numRef>
              <c:f>'[4]data-F2.14'!$C$3:$C$202</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'[4]data-F2.14'!$I$3:$I$202</c:f>
              <c:numCache>
                <c:formatCode>General</c:formatCode>
                <c:ptCount val="200"/>
                <c:pt idx="0">
                  <c:v>620.51374999999996</c:v>
                </c:pt>
                <c:pt idx="1">
                  <c:v>655.20361000000003</c:v>
                </c:pt>
                <c:pt idx="2">
                  <c:v>690.94914000000006</c:v>
                </c:pt>
                <c:pt idx="3">
                  <c:v>727.24186999999995</c:v>
                </c:pt>
                <c:pt idx="4">
                  <c:v>763.92025000000001</c:v>
                </c:pt>
                <c:pt idx="5">
                  <c:v>801.08388000000002</c:v>
                </c:pt>
                <c:pt idx="6">
                  <c:v>838.91690000000006</c:v>
                </c:pt>
                <c:pt idx="7">
                  <c:v>877.55980999999997</c:v>
                </c:pt>
                <c:pt idx="8">
                  <c:v>917.06493999999998</c:v>
                </c:pt>
                <c:pt idx="9">
                  <c:v>957.43257000000006</c:v>
                </c:pt>
                <c:pt idx="10">
                  <c:v>998.69236000000001</c:v>
                </c:pt>
                <c:pt idx="11">
                  <c:v>1040.9367</c:v>
                </c:pt>
                <c:pt idx="12">
                  <c:v>1084.2826</c:v>
                </c:pt>
                <c:pt idx="13">
                  <c:v>1128.7294999999999</c:v>
                </c:pt>
                <c:pt idx="14">
                  <c:v>1174.3045</c:v>
                </c:pt>
                <c:pt idx="15">
                  <c:v>1221.1119000000001</c:v>
                </c:pt>
                <c:pt idx="16">
                  <c:v>1269.2809</c:v>
                </c:pt>
                <c:pt idx="17">
                  <c:v>1318.9141</c:v>
                </c:pt>
                <c:pt idx="18">
                  <c:v>1370.0713000000001</c:v>
                </c:pt>
                <c:pt idx="19">
                  <c:v>1422.7967000000001</c:v>
                </c:pt>
                <c:pt idx="20">
                  <c:v>1477.1053999999999</c:v>
                </c:pt>
                <c:pt idx="21">
                  <c:v>1532.9869000000001</c:v>
                </c:pt>
                <c:pt idx="22">
                  <c:v>1590.442</c:v>
                </c:pt>
                <c:pt idx="23">
                  <c:v>1649.5030999999999</c:v>
                </c:pt>
                <c:pt idx="24">
                  <c:v>1710.2436</c:v>
                </c:pt>
                <c:pt idx="25">
                  <c:v>1772.7829999999999</c:v>
                </c:pt>
                <c:pt idx="26">
                  <c:v>1837.23</c:v>
                </c:pt>
                <c:pt idx="27">
                  <c:v>1903.6596999999999</c:v>
                </c:pt>
                <c:pt idx="28">
                  <c:v>1972.1445000000001</c:v>
                </c:pt>
                <c:pt idx="29">
                  <c:v>2042.7706000000001</c:v>
                </c:pt>
                <c:pt idx="30">
                  <c:v>2115.6554000000001</c:v>
                </c:pt>
                <c:pt idx="31">
                  <c:v>2190.9551999999999</c:v>
                </c:pt>
                <c:pt idx="32">
                  <c:v>2268.8308999999999</c:v>
                </c:pt>
                <c:pt idx="33">
                  <c:v>2349.4319999999998</c:v>
                </c:pt>
                <c:pt idx="34">
                  <c:v>2432.9047999999998</c:v>
                </c:pt>
                <c:pt idx="35">
                  <c:v>2519.4189000000001</c:v>
                </c:pt>
                <c:pt idx="36">
                  <c:v>2609.1776</c:v>
                </c:pt>
                <c:pt idx="37">
                  <c:v>2702.4105</c:v>
                </c:pt>
                <c:pt idx="38">
                  <c:v>2799.3598000000002</c:v>
                </c:pt>
                <c:pt idx="39">
                  <c:v>2900.2991999999999</c:v>
                </c:pt>
                <c:pt idx="40">
                  <c:v>3005.5462000000002</c:v>
                </c:pt>
                <c:pt idx="41">
                  <c:v>3115.4582</c:v>
                </c:pt>
                <c:pt idx="42">
                  <c:v>3230.4360000000001</c:v>
                </c:pt>
                <c:pt idx="43">
                  <c:v>3350.9413</c:v>
                </c:pt>
                <c:pt idx="44">
                  <c:v>3477.4866000000002</c:v>
                </c:pt>
                <c:pt idx="45">
                  <c:v>3610.5976000000001</c:v>
                </c:pt>
                <c:pt idx="46">
                  <c:v>3750.8029000000001</c:v>
                </c:pt>
                <c:pt idx="47">
                  <c:v>3898.6113</c:v>
                </c:pt>
                <c:pt idx="48">
                  <c:v>4054.4472999999998</c:v>
                </c:pt>
                <c:pt idx="49">
                  <c:v>4218.6021000000001</c:v>
                </c:pt>
                <c:pt idx="50">
                  <c:v>4391.1728999999996</c:v>
                </c:pt>
                <c:pt idx="51">
                  <c:v>4571.9843000000001</c:v>
                </c:pt>
                <c:pt idx="52">
                  <c:v>4760.5492000000004</c:v>
                </c:pt>
                <c:pt idx="53">
                  <c:v>4956.0362999999998</c:v>
                </c:pt>
                <c:pt idx="54">
                  <c:v>5157.2506000000003</c:v>
                </c:pt>
                <c:pt idx="55">
                  <c:v>5362.6349</c:v>
                </c:pt>
                <c:pt idx="56">
                  <c:v>5570.2776000000003</c:v>
                </c:pt>
                <c:pt idx="57">
                  <c:v>5777.9477999999999</c:v>
                </c:pt>
                <c:pt idx="58">
                  <c:v>5983.1246000000001</c:v>
                </c:pt>
                <c:pt idx="59">
                  <c:v>6183.0379000000003</c:v>
                </c:pt>
                <c:pt idx="60">
                  <c:v>6374.7218000000003</c:v>
                </c:pt>
                <c:pt idx="61">
                  <c:v>6555.1129000000001</c:v>
                </c:pt>
                <c:pt idx="62">
                  <c:v>6721.1334999999999</c:v>
                </c:pt>
                <c:pt idx="63">
                  <c:v>6869.7808000000005</c:v>
                </c:pt>
                <c:pt idx="64">
                  <c:v>6998.2169000000004</c:v>
                </c:pt>
                <c:pt idx="65">
                  <c:v>7103.8481000000002</c:v>
                </c:pt>
                <c:pt idx="66">
                  <c:v>7184.3948</c:v>
                </c:pt>
                <c:pt idx="67">
                  <c:v>7237.9737999999998</c:v>
                </c:pt>
                <c:pt idx="68">
                  <c:v>7263.1329999999998</c:v>
                </c:pt>
                <c:pt idx="69">
                  <c:v>7258.8517000000002</c:v>
                </c:pt>
                <c:pt idx="70">
                  <c:v>7224.5576000000001</c:v>
                </c:pt>
                <c:pt idx="71">
                  <c:v>7160.1228000000001</c:v>
                </c:pt>
                <c:pt idx="72">
                  <c:v>7065.8289000000004</c:v>
                </c:pt>
                <c:pt idx="73">
                  <c:v>6942.3441999999995</c:v>
                </c:pt>
                <c:pt idx="74">
                  <c:v>6790.7578999999996</c:v>
                </c:pt>
                <c:pt idx="75">
                  <c:v>6612.5828000000001</c:v>
                </c:pt>
                <c:pt idx="76">
                  <c:v>6409.7236000000003</c:v>
                </c:pt>
                <c:pt idx="77">
                  <c:v>6184.4251999999997</c:v>
                </c:pt>
                <c:pt idx="78">
                  <c:v>5939.2413999999999</c:v>
                </c:pt>
                <c:pt idx="79">
                  <c:v>5677.0398999999998</c:v>
                </c:pt>
                <c:pt idx="80">
                  <c:v>5400.9645</c:v>
                </c:pt>
                <c:pt idx="81">
                  <c:v>5114.3687</c:v>
                </c:pt>
                <c:pt idx="82">
                  <c:v>4820.7214000000004</c:v>
                </c:pt>
                <c:pt idx="83">
                  <c:v>4523.4979999999996</c:v>
                </c:pt>
                <c:pt idx="84">
                  <c:v>4226.0654999999997</c:v>
                </c:pt>
                <c:pt idx="85">
                  <c:v>3931.6278000000002</c:v>
                </c:pt>
                <c:pt idx="86">
                  <c:v>3643.2066</c:v>
                </c:pt>
                <c:pt idx="87">
                  <c:v>3363.5920999999998</c:v>
                </c:pt>
                <c:pt idx="88">
                  <c:v>3095.2635</c:v>
                </c:pt>
                <c:pt idx="89">
                  <c:v>2840.3283999999999</c:v>
                </c:pt>
                <c:pt idx="90">
                  <c:v>2600.4623000000001</c:v>
                </c:pt>
                <c:pt idx="91">
                  <c:v>2376.8633</c:v>
                </c:pt>
                <c:pt idx="92">
                  <c:v>2170.2366000000002</c:v>
                </c:pt>
                <c:pt idx="93">
                  <c:v>1980.7852</c:v>
                </c:pt>
                <c:pt idx="94">
                  <c:v>1808.2574999999999</c:v>
                </c:pt>
                <c:pt idx="95">
                  <c:v>1652.028</c:v>
                </c:pt>
                <c:pt idx="96">
                  <c:v>1511.1908000000001</c:v>
                </c:pt>
                <c:pt idx="97">
                  <c:v>1384.6035999999999</c:v>
                </c:pt>
                <c:pt idx="98">
                  <c:v>1270.9755</c:v>
                </c:pt>
                <c:pt idx="99">
                  <c:v>1168.9519</c:v>
                </c:pt>
                <c:pt idx="100">
                  <c:v>1077.2056</c:v>
                </c:pt>
                <c:pt idx="101">
                  <c:v>994.47955000000002</c:v>
                </c:pt>
                <c:pt idx="102">
                  <c:v>919.56079</c:v>
                </c:pt>
                <c:pt idx="103">
                  <c:v>851.29375000000005</c:v>
                </c:pt>
                <c:pt idx="104">
                  <c:v>788.62063999999998</c:v>
                </c:pt>
                <c:pt idx="105">
                  <c:v>730.60571000000004</c:v>
                </c:pt>
                <c:pt idx="106">
                  <c:v>676.46077000000002</c:v>
                </c:pt>
                <c:pt idx="107">
                  <c:v>625.61532999999997</c:v>
                </c:pt>
                <c:pt idx="108">
                  <c:v>577.76610000000005</c:v>
                </c:pt>
                <c:pt idx="109">
                  <c:v>532.79951000000005</c:v>
                </c:pt>
                <c:pt idx="110">
                  <c:v>490.69038</c:v>
                </c:pt>
                <c:pt idx="111">
                  <c:v>451.44367</c:v>
                </c:pt>
                <c:pt idx="112">
                  <c:v>415.08854000000002</c:v>
                </c:pt>
                <c:pt idx="113">
                  <c:v>381.66158999999999</c:v>
                </c:pt>
                <c:pt idx="114">
                  <c:v>351.18317999999999</c:v>
                </c:pt>
                <c:pt idx="115">
                  <c:v>323.63589999999999</c:v>
                </c:pt>
                <c:pt idx="116">
                  <c:v>298.94488999999999</c:v>
                </c:pt>
                <c:pt idx="117">
                  <c:v>276.97075999999998</c:v>
                </c:pt>
                <c:pt idx="118">
                  <c:v>257.54658999999998</c:v>
                </c:pt>
                <c:pt idx="119">
                  <c:v>240.52858000000001</c:v>
                </c:pt>
                <c:pt idx="120">
                  <c:v>225.8167</c:v>
                </c:pt>
                <c:pt idx="121">
                  <c:v>213.31686999999999</c:v>
                </c:pt>
                <c:pt idx="122">
                  <c:v>202.92259000000001</c:v>
                </c:pt>
                <c:pt idx="123">
                  <c:v>194.48840000000001</c:v>
                </c:pt>
                <c:pt idx="124">
                  <c:v>187.80619999999999</c:v>
                </c:pt>
                <c:pt idx="125">
                  <c:v>182.61156</c:v>
                </c:pt>
                <c:pt idx="126">
                  <c:v>178.58946</c:v>
                </c:pt>
                <c:pt idx="127">
                  <c:v>175.40225000000001</c:v>
                </c:pt>
                <c:pt idx="128">
                  <c:v>172.75519</c:v>
                </c:pt>
                <c:pt idx="129">
                  <c:v>170.44470000000001</c:v>
                </c:pt>
                <c:pt idx="130">
                  <c:v>168.33414999999999</c:v>
                </c:pt>
                <c:pt idx="131">
                  <c:v>166.29264000000001</c:v>
                </c:pt>
                <c:pt idx="132">
                  <c:v>164.196</c:v>
                </c:pt>
                <c:pt idx="133">
                  <c:v>161.9453</c:v>
                </c:pt>
                <c:pt idx="134">
                  <c:v>159.45873</c:v>
                </c:pt>
                <c:pt idx="135">
                  <c:v>156.62214</c:v>
                </c:pt>
                <c:pt idx="136">
                  <c:v>153.27114</c:v>
                </c:pt>
                <c:pt idx="137">
                  <c:v>149.2062</c:v>
                </c:pt>
                <c:pt idx="138">
                  <c:v>144.22317000000001</c:v>
                </c:pt>
                <c:pt idx="139">
                  <c:v>138.15162000000001</c:v>
                </c:pt>
                <c:pt idx="140">
                  <c:v>130.90350000000001</c:v>
                </c:pt>
                <c:pt idx="141">
                  <c:v>122.52884</c:v>
                </c:pt>
                <c:pt idx="142">
                  <c:v>113.19373</c:v>
                </c:pt>
                <c:pt idx="143">
                  <c:v>103.13789</c:v>
                </c:pt>
                <c:pt idx="144">
                  <c:v>92.638048999999995</c:v>
                </c:pt>
                <c:pt idx="145">
                  <c:v>81.974168000000006</c:v>
                </c:pt>
                <c:pt idx="146">
                  <c:v>71.404357000000005</c:v>
                </c:pt>
                <c:pt idx="147">
                  <c:v>61.148803999999998</c:v>
                </c:pt>
                <c:pt idx="148">
                  <c:v>51.386344000000001</c:v>
                </c:pt>
                <c:pt idx="149">
                  <c:v>42.256487</c:v>
                </c:pt>
                <c:pt idx="150">
                  <c:v>33.869894000000002</c:v>
                </c:pt>
                <c:pt idx="151">
                  <c:v>26.319706</c:v>
                </c:pt>
                <c:pt idx="152">
                  <c:v>19.692826</c:v>
                </c:pt>
                <c:pt idx="153">
                  <c:v>14.061817</c:v>
                </c:pt>
                <c:pt idx="154">
                  <c:v>9.4708001999999993</c:v>
                </c:pt>
                <c:pt idx="155">
                  <c:v>5.9202370999999996</c:v>
                </c:pt>
                <c:pt idx="156">
                  <c:v>3.3562435000000002</c:v>
                </c:pt>
                <c:pt idx="157">
                  <c:v>1.6660488</c:v>
                </c:pt>
                <c:pt idx="158">
                  <c:v>0.68400481000000002</c:v>
                </c:pt>
                <c:pt idx="159">
                  <c:v>0.20976112999999999</c:v>
                </c:pt>
                <c:pt idx="160">
                  <c:v>3.9249190000000003E-2</c:v>
                </c:pt>
                <c:pt idx="161">
                  <c:v>3.0947599999999998E-3</c:v>
                </c:pt>
                <c:pt idx="162">
                  <c:v>6.8650000000000003E-12</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5-6093-4141-BB3A-A3D2084123B7}"/>
            </c:ext>
          </c:extLst>
        </c:ser>
        <c:ser>
          <c:idx val="0"/>
          <c:order val="6"/>
          <c:tx>
            <c:strRef>
              <c:f>'[4]data-F2.14'!$J$2</c:f>
              <c:strCache>
                <c:ptCount val="1"/>
                <c:pt idx="0">
                  <c:v>South &amp; South-East Asia</c:v>
                </c:pt>
              </c:strCache>
            </c:strRef>
          </c:tx>
          <c:spPr>
            <a:solidFill>
              <a:srgbClr val="92D050"/>
            </a:solidFill>
            <a:ln>
              <a:noFill/>
            </a:ln>
            <a:effectLst/>
          </c:spPr>
          <c:cat>
            <c:numRef>
              <c:f>'[4]data-F2.14'!$C$3:$C$202</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'[4]data-F2.14'!$J$3:$J$202</c:f>
              <c:numCache>
                <c:formatCode>General</c:formatCode>
                <c:ptCount val="200"/>
                <c:pt idx="0">
                  <c:v>6381.5774000000001</c:v>
                </c:pt>
                <c:pt idx="1">
                  <c:v>6474.6102000000001</c:v>
                </c:pt>
                <c:pt idx="2">
                  <c:v>6594.0713999999998</c:v>
                </c:pt>
                <c:pt idx="3">
                  <c:v>6733.4171999999999</c:v>
                </c:pt>
                <c:pt idx="4">
                  <c:v>6883.0865999999996</c:v>
                </c:pt>
                <c:pt idx="5">
                  <c:v>7038.0477000000001</c:v>
                </c:pt>
                <c:pt idx="6">
                  <c:v>7197.3172999999997</c:v>
                </c:pt>
                <c:pt idx="7">
                  <c:v>7362.4453999999996</c:v>
                </c:pt>
                <c:pt idx="8">
                  <c:v>7535.1309000000001</c:v>
                </c:pt>
                <c:pt idx="9">
                  <c:v>7715.0937000000004</c:v>
                </c:pt>
                <c:pt idx="10">
                  <c:v>7902.3616000000002</c:v>
                </c:pt>
                <c:pt idx="11">
                  <c:v>8098.9011</c:v>
                </c:pt>
                <c:pt idx="12">
                  <c:v>8307.4845000000005</c:v>
                </c:pt>
                <c:pt idx="13">
                  <c:v>8529.7016999999996</c:v>
                </c:pt>
                <c:pt idx="14">
                  <c:v>8765.7837999999992</c:v>
                </c:pt>
                <c:pt idx="15">
                  <c:v>9014.4426999999996</c:v>
                </c:pt>
                <c:pt idx="16">
                  <c:v>9274.5509999999995</c:v>
                </c:pt>
                <c:pt idx="17">
                  <c:v>9546.5761999999995</c:v>
                </c:pt>
                <c:pt idx="18">
                  <c:v>9832.9991000000009</c:v>
                </c:pt>
                <c:pt idx="19">
                  <c:v>10137.478999999999</c:v>
                </c:pt>
                <c:pt idx="20">
                  <c:v>10463.132</c:v>
                </c:pt>
                <c:pt idx="21">
                  <c:v>10812.084999999999</c:v>
                </c:pt>
                <c:pt idx="22">
                  <c:v>11185.161</c:v>
                </c:pt>
                <c:pt idx="23">
                  <c:v>11582.898999999999</c:v>
                </c:pt>
                <c:pt idx="24">
                  <c:v>12007.937</c:v>
                </c:pt>
                <c:pt idx="25">
                  <c:v>12465.769</c:v>
                </c:pt>
                <c:pt idx="26">
                  <c:v>12965.151</c:v>
                </c:pt>
                <c:pt idx="27">
                  <c:v>13523.276</c:v>
                </c:pt>
                <c:pt idx="28">
                  <c:v>14175.748</c:v>
                </c:pt>
                <c:pt idx="29">
                  <c:v>14982.227999999999</c:v>
                </c:pt>
                <c:pt idx="30">
                  <c:v>16025.753000000001</c:v>
                </c:pt>
                <c:pt idx="31">
                  <c:v>17404.758999999998</c:v>
                </c:pt>
                <c:pt idx="32">
                  <c:v>19216.032999999999</c:v>
                </c:pt>
                <c:pt idx="33">
                  <c:v>21537.163</c:v>
                </c:pt>
                <c:pt idx="34">
                  <c:v>24417.309000000001</c:v>
                </c:pt>
                <c:pt idx="35">
                  <c:v>27872.967000000001</c:v>
                </c:pt>
                <c:pt idx="36">
                  <c:v>31887.363000000001</c:v>
                </c:pt>
                <c:pt idx="37">
                  <c:v>36414.097999999998</c:v>
                </c:pt>
                <c:pt idx="38">
                  <c:v>41386.582999999999</c:v>
                </c:pt>
                <c:pt idx="39">
                  <c:v>46732.233</c:v>
                </c:pt>
                <c:pt idx="40">
                  <c:v>52386.04</c:v>
                </c:pt>
                <c:pt idx="41">
                  <c:v>58297.228000000003</c:v>
                </c:pt>
                <c:pt idx="42">
                  <c:v>64427.184000000001</c:v>
                </c:pt>
                <c:pt idx="43">
                  <c:v>70737.41</c:v>
                </c:pt>
                <c:pt idx="44">
                  <c:v>77170.260999999999</c:v>
                </c:pt>
                <c:pt idx="45">
                  <c:v>83637.817999999999</c:v>
                </c:pt>
                <c:pt idx="46">
                  <c:v>90023.444000000003</c:v>
                </c:pt>
                <c:pt idx="47">
                  <c:v>96196.099000000002</c:v>
                </c:pt>
                <c:pt idx="48">
                  <c:v>102032.36</c:v>
                </c:pt>
                <c:pt idx="49">
                  <c:v>107431.83</c:v>
                </c:pt>
                <c:pt idx="50">
                  <c:v>112319.36</c:v>
                </c:pt>
                <c:pt idx="51">
                  <c:v>116638.45</c:v>
                </c:pt>
                <c:pt idx="52">
                  <c:v>120338.16</c:v>
                </c:pt>
                <c:pt idx="53">
                  <c:v>123357.71</c:v>
                </c:pt>
                <c:pt idx="54">
                  <c:v>125613.87</c:v>
                </c:pt>
                <c:pt idx="55">
                  <c:v>126997.41</c:v>
                </c:pt>
                <c:pt idx="56">
                  <c:v>127379.38</c:v>
                </c:pt>
                <c:pt idx="57">
                  <c:v>126630.29</c:v>
                </c:pt>
                <c:pt idx="58">
                  <c:v>124649.42</c:v>
                </c:pt>
                <c:pt idx="59">
                  <c:v>121394.44</c:v>
                </c:pt>
                <c:pt idx="60">
                  <c:v>116905.72</c:v>
                </c:pt>
                <c:pt idx="61">
                  <c:v>111313.11</c:v>
                </c:pt>
                <c:pt idx="62">
                  <c:v>104816.58</c:v>
                </c:pt>
                <c:pt idx="63">
                  <c:v>97654.338000000003</c:v>
                </c:pt>
                <c:pt idx="64">
                  <c:v>90070.695999999996</c:v>
                </c:pt>
                <c:pt idx="65">
                  <c:v>82291.822</c:v>
                </c:pt>
                <c:pt idx="66">
                  <c:v>74517.539000000004</c:v>
                </c:pt>
                <c:pt idx="67">
                  <c:v>66930.345000000001</c:v>
                </c:pt>
                <c:pt idx="68">
                  <c:v>59705.837</c:v>
                </c:pt>
                <c:pt idx="69">
                  <c:v>53015.498</c:v>
                </c:pt>
                <c:pt idx="70">
                  <c:v>47018.749000000003</c:v>
                </c:pt>
                <c:pt idx="71">
                  <c:v>41846.747000000003</c:v>
                </c:pt>
                <c:pt idx="72">
                  <c:v>37588.472999999998</c:v>
                </c:pt>
                <c:pt idx="73">
                  <c:v>34278.597999999998</c:v>
                </c:pt>
                <c:pt idx="74">
                  <c:v>31886.992999999999</c:v>
                </c:pt>
                <c:pt idx="75">
                  <c:v>30317.489000000001</c:v>
                </c:pt>
                <c:pt idx="76">
                  <c:v>29419.277999999998</c:v>
                </c:pt>
                <c:pt idx="77">
                  <c:v>29008.915000000001</c:v>
                </c:pt>
                <c:pt idx="78">
                  <c:v>28898.891</c:v>
                </c:pt>
                <c:pt idx="79">
                  <c:v>28924.435000000001</c:v>
                </c:pt>
                <c:pt idx="80">
                  <c:v>28958.078000000001</c:v>
                </c:pt>
                <c:pt idx="81">
                  <c:v>28912.75</c:v>
                </c:pt>
                <c:pt idx="82">
                  <c:v>28734.235000000001</c:v>
                </c:pt>
                <c:pt idx="83">
                  <c:v>28386.429</c:v>
                </c:pt>
                <c:pt idx="84">
                  <c:v>27840.440999999999</c:v>
                </c:pt>
                <c:pt idx="85">
                  <c:v>27074.784</c:v>
                </c:pt>
                <c:pt idx="86">
                  <c:v>26079.391</c:v>
                </c:pt>
                <c:pt idx="87">
                  <c:v>24859.434000000001</c:v>
                </c:pt>
                <c:pt idx="88">
                  <c:v>23436.157999999999</c:v>
                </c:pt>
                <c:pt idx="89">
                  <c:v>21844.204000000002</c:v>
                </c:pt>
                <c:pt idx="90">
                  <c:v>20127.726999999999</c:v>
                </c:pt>
                <c:pt idx="91">
                  <c:v>18335.57</c:v>
                </c:pt>
                <c:pt idx="92">
                  <c:v>16515.468000000001</c:v>
                </c:pt>
                <c:pt idx="93">
                  <c:v>14709.843999999999</c:v>
                </c:pt>
                <c:pt idx="94">
                  <c:v>12954.674999999999</c:v>
                </c:pt>
                <c:pt idx="95">
                  <c:v>11278.665999999999</c:v>
                </c:pt>
                <c:pt idx="96">
                  <c:v>9703.8179</c:v>
                </c:pt>
                <c:pt idx="97">
                  <c:v>8249.5419999999995</c:v>
                </c:pt>
                <c:pt idx="98">
                  <c:v>6935.2228999999998</c:v>
                </c:pt>
                <c:pt idx="99">
                  <c:v>5778.8764000000001</c:v>
                </c:pt>
                <c:pt idx="100">
                  <c:v>4794.7137000000002</c:v>
                </c:pt>
                <c:pt idx="101">
                  <c:v>3990.0763999999999</c:v>
                </c:pt>
                <c:pt idx="102">
                  <c:v>3362.0794000000001</c:v>
                </c:pt>
                <c:pt idx="103">
                  <c:v>2897.5916000000002</c:v>
                </c:pt>
                <c:pt idx="104">
                  <c:v>2575.2676000000001</c:v>
                </c:pt>
                <c:pt idx="105">
                  <c:v>2369.8933999999999</c:v>
                </c:pt>
                <c:pt idx="106">
                  <c:v>2257.0392000000002</c:v>
                </c:pt>
                <c:pt idx="107">
                  <c:v>2216.3279000000002</c:v>
                </c:pt>
                <c:pt idx="108">
                  <c:v>2232.373</c:v>
                </c:pt>
                <c:pt idx="109">
                  <c:v>2292.7856999999999</c:v>
                </c:pt>
                <c:pt idx="110">
                  <c:v>2385.7727</c:v>
                </c:pt>
                <c:pt idx="111">
                  <c:v>2498.4868999999999</c:v>
                </c:pt>
                <c:pt idx="112">
                  <c:v>2616.7293</c:v>
                </c:pt>
                <c:pt idx="113">
                  <c:v>2724.0576999999998</c:v>
                </c:pt>
                <c:pt idx="114">
                  <c:v>2801.8379</c:v>
                </c:pt>
                <c:pt idx="115">
                  <c:v>2833.2141999999999</c:v>
                </c:pt>
                <c:pt idx="116">
                  <c:v>2806.6615999999999</c:v>
                </c:pt>
                <c:pt idx="117">
                  <c:v>2718.3334</c:v>
                </c:pt>
                <c:pt idx="118">
                  <c:v>2572.9457000000002</c:v>
                </c:pt>
                <c:pt idx="119">
                  <c:v>2381.8159999999998</c:v>
                </c:pt>
                <c:pt idx="120">
                  <c:v>2157.8479000000002</c:v>
                </c:pt>
                <c:pt idx="121">
                  <c:v>1912.9092000000001</c:v>
                </c:pt>
                <c:pt idx="122">
                  <c:v>1657.3272999999999</c:v>
                </c:pt>
                <c:pt idx="123">
                  <c:v>1399.9764</c:v>
                </c:pt>
                <c:pt idx="124">
                  <c:v>1148.614</c:v>
                </c:pt>
                <c:pt idx="125">
                  <c:v>910.38004000000001</c:v>
                </c:pt>
                <c:pt idx="126">
                  <c:v>692.18201999999997</c:v>
                </c:pt>
                <c:pt idx="127">
                  <c:v>500.25709000000001</c:v>
                </c:pt>
                <c:pt idx="128">
                  <c:v>339.46244999999999</c:v>
                </c:pt>
                <c:pt idx="129">
                  <c:v>212.58437000000001</c:v>
                </c:pt>
                <c:pt idx="130">
                  <c:v>119.79181</c:v>
                </c:pt>
                <c:pt idx="131">
                  <c:v>58.386755999999998</c:v>
                </c:pt>
                <c:pt idx="132">
                  <c:v>23.011987000000001</c:v>
                </c:pt>
                <c:pt idx="133">
                  <c:v>6.4383020000000002</c:v>
                </c:pt>
                <c:pt idx="134">
                  <c:v>0.93872546999999995</c:v>
                </c:pt>
                <c:pt idx="135">
                  <c:v>3.2066480000000001E-2</c:v>
                </c:pt>
                <c:pt idx="136">
                  <c:v>7.1139999999999999E-11</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6-6093-4141-BB3A-A3D2084123B7}"/>
            </c:ext>
          </c:extLst>
        </c:ser>
        <c:ser>
          <c:idx val="8"/>
          <c:order val="7"/>
          <c:tx>
            <c:strRef>
              <c:f>'[4]data-F2.14'!$K$2</c:f>
              <c:strCache>
                <c:ptCount val="1"/>
                <c:pt idx="0">
                  <c:v>Sub-Saharan Africa</c:v>
                </c:pt>
              </c:strCache>
            </c:strRef>
          </c:tx>
          <c:spPr>
            <a:solidFill>
              <a:srgbClr val="00B050"/>
            </a:solidFill>
            <a:ln>
              <a:noFill/>
            </a:ln>
            <a:effectLst/>
          </c:spPr>
          <c:cat>
            <c:numRef>
              <c:f>'[4]data-F2.14'!$C$3:$C$202</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'[4]data-F2.14'!$K$3:$K$202</c:f>
              <c:numCache>
                <c:formatCode>General</c:formatCode>
                <c:ptCount val="200"/>
                <c:pt idx="0">
                  <c:v>2315.6251999999999</c:v>
                </c:pt>
                <c:pt idx="1">
                  <c:v>2379.5063</c:v>
                </c:pt>
                <c:pt idx="2">
                  <c:v>2445.2887999999998</c:v>
                </c:pt>
                <c:pt idx="3">
                  <c:v>2513.1873999999998</c:v>
                </c:pt>
                <c:pt idx="4">
                  <c:v>2583.4434999999999</c:v>
                </c:pt>
                <c:pt idx="5">
                  <c:v>2656.4884000000002</c:v>
                </c:pt>
                <c:pt idx="6">
                  <c:v>2732.6489000000001</c:v>
                </c:pt>
                <c:pt idx="7">
                  <c:v>2812.1569</c:v>
                </c:pt>
                <c:pt idx="8">
                  <c:v>2895.3316</c:v>
                </c:pt>
                <c:pt idx="9">
                  <c:v>2982.6082000000001</c:v>
                </c:pt>
                <c:pt idx="10">
                  <c:v>3074.4837000000002</c:v>
                </c:pt>
                <c:pt idx="11">
                  <c:v>3171.6828</c:v>
                </c:pt>
                <c:pt idx="12">
                  <c:v>3275.4223999999999</c:v>
                </c:pt>
                <c:pt idx="13">
                  <c:v>3386.8395999999998</c:v>
                </c:pt>
                <c:pt idx="14">
                  <c:v>3506.8773999999999</c:v>
                </c:pt>
                <c:pt idx="15">
                  <c:v>3636.4366</c:v>
                </c:pt>
                <c:pt idx="16">
                  <c:v>3776.5401999999999</c:v>
                </c:pt>
                <c:pt idx="17">
                  <c:v>3928.3128999999999</c:v>
                </c:pt>
                <c:pt idx="18">
                  <c:v>4093.0590999999999</c:v>
                </c:pt>
                <c:pt idx="19">
                  <c:v>4272.3951999999999</c:v>
                </c:pt>
                <c:pt idx="20">
                  <c:v>4468.0277999999998</c:v>
                </c:pt>
                <c:pt idx="21">
                  <c:v>4681.6656000000003</c:v>
                </c:pt>
                <c:pt idx="22">
                  <c:v>4915.1387000000004</c:v>
                </c:pt>
                <c:pt idx="23">
                  <c:v>5170.5460000000003</c:v>
                </c:pt>
                <c:pt idx="24">
                  <c:v>5450.2780000000002</c:v>
                </c:pt>
                <c:pt idx="25">
                  <c:v>5756.9312</c:v>
                </c:pt>
                <c:pt idx="26">
                  <c:v>6093.2543999999998</c:v>
                </c:pt>
                <c:pt idx="27">
                  <c:v>6462.0699000000004</c:v>
                </c:pt>
                <c:pt idx="28">
                  <c:v>6866.3540000000003</c:v>
                </c:pt>
                <c:pt idx="29">
                  <c:v>7309.0353999999998</c:v>
                </c:pt>
                <c:pt idx="30">
                  <c:v>7792.7298000000001</c:v>
                </c:pt>
                <c:pt idx="31">
                  <c:v>8319.4184999999998</c:v>
                </c:pt>
                <c:pt idx="32">
                  <c:v>8890.2808000000005</c:v>
                </c:pt>
                <c:pt idx="33">
                  <c:v>9505.6332999999995</c:v>
                </c:pt>
                <c:pt idx="34">
                  <c:v>10164.857</c:v>
                </c:pt>
                <c:pt idx="35">
                  <c:v>10866.182000000001</c:v>
                </c:pt>
                <c:pt idx="36">
                  <c:v>11606.742</c:v>
                </c:pt>
                <c:pt idx="37">
                  <c:v>12382.607</c:v>
                </c:pt>
                <c:pt idx="38">
                  <c:v>13188.72</c:v>
                </c:pt>
                <c:pt idx="39">
                  <c:v>14018.843000000001</c:v>
                </c:pt>
                <c:pt idx="40">
                  <c:v>14865.669</c:v>
                </c:pt>
                <c:pt idx="41">
                  <c:v>15720.967000000001</c:v>
                </c:pt>
                <c:pt idx="42">
                  <c:v>16575.594000000001</c:v>
                </c:pt>
                <c:pt idx="43">
                  <c:v>17419.665000000001</c:v>
                </c:pt>
                <c:pt idx="44">
                  <c:v>18242.830000000002</c:v>
                </c:pt>
                <c:pt idx="45">
                  <c:v>19034.510999999999</c:v>
                </c:pt>
                <c:pt idx="46">
                  <c:v>19784.189999999999</c:v>
                </c:pt>
                <c:pt idx="47">
                  <c:v>20481.723000000002</c:v>
                </c:pt>
                <c:pt idx="48">
                  <c:v>21117.473000000002</c:v>
                </c:pt>
                <c:pt idx="49">
                  <c:v>21682.437999999998</c:v>
                </c:pt>
                <c:pt idx="50">
                  <c:v>22168.436000000002</c:v>
                </c:pt>
                <c:pt idx="51">
                  <c:v>22568.222000000002</c:v>
                </c:pt>
                <c:pt idx="52">
                  <c:v>22875.667000000001</c:v>
                </c:pt>
                <c:pt idx="53">
                  <c:v>23085.914000000001</c:v>
                </c:pt>
                <c:pt idx="54">
                  <c:v>23195.603999999999</c:v>
                </c:pt>
                <c:pt idx="55">
                  <c:v>23203.041000000001</c:v>
                </c:pt>
                <c:pt idx="56">
                  <c:v>23108.278999999999</c:v>
                </c:pt>
                <c:pt idx="57">
                  <c:v>22913.124</c:v>
                </c:pt>
                <c:pt idx="58">
                  <c:v>22621.005000000001</c:v>
                </c:pt>
                <c:pt idx="59">
                  <c:v>22236.782999999999</c:v>
                </c:pt>
                <c:pt idx="60">
                  <c:v>21766.567999999999</c:v>
                </c:pt>
                <c:pt idx="61">
                  <c:v>21217.518</c:v>
                </c:pt>
                <c:pt idx="62">
                  <c:v>20597.752</c:v>
                </c:pt>
                <c:pt idx="63">
                  <c:v>19916.089</c:v>
                </c:pt>
                <c:pt idx="64">
                  <c:v>19181.817999999999</c:v>
                </c:pt>
                <c:pt idx="65">
                  <c:v>18404.649000000001</c:v>
                </c:pt>
                <c:pt idx="66">
                  <c:v>17594.492999999999</c:v>
                </c:pt>
                <c:pt idx="67">
                  <c:v>16761.101999999999</c:v>
                </c:pt>
                <c:pt idx="68">
                  <c:v>15913.815000000001</c:v>
                </c:pt>
                <c:pt idx="69">
                  <c:v>15061.411</c:v>
                </c:pt>
                <c:pt idx="70">
                  <c:v>14211.964</c:v>
                </c:pt>
                <c:pt idx="71">
                  <c:v>13372.656000000001</c:v>
                </c:pt>
                <c:pt idx="72">
                  <c:v>12549.678</c:v>
                </c:pt>
                <c:pt idx="73">
                  <c:v>11748.223</c:v>
                </c:pt>
                <c:pt idx="74">
                  <c:v>10972.581</c:v>
                </c:pt>
                <c:pt idx="75">
                  <c:v>10226.439</c:v>
                </c:pt>
                <c:pt idx="76">
                  <c:v>9513.0157999999992</c:v>
                </c:pt>
                <c:pt idx="77">
                  <c:v>8834.9686000000002</c:v>
                </c:pt>
                <c:pt idx="78">
                  <c:v>8194.2628000000004</c:v>
                </c:pt>
                <c:pt idx="79">
                  <c:v>7592.1</c:v>
                </c:pt>
                <c:pt idx="80">
                  <c:v>7028.8410000000003</c:v>
                </c:pt>
                <c:pt idx="81">
                  <c:v>6504.0598</c:v>
                </c:pt>
                <c:pt idx="82">
                  <c:v>6016.6508999999996</c:v>
                </c:pt>
                <c:pt idx="83">
                  <c:v>5564.9624000000003</c:v>
                </c:pt>
                <c:pt idx="84">
                  <c:v>5146.9949999999999</c:v>
                </c:pt>
                <c:pt idx="85">
                  <c:v>4760.4484000000002</c:v>
                </c:pt>
                <c:pt idx="86">
                  <c:v>4402.9197000000004</c:v>
                </c:pt>
                <c:pt idx="87">
                  <c:v>4071.9778999999999</c:v>
                </c:pt>
                <c:pt idx="88">
                  <c:v>3765.1235999999999</c:v>
                </c:pt>
                <c:pt idx="89">
                  <c:v>3479.8431999999998</c:v>
                </c:pt>
                <c:pt idx="90">
                  <c:v>3213.7912999999999</c:v>
                </c:pt>
                <c:pt idx="91">
                  <c:v>2964.8139999999999</c:v>
                </c:pt>
                <c:pt idx="92">
                  <c:v>2730.8157000000001</c:v>
                </c:pt>
                <c:pt idx="93">
                  <c:v>2509.9663</c:v>
                </c:pt>
                <c:pt idx="94">
                  <c:v>2301.0972000000002</c:v>
                </c:pt>
                <c:pt idx="95">
                  <c:v>2103.7741000000001</c:v>
                </c:pt>
                <c:pt idx="96">
                  <c:v>1918.134</c:v>
                </c:pt>
                <c:pt idx="97">
                  <c:v>1744.7346</c:v>
                </c:pt>
                <c:pt idx="98">
                  <c:v>1584.2227</c:v>
                </c:pt>
                <c:pt idx="99">
                  <c:v>1437.1039000000001</c:v>
                </c:pt>
                <c:pt idx="100">
                  <c:v>1303.5813000000001</c:v>
                </c:pt>
                <c:pt idx="101">
                  <c:v>1183.4771000000001</c:v>
                </c:pt>
                <c:pt idx="102">
                  <c:v>1076.2940000000001</c:v>
                </c:pt>
                <c:pt idx="103">
                  <c:v>981.47578999999996</c:v>
                </c:pt>
                <c:pt idx="104">
                  <c:v>898.59801000000004</c:v>
                </c:pt>
                <c:pt idx="105">
                  <c:v>827.33803</c:v>
                </c:pt>
                <c:pt idx="106">
                  <c:v>767.35758999999996</c:v>
                </c:pt>
                <c:pt idx="107">
                  <c:v>718.15234999999996</c:v>
                </c:pt>
                <c:pt idx="108">
                  <c:v>678.97556999999995</c:v>
                </c:pt>
                <c:pt idx="109">
                  <c:v>648.76247999999998</c:v>
                </c:pt>
                <c:pt idx="110">
                  <c:v>626.12836000000004</c:v>
                </c:pt>
                <c:pt idx="111">
                  <c:v>609.39805999999999</c:v>
                </c:pt>
                <c:pt idx="112">
                  <c:v>596.79342999999994</c:v>
                </c:pt>
                <c:pt idx="113">
                  <c:v>586.60406999999998</c:v>
                </c:pt>
                <c:pt idx="114">
                  <c:v>577.41105000000005</c:v>
                </c:pt>
                <c:pt idx="115">
                  <c:v>568.24084000000005</c:v>
                </c:pt>
                <c:pt idx="116">
                  <c:v>558.43263000000002</c:v>
                </c:pt>
                <c:pt idx="117">
                  <c:v>547.37792999999999</c:v>
                </c:pt>
                <c:pt idx="118">
                  <c:v>534.51358000000005</c:v>
                </c:pt>
                <c:pt idx="119">
                  <c:v>519.31871999999998</c:v>
                </c:pt>
                <c:pt idx="120">
                  <c:v>501.15865000000002</c:v>
                </c:pt>
                <c:pt idx="121">
                  <c:v>479.31376999999998</c:v>
                </c:pt>
                <c:pt idx="122">
                  <c:v>453.28627</c:v>
                </c:pt>
                <c:pt idx="123">
                  <c:v>423.05691000000002</c:v>
                </c:pt>
                <c:pt idx="124">
                  <c:v>389.16809000000001</c:v>
                </c:pt>
                <c:pt idx="125">
                  <c:v>352.61781999999999</c:v>
                </c:pt>
                <c:pt idx="126">
                  <c:v>314.55637999999999</c:v>
                </c:pt>
                <c:pt idx="127">
                  <c:v>276.07643999999999</c:v>
                </c:pt>
                <c:pt idx="128">
                  <c:v>238.13136</c:v>
                </c:pt>
                <c:pt idx="129">
                  <c:v>201.51064</c:v>
                </c:pt>
                <c:pt idx="130">
                  <c:v>166.84939</c:v>
                </c:pt>
                <c:pt idx="131">
                  <c:v>134.66206</c:v>
                </c:pt>
                <c:pt idx="132">
                  <c:v>105.39121</c:v>
                </c:pt>
                <c:pt idx="133">
                  <c:v>79.449141999999995</c:v>
                </c:pt>
                <c:pt idx="134">
                  <c:v>57.195121999999998</c:v>
                </c:pt>
                <c:pt idx="135">
                  <c:v>38.875968999999998</c:v>
                </c:pt>
                <c:pt idx="136">
                  <c:v>24.565035000000002</c:v>
                </c:pt>
                <c:pt idx="137">
                  <c:v>14.114458000000001</c:v>
                </c:pt>
                <c:pt idx="138">
                  <c:v>7.1335138000000002</c:v>
                </c:pt>
                <c:pt idx="139">
                  <c:v>3.0068480000000002</c:v>
                </c:pt>
                <c:pt idx="140">
                  <c:v>0.96325251000000001</c:v>
                </c:pt>
                <c:pt idx="141">
                  <c:v>0.19607245000000001</c:v>
                </c:pt>
                <c:pt idx="142">
                  <c:v>1.786519E-2</c:v>
                </c:pt>
                <c:pt idx="143">
                  <c:v>4.1370000000000002E-11</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7-6093-4141-BB3A-A3D2084123B7}"/>
            </c:ext>
          </c:extLst>
        </c:ser>
        <c:dLbls>
          <c:showLegendKey val="0"/>
          <c:showVal val="0"/>
          <c:showCatName val="0"/>
          <c:showSerName val="0"/>
          <c:showPercent val="0"/>
          <c:showBubbleSize val="0"/>
        </c:dLbls>
        <c:axId val="2040198767"/>
        <c:axId val="2007147871"/>
      </c:areaChart>
      <c:catAx>
        <c:axId val="2040198767"/>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Per</a:t>
                </a:r>
                <a:r>
                  <a:rPr lang="en-US" sz="1200" b="1" baseline="0">
                    <a:solidFill>
                      <a:sysClr val="windowText" lastClr="000000"/>
                    </a:solidFill>
                    <a:latin typeface="Arial" panose="020B0604020202020204" pitchFamily="34" charset="0"/>
                    <a:cs typeface="Arial" panose="020B0604020202020204" pitchFamily="34" charset="0"/>
                  </a:rPr>
                  <a:t> capita monthly income (Euro PPP), log axis </a:t>
                </a:r>
                <a:endParaRPr lang="en-US" sz="12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fr-FR"/>
          </a:p>
        </c:txPr>
        <c:crossAx val="2007147871"/>
        <c:crosses val="autoZero"/>
        <c:auto val="1"/>
        <c:lblAlgn val="ctr"/>
        <c:lblOffset val="100"/>
        <c:tickLblSkip val="9"/>
        <c:tickMarkSkip val="6"/>
        <c:noMultiLvlLbl val="0"/>
      </c:catAx>
      <c:valAx>
        <c:axId val="2007147871"/>
        <c:scaling>
          <c:orientation val="minMax"/>
          <c:max val="2120000"/>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b="1">
                    <a:solidFill>
                      <a:sysClr val="windowText" lastClr="000000"/>
                    </a:solidFill>
                    <a:latin typeface="Arial" panose="020B0604020202020204" pitchFamily="34" charset="0"/>
                    <a:cs typeface="Arial" panose="020B0604020202020204" pitchFamily="34" charset="0"/>
                  </a:rPr>
                  <a:t>The</a:t>
                </a:r>
                <a:r>
                  <a:rPr lang="en-US" sz="800" b="1" baseline="0">
                    <a:solidFill>
                      <a:sysClr val="windowText" lastClr="000000"/>
                    </a:solidFill>
                    <a:latin typeface="Arial" panose="020B0604020202020204" pitchFamily="34" charset="0"/>
                    <a:cs typeface="Arial" panose="020B0604020202020204" pitchFamily="34" charset="0"/>
                  </a:rPr>
                  <a:t> axis is scaled such that the colored areas correspond to the </a:t>
                </a:r>
              </a:p>
              <a:p>
                <a:pPr>
                  <a:defRPr sz="1200" b="1">
                    <a:solidFill>
                      <a:sysClr val="windowText" lastClr="000000"/>
                    </a:solidFill>
                    <a:latin typeface="Arial" panose="020B0604020202020204" pitchFamily="34" charset="0"/>
                    <a:cs typeface="Arial" panose="020B0604020202020204" pitchFamily="34" charset="0"/>
                  </a:defRPr>
                </a:pPr>
                <a:r>
                  <a:rPr lang="en-US" sz="800" b="1" baseline="0">
                    <a:solidFill>
                      <a:sysClr val="windowText" lastClr="000000"/>
                    </a:solidFill>
                    <a:latin typeface="Arial" panose="020B0604020202020204" pitchFamily="34" charset="0"/>
                    <a:cs typeface="Arial" panose="020B0604020202020204" pitchFamily="34" charset="0"/>
                  </a:rPr>
                  <a:t> total population in each region</a:t>
                </a:r>
                <a:endParaRPr lang="en-US" sz="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7.3287604004766372E-3"/>
              <c:y val="8.3263883612750056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crossAx val="2040198767"/>
        <c:crossesAt val="1"/>
        <c:crossBetween val="midCat"/>
      </c:valAx>
      <c:spPr>
        <a:noFill/>
        <a:ln>
          <a:noFill/>
        </a:ln>
        <a:effectLst/>
      </c:spPr>
    </c:plotArea>
    <c:legend>
      <c:legendPos val="b"/>
      <c:layout>
        <c:manualLayout>
          <c:xMode val="edge"/>
          <c:yMode val="edge"/>
          <c:x val="0.77217788138830623"/>
          <c:y val="7.735901348649446E-2"/>
          <c:w val="0.22782207575029745"/>
          <c:h val="0.4564845661464399"/>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7817172186062E-2"/>
          <c:y val="9.0612880479492314E-2"/>
          <c:w val="0.89075397277231338"/>
          <c:h val="0.6157317741998668"/>
        </c:manualLayout>
      </c:layout>
      <c:areaChart>
        <c:grouping val="stacked"/>
        <c:varyColors val="0"/>
        <c:ser>
          <c:idx val="1"/>
          <c:order val="0"/>
          <c:tx>
            <c:strRef>
              <c:f>'[4]data-F2.14'!$D$203</c:f>
              <c:strCache>
                <c:ptCount val="1"/>
                <c:pt idx="0">
                  <c:v>North America</c:v>
                </c:pt>
              </c:strCache>
            </c:strRef>
          </c:tx>
          <c:spPr>
            <a:solidFill>
              <a:srgbClr val="FFFF00"/>
            </a:solidFill>
            <a:ln w="25400">
              <a:noFill/>
            </a:ln>
            <a:effectLst/>
          </c:spPr>
          <c:cat>
            <c:numRef>
              <c:f>'[4]data-F2.14'!$C$204:$C$403</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'[4]data-F2.14'!$D$204:$D$403</c:f>
              <c:numCache>
                <c:formatCode>General</c:formatCode>
                <c:ptCount val="200"/>
                <c:pt idx="0">
                  <c:v>1378.9835</c:v>
                </c:pt>
                <c:pt idx="1">
                  <c:v>1377.7929999999999</c:v>
                </c:pt>
                <c:pt idx="2">
                  <c:v>1362.7148</c:v>
                </c:pt>
                <c:pt idx="3">
                  <c:v>1342.8928000000001</c:v>
                </c:pt>
                <c:pt idx="4">
                  <c:v>1325.9994999999999</c:v>
                </c:pt>
                <c:pt idx="5">
                  <c:v>1316.6251999999999</c:v>
                </c:pt>
                <c:pt idx="6">
                  <c:v>1316.2697000000001</c:v>
                </c:pt>
                <c:pt idx="7">
                  <c:v>1324.0963999999999</c:v>
                </c:pt>
                <c:pt idx="8">
                  <c:v>1337.8724999999999</c:v>
                </c:pt>
                <c:pt idx="9">
                  <c:v>1354.8920000000001</c:v>
                </c:pt>
                <c:pt idx="10">
                  <c:v>1373.0115000000001</c:v>
                </c:pt>
                <c:pt idx="11">
                  <c:v>1391.5648000000001</c:v>
                </c:pt>
                <c:pt idx="12">
                  <c:v>1411.3729000000001</c:v>
                </c:pt>
                <c:pt idx="13">
                  <c:v>1433.4907000000001</c:v>
                </c:pt>
                <c:pt idx="14">
                  <c:v>1458.482</c:v>
                </c:pt>
                <c:pt idx="15">
                  <c:v>1486.4597000000001</c:v>
                </c:pt>
                <c:pt idx="16">
                  <c:v>1516.9634000000001</c:v>
                </c:pt>
                <c:pt idx="17">
                  <c:v>1548.8344</c:v>
                </c:pt>
                <c:pt idx="18">
                  <c:v>1580.4096999999999</c:v>
                </c:pt>
                <c:pt idx="19">
                  <c:v>1610.2542000000001</c:v>
                </c:pt>
                <c:pt idx="20">
                  <c:v>1637.7037</c:v>
                </c:pt>
                <c:pt idx="21">
                  <c:v>1663.145</c:v>
                </c:pt>
                <c:pt idx="22">
                  <c:v>1687.8244999999999</c:v>
                </c:pt>
                <c:pt idx="23">
                  <c:v>1712.9704999999999</c:v>
                </c:pt>
                <c:pt idx="24">
                  <c:v>1739.0565999999999</c:v>
                </c:pt>
                <c:pt idx="25">
                  <c:v>1765.8268</c:v>
                </c:pt>
                <c:pt idx="26">
                  <c:v>1793.0048999999999</c:v>
                </c:pt>
                <c:pt idx="27">
                  <c:v>1820.7793999999999</c:v>
                </c:pt>
                <c:pt idx="28">
                  <c:v>1849.7267999999999</c:v>
                </c:pt>
                <c:pt idx="29">
                  <c:v>1880.5197000000001</c:v>
                </c:pt>
                <c:pt idx="30">
                  <c:v>1913.6578999999999</c:v>
                </c:pt>
                <c:pt idx="31">
                  <c:v>1949.2545</c:v>
                </c:pt>
                <c:pt idx="32">
                  <c:v>1987.0829000000001</c:v>
                </c:pt>
                <c:pt idx="33">
                  <c:v>2026.605</c:v>
                </c:pt>
                <c:pt idx="34">
                  <c:v>2066.8510000000001</c:v>
                </c:pt>
                <c:pt idx="35">
                  <c:v>2106.6377000000002</c:v>
                </c:pt>
                <c:pt idx="36">
                  <c:v>2145.1460000000002</c:v>
                </c:pt>
                <c:pt idx="37">
                  <c:v>2182.3557999999998</c:v>
                </c:pt>
                <c:pt idx="38">
                  <c:v>2219.1221</c:v>
                </c:pt>
                <c:pt idx="39">
                  <c:v>2256.9458</c:v>
                </c:pt>
                <c:pt idx="40">
                  <c:v>2297.5010000000002</c:v>
                </c:pt>
                <c:pt idx="41">
                  <c:v>2341.9497999999999</c:v>
                </c:pt>
                <c:pt idx="42">
                  <c:v>2390.2791000000002</c:v>
                </c:pt>
                <c:pt idx="43">
                  <c:v>2441.5535</c:v>
                </c:pt>
                <c:pt idx="44">
                  <c:v>2494.3575999999998</c:v>
                </c:pt>
                <c:pt idx="45">
                  <c:v>2547.3899000000001</c:v>
                </c:pt>
                <c:pt idx="46">
                  <c:v>2599.9603000000002</c:v>
                </c:pt>
                <c:pt idx="47">
                  <c:v>2652.5437000000002</c:v>
                </c:pt>
                <c:pt idx="48">
                  <c:v>2706.6426000000001</c:v>
                </c:pt>
                <c:pt idx="49">
                  <c:v>2763.7449999999999</c:v>
                </c:pt>
                <c:pt idx="50">
                  <c:v>2824.4694</c:v>
                </c:pt>
                <c:pt idx="51">
                  <c:v>2888.7150000000001</c:v>
                </c:pt>
                <c:pt idx="52">
                  <c:v>2956.1534000000001</c:v>
                </c:pt>
                <c:pt idx="53">
                  <c:v>3026.5309000000002</c:v>
                </c:pt>
                <c:pt idx="54">
                  <c:v>3099.9476</c:v>
                </c:pt>
                <c:pt idx="55">
                  <c:v>3176.5805999999998</c:v>
                </c:pt>
                <c:pt idx="56">
                  <c:v>3256.3818000000001</c:v>
                </c:pt>
                <c:pt idx="57">
                  <c:v>3339.4283999999998</c:v>
                </c:pt>
                <c:pt idx="58">
                  <c:v>3426.3090000000002</c:v>
                </c:pt>
                <c:pt idx="59">
                  <c:v>3518.0880000000002</c:v>
                </c:pt>
                <c:pt idx="60">
                  <c:v>3615.8831</c:v>
                </c:pt>
                <c:pt idx="61">
                  <c:v>3720.2932000000001</c:v>
                </c:pt>
                <c:pt idx="62">
                  <c:v>3831.4555</c:v>
                </c:pt>
                <c:pt idx="63">
                  <c:v>3949.607</c:v>
                </c:pt>
                <c:pt idx="64">
                  <c:v>4075.9548</c:v>
                </c:pt>
                <c:pt idx="65">
                  <c:v>4212.9958999999999</c:v>
                </c:pt>
                <c:pt idx="66">
                  <c:v>4364.0568000000003</c:v>
                </c:pt>
                <c:pt idx="67">
                  <c:v>4532.6683000000003</c:v>
                </c:pt>
                <c:pt idx="68">
                  <c:v>4722.0187999999998</c:v>
                </c:pt>
                <c:pt idx="69">
                  <c:v>4934.9241000000002</c:v>
                </c:pt>
                <c:pt idx="70">
                  <c:v>5173.5362999999998</c:v>
                </c:pt>
                <c:pt idx="71">
                  <c:v>5439.2734</c:v>
                </c:pt>
                <c:pt idx="72">
                  <c:v>5733.2146000000002</c:v>
                </c:pt>
                <c:pt idx="73">
                  <c:v>6056.8774999999996</c:v>
                </c:pt>
                <c:pt idx="74">
                  <c:v>6412.2956000000004</c:v>
                </c:pt>
                <c:pt idx="75">
                  <c:v>6801.9513999999999</c:v>
                </c:pt>
                <c:pt idx="76">
                  <c:v>7229.1090000000004</c:v>
                </c:pt>
                <c:pt idx="77">
                  <c:v>7698.5405000000001</c:v>
                </c:pt>
                <c:pt idx="78">
                  <c:v>8217.7394999999997</c:v>
                </c:pt>
                <c:pt idx="79">
                  <c:v>8798.14</c:v>
                </c:pt>
                <c:pt idx="80">
                  <c:v>9455.0568999999996</c:v>
                </c:pt>
                <c:pt idx="81">
                  <c:v>10205.825999999999</c:v>
                </c:pt>
                <c:pt idx="82">
                  <c:v>11067.278</c:v>
                </c:pt>
                <c:pt idx="83">
                  <c:v>12053.794</c:v>
                </c:pt>
                <c:pt idx="84">
                  <c:v>13175.901</c:v>
                </c:pt>
                <c:pt idx="85">
                  <c:v>14439.380999999999</c:v>
                </c:pt>
                <c:pt idx="86">
                  <c:v>15844.727999999999</c:v>
                </c:pt>
                <c:pt idx="87">
                  <c:v>17386.825000000001</c:v>
                </c:pt>
                <c:pt idx="88">
                  <c:v>19055.325000000001</c:v>
                </c:pt>
                <c:pt idx="89">
                  <c:v>20835.349999999999</c:v>
                </c:pt>
                <c:pt idx="90">
                  <c:v>22708.094000000001</c:v>
                </c:pt>
                <c:pt idx="91">
                  <c:v>24650.842000000001</c:v>
                </c:pt>
                <c:pt idx="92">
                  <c:v>26636.366000000002</c:v>
                </c:pt>
                <c:pt idx="93">
                  <c:v>28632.69</c:v>
                </c:pt>
                <c:pt idx="94">
                  <c:v>30603.425999999999</c:v>
                </c:pt>
                <c:pt idx="95">
                  <c:v>32508.561000000002</c:v>
                </c:pt>
                <c:pt idx="96">
                  <c:v>34305.834999999999</c:v>
                </c:pt>
                <c:pt idx="97">
                  <c:v>35953.271999999997</c:v>
                </c:pt>
                <c:pt idx="98">
                  <c:v>37412.254999999997</c:v>
                </c:pt>
                <c:pt idx="99">
                  <c:v>38650.084999999999</c:v>
                </c:pt>
                <c:pt idx="100">
                  <c:v>39641.406999999999</c:v>
                </c:pt>
                <c:pt idx="101">
                  <c:v>40368.557000000001</c:v>
                </c:pt>
                <c:pt idx="102">
                  <c:v>40820.902999999998</c:v>
                </c:pt>
                <c:pt idx="103">
                  <c:v>40994.525000000001</c:v>
                </c:pt>
                <c:pt idx="104">
                  <c:v>40893.296000000002</c:v>
                </c:pt>
                <c:pt idx="105">
                  <c:v>40530.264999999999</c:v>
                </c:pt>
                <c:pt idx="106">
                  <c:v>39927.881999999998</c:v>
                </c:pt>
                <c:pt idx="107">
                  <c:v>39117.055999999997</c:v>
                </c:pt>
                <c:pt idx="108">
                  <c:v>38134.955000000002</c:v>
                </c:pt>
                <c:pt idx="109">
                  <c:v>37022.082999999999</c:v>
                </c:pt>
                <c:pt idx="110">
                  <c:v>35819.262000000002</c:v>
                </c:pt>
                <c:pt idx="111">
                  <c:v>34565.178999999996</c:v>
                </c:pt>
                <c:pt idx="112">
                  <c:v>33294.718999999997</c:v>
                </c:pt>
                <c:pt idx="113">
                  <c:v>32038.005000000001</c:v>
                </c:pt>
                <c:pt idx="114">
                  <c:v>30819.985000000001</c:v>
                </c:pt>
                <c:pt idx="115">
                  <c:v>29660.305</c:v>
                </c:pt>
                <c:pt idx="116">
                  <c:v>28573.398000000001</c:v>
                </c:pt>
                <c:pt idx="117">
                  <c:v>27568.491000000002</c:v>
                </c:pt>
                <c:pt idx="118">
                  <c:v>26649.074000000001</c:v>
                </c:pt>
                <c:pt idx="119">
                  <c:v>25812.125</c:v>
                </c:pt>
                <c:pt idx="120">
                  <c:v>25047.516</c:v>
                </c:pt>
                <c:pt idx="121">
                  <c:v>24338.129000000001</c:v>
                </c:pt>
                <c:pt idx="122">
                  <c:v>23661.239000000001</c:v>
                </c:pt>
                <c:pt idx="123">
                  <c:v>22991.046999999999</c:v>
                </c:pt>
                <c:pt idx="124">
                  <c:v>22301.861000000001</c:v>
                </c:pt>
                <c:pt idx="125">
                  <c:v>21571.355</c:v>
                </c:pt>
                <c:pt idx="126">
                  <c:v>20783.03</c:v>
                </c:pt>
                <c:pt idx="127">
                  <c:v>19927.080999999998</c:v>
                </c:pt>
                <c:pt idx="128">
                  <c:v>18999.825000000001</c:v>
                </c:pt>
                <c:pt idx="129">
                  <c:v>18002.585999999999</c:v>
                </c:pt>
                <c:pt idx="130">
                  <c:v>16940.591</c:v>
                </c:pt>
                <c:pt idx="131">
                  <c:v>15822.075000000001</c:v>
                </c:pt>
                <c:pt idx="132">
                  <c:v>14657.941999999999</c:v>
                </c:pt>
                <c:pt idx="133">
                  <c:v>13461.718999999999</c:v>
                </c:pt>
                <c:pt idx="134">
                  <c:v>12249.214</c:v>
                </c:pt>
                <c:pt idx="135">
                  <c:v>11037.624</c:v>
                </c:pt>
                <c:pt idx="136">
                  <c:v>9844.4285999999993</c:v>
                </c:pt>
                <c:pt idx="137">
                  <c:v>8686.4784999999993</c:v>
                </c:pt>
                <c:pt idx="138">
                  <c:v>7579.2987000000003</c:v>
                </c:pt>
                <c:pt idx="139">
                  <c:v>6536.2828</c:v>
                </c:pt>
                <c:pt idx="140">
                  <c:v>5567.9241000000002</c:v>
                </c:pt>
                <c:pt idx="141">
                  <c:v>4681.5691999999999</c:v>
                </c:pt>
                <c:pt idx="142">
                  <c:v>3881.7509</c:v>
                </c:pt>
                <c:pt idx="143">
                  <c:v>3170.9515999999999</c:v>
                </c:pt>
                <c:pt idx="144">
                  <c:v>2549.9767000000002</c:v>
                </c:pt>
                <c:pt idx="145">
                  <c:v>2017.9458</c:v>
                </c:pt>
                <c:pt idx="146">
                  <c:v>1572.2308</c:v>
                </c:pt>
                <c:pt idx="147">
                  <c:v>1208.5079000000001</c:v>
                </c:pt>
                <c:pt idx="148">
                  <c:v>920.78754000000004</c:v>
                </c:pt>
                <c:pt idx="149">
                  <c:v>701.36369999999999</c:v>
                </c:pt>
                <c:pt idx="150">
                  <c:v>541.12063999999998</c:v>
                </c:pt>
                <c:pt idx="151">
                  <c:v>430.20539000000002</c:v>
                </c:pt>
                <c:pt idx="152">
                  <c:v>359.00790999999998</c:v>
                </c:pt>
                <c:pt idx="153">
                  <c:v>319.10014000000001</c:v>
                </c:pt>
                <c:pt idx="154">
                  <c:v>303.91239000000002</c:v>
                </c:pt>
                <c:pt idx="155">
                  <c:v>308.72899999999998</c:v>
                </c:pt>
                <c:pt idx="156">
                  <c:v>330.19200999999998</c:v>
                </c:pt>
                <c:pt idx="157">
                  <c:v>365.71215999999998</c:v>
                </c:pt>
                <c:pt idx="158">
                  <c:v>413.01091000000002</c:v>
                </c:pt>
                <c:pt idx="159">
                  <c:v>469.78735</c:v>
                </c:pt>
                <c:pt idx="160">
                  <c:v>533.34528999999998</c:v>
                </c:pt>
                <c:pt idx="161">
                  <c:v>600.47211000000004</c:v>
                </c:pt>
                <c:pt idx="162">
                  <c:v>667.64538000000005</c:v>
                </c:pt>
                <c:pt idx="163">
                  <c:v>731.40463</c:v>
                </c:pt>
                <c:pt idx="164">
                  <c:v>788.74622999999997</c:v>
                </c:pt>
                <c:pt idx="165">
                  <c:v>837.29650000000004</c:v>
                </c:pt>
                <c:pt idx="166">
                  <c:v>875.18457000000001</c:v>
                </c:pt>
                <c:pt idx="167">
                  <c:v>901.15205000000003</c:v>
                </c:pt>
                <c:pt idx="168">
                  <c:v>914.63985000000002</c:v>
                </c:pt>
                <c:pt idx="169">
                  <c:v>915.55006000000003</c:v>
                </c:pt>
                <c:pt idx="170">
                  <c:v>903.88268000000005</c:v>
                </c:pt>
                <c:pt idx="171">
                  <c:v>879.71406000000002</c:v>
                </c:pt>
                <c:pt idx="172">
                  <c:v>843.51228000000003</c:v>
                </c:pt>
                <c:pt idx="173">
                  <c:v>796.42881</c:v>
                </c:pt>
                <c:pt idx="174">
                  <c:v>740.25393999999994</c:v>
                </c:pt>
                <c:pt idx="175">
                  <c:v>677.19267000000002</c:v>
                </c:pt>
                <c:pt idx="176">
                  <c:v>609.58640000000003</c:v>
                </c:pt>
                <c:pt idx="177">
                  <c:v>539.69267000000002</c:v>
                </c:pt>
                <c:pt idx="178">
                  <c:v>469.52440000000001</c:v>
                </c:pt>
                <c:pt idx="179">
                  <c:v>400.78998000000001</c:v>
                </c:pt>
                <c:pt idx="180">
                  <c:v>334.88544000000002</c:v>
                </c:pt>
                <c:pt idx="181">
                  <c:v>272.95823999999999</c:v>
                </c:pt>
                <c:pt idx="182">
                  <c:v>215.98727</c:v>
                </c:pt>
                <c:pt idx="183">
                  <c:v>164.87880999999999</c:v>
                </c:pt>
                <c:pt idx="184">
                  <c:v>120.45028000000001</c:v>
                </c:pt>
                <c:pt idx="185">
                  <c:v>83.328602000000004</c:v>
                </c:pt>
                <c:pt idx="186">
                  <c:v>53.819712000000003</c:v>
                </c:pt>
                <c:pt idx="187">
                  <c:v>31.809926000000001</c:v>
                </c:pt>
                <c:pt idx="188">
                  <c:v>16.703088000000001</c:v>
                </c:pt>
                <c:pt idx="189">
                  <c:v>7.4122624999999998</c:v>
                </c:pt>
                <c:pt idx="190">
                  <c:v>2.5297203000000001</c:v>
                </c:pt>
                <c:pt idx="191">
                  <c:v>0.55697757999999997</c:v>
                </c:pt>
                <c:pt idx="192">
                  <c:v>5.2930869999999998E-2</c:v>
                </c:pt>
                <c:pt idx="193">
                  <c:v>8.2639999999999998E-11</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0-8FCF-EA4C-B9C2-7C66884109D7}"/>
            </c:ext>
          </c:extLst>
        </c:ser>
        <c:ser>
          <c:idx val="2"/>
          <c:order val="1"/>
          <c:tx>
            <c:strRef>
              <c:f>'[4]data-F2.14'!$E$203</c:f>
              <c:strCache>
                <c:ptCount val="1"/>
                <c:pt idx="0">
                  <c:v>Europe</c:v>
                </c:pt>
              </c:strCache>
            </c:strRef>
          </c:tx>
          <c:spPr>
            <a:solidFill>
              <a:srgbClr val="FFC000"/>
            </a:solidFill>
            <a:ln w="25400">
              <a:noFill/>
            </a:ln>
            <a:effectLst/>
          </c:spPr>
          <c:cat>
            <c:numRef>
              <c:f>'[4]data-F2.14'!$C$204:$C$403</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'[4]data-F2.14'!$E$204:$E$403</c:f>
              <c:numCache>
                <c:formatCode>General</c:formatCode>
                <c:ptCount val="200"/>
                <c:pt idx="0">
                  <c:v>3720.6833999999999</c:v>
                </c:pt>
                <c:pt idx="1">
                  <c:v>4055.7318</c:v>
                </c:pt>
                <c:pt idx="2">
                  <c:v>4359.6246000000001</c:v>
                </c:pt>
                <c:pt idx="3">
                  <c:v>4624.0659999999998</c:v>
                </c:pt>
                <c:pt idx="4">
                  <c:v>4852.0825000000004</c:v>
                </c:pt>
                <c:pt idx="5">
                  <c:v>5049.8209999999999</c:v>
                </c:pt>
                <c:pt idx="6">
                  <c:v>5223.7683999999999</c:v>
                </c:pt>
                <c:pt idx="7">
                  <c:v>5380.4949999999999</c:v>
                </c:pt>
                <c:pt idx="8">
                  <c:v>5525.5600999999997</c:v>
                </c:pt>
                <c:pt idx="9">
                  <c:v>5663.0178999999998</c:v>
                </c:pt>
                <c:pt idx="10">
                  <c:v>5795.5643</c:v>
                </c:pt>
                <c:pt idx="11">
                  <c:v>5923.5156999999999</c:v>
                </c:pt>
                <c:pt idx="12">
                  <c:v>6044.8476000000001</c:v>
                </c:pt>
                <c:pt idx="13">
                  <c:v>6158.9282999999996</c:v>
                </c:pt>
                <c:pt idx="14">
                  <c:v>6267.3059000000003</c:v>
                </c:pt>
                <c:pt idx="15">
                  <c:v>6371.3777</c:v>
                </c:pt>
                <c:pt idx="16">
                  <c:v>6472.4648999999999</c:v>
                </c:pt>
                <c:pt idx="17">
                  <c:v>6573.5735999999997</c:v>
                </c:pt>
                <c:pt idx="18">
                  <c:v>6678.9323000000004</c:v>
                </c:pt>
                <c:pt idx="19">
                  <c:v>6792.3940000000002</c:v>
                </c:pt>
                <c:pt idx="20">
                  <c:v>6916.0236999999997</c:v>
                </c:pt>
                <c:pt idx="21">
                  <c:v>7049.5941999999995</c:v>
                </c:pt>
                <c:pt idx="22">
                  <c:v>7191.5357000000004</c:v>
                </c:pt>
                <c:pt idx="23">
                  <c:v>7339.6635999999999</c:v>
                </c:pt>
                <c:pt idx="24">
                  <c:v>7490.8159999999998</c:v>
                </c:pt>
                <c:pt idx="25">
                  <c:v>7640.6679000000004</c:v>
                </c:pt>
                <c:pt idx="26">
                  <c:v>7786.0120999999999</c:v>
                </c:pt>
                <c:pt idx="27">
                  <c:v>7927.3143</c:v>
                </c:pt>
                <c:pt idx="28">
                  <c:v>8068.8333000000002</c:v>
                </c:pt>
                <c:pt idx="29">
                  <c:v>8215.8557000000001</c:v>
                </c:pt>
                <c:pt idx="30">
                  <c:v>8372.5555000000004</c:v>
                </c:pt>
                <c:pt idx="31">
                  <c:v>8540.8824999999997</c:v>
                </c:pt>
                <c:pt idx="32">
                  <c:v>8720.7458999999999</c:v>
                </c:pt>
                <c:pt idx="33">
                  <c:v>8910.3030999999992</c:v>
                </c:pt>
                <c:pt idx="34">
                  <c:v>9106.625</c:v>
                </c:pt>
                <c:pt idx="35">
                  <c:v>9306.7401000000009</c:v>
                </c:pt>
                <c:pt idx="36">
                  <c:v>9509.8333000000002</c:v>
                </c:pt>
                <c:pt idx="37">
                  <c:v>9717.9058000000005</c:v>
                </c:pt>
                <c:pt idx="38">
                  <c:v>9934.6630000000005</c:v>
                </c:pt>
                <c:pt idx="39">
                  <c:v>10163.467000000001</c:v>
                </c:pt>
                <c:pt idx="40">
                  <c:v>10406.361000000001</c:v>
                </c:pt>
                <c:pt idx="41">
                  <c:v>10664.063</c:v>
                </c:pt>
                <c:pt idx="42">
                  <c:v>10936.956</c:v>
                </c:pt>
                <c:pt idx="43">
                  <c:v>11225.561</c:v>
                </c:pt>
                <c:pt idx="44">
                  <c:v>11530.084000000001</c:v>
                </c:pt>
                <c:pt idx="45">
                  <c:v>11850.35</c:v>
                </c:pt>
                <c:pt idx="46">
                  <c:v>12187.387000000001</c:v>
                </c:pt>
                <c:pt idx="47">
                  <c:v>12544.898999999999</c:v>
                </c:pt>
                <c:pt idx="48">
                  <c:v>12927.85</c:v>
                </c:pt>
                <c:pt idx="49">
                  <c:v>13340.753000000001</c:v>
                </c:pt>
                <c:pt idx="50">
                  <c:v>13786.367</c:v>
                </c:pt>
                <c:pt idx="51">
                  <c:v>14266.861000000001</c:v>
                </c:pt>
                <c:pt idx="52">
                  <c:v>14785.495000000001</c:v>
                </c:pt>
                <c:pt idx="53">
                  <c:v>15347.587</c:v>
                </c:pt>
                <c:pt idx="54">
                  <c:v>15960.415999999999</c:v>
                </c:pt>
                <c:pt idx="55">
                  <c:v>16632.518</c:v>
                </c:pt>
                <c:pt idx="56">
                  <c:v>17374.221000000001</c:v>
                </c:pt>
                <c:pt idx="57">
                  <c:v>18197.866999999998</c:v>
                </c:pt>
                <c:pt idx="58">
                  <c:v>19117.516</c:v>
                </c:pt>
                <c:pt idx="59">
                  <c:v>20149.171999999999</c:v>
                </c:pt>
                <c:pt idx="60">
                  <c:v>21312.86</c:v>
                </c:pt>
                <c:pt idx="61">
                  <c:v>22633.037</c:v>
                </c:pt>
                <c:pt idx="62">
                  <c:v>24137.337</c:v>
                </c:pt>
                <c:pt idx="63">
                  <c:v>25856.035</c:v>
                </c:pt>
                <c:pt idx="64">
                  <c:v>27819.288</c:v>
                </c:pt>
                <c:pt idx="65">
                  <c:v>30052.618999999999</c:v>
                </c:pt>
                <c:pt idx="66">
                  <c:v>32575.120999999999</c:v>
                </c:pt>
                <c:pt idx="67">
                  <c:v>35398.25</c:v>
                </c:pt>
                <c:pt idx="68">
                  <c:v>38526.222000000002</c:v>
                </c:pt>
                <c:pt idx="69">
                  <c:v>41960.292000000001</c:v>
                </c:pt>
                <c:pt idx="70">
                  <c:v>45702.758000000002</c:v>
                </c:pt>
                <c:pt idx="71">
                  <c:v>49758.351000000002</c:v>
                </c:pt>
                <c:pt idx="72">
                  <c:v>54133.663</c:v>
                </c:pt>
                <c:pt idx="73">
                  <c:v>58837.517999999996</c:v>
                </c:pt>
                <c:pt idx="74">
                  <c:v>63874.667000000001</c:v>
                </c:pt>
                <c:pt idx="75">
                  <c:v>69236.350999999995</c:v>
                </c:pt>
                <c:pt idx="76">
                  <c:v>74894.634999999995</c:v>
                </c:pt>
                <c:pt idx="77">
                  <c:v>80802.100000000006</c:v>
                </c:pt>
                <c:pt idx="78">
                  <c:v>86895.324999999997</c:v>
                </c:pt>
                <c:pt idx="79">
                  <c:v>93101.365999999995</c:v>
                </c:pt>
                <c:pt idx="80">
                  <c:v>99346.173999999999</c:v>
                </c:pt>
                <c:pt idx="81">
                  <c:v>105559.8</c:v>
                </c:pt>
                <c:pt idx="82">
                  <c:v>111674.86</c:v>
                </c:pt>
                <c:pt idx="83">
                  <c:v>117622.32</c:v>
                </c:pt>
                <c:pt idx="84">
                  <c:v>123327.36</c:v>
                </c:pt>
                <c:pt idx="85">
                  <c:v>128704.32000000001</c:v>
                </c:pt>
                <c:pt idx="86">
                  <c:v>133653.97</c:v>
                </c:pt>
                <c:pt idx="87">
                  <c:v>138068.32</c:v>
                </c:pt>
                <c:pt idx="88">
                  <c:v>141838.09</c:v>
                </c:pt>
                <c:pt idx="89">
                  <c:v>144859.67000000001</c:v>
                </c:pt>
                <c:pt idx="90">
                  <c:v>147042.67000000001</c:v>
                </c:pt>
                <c:pt idx="91">
                  <c:v>148315.24</c:v>
                </c:pt>
                <c:pt idx="92">
                  <c:v>148626.5</c:v>
                </c:pt>
                <c:pt idx="93">
                  <c:v>147951.89000000001</c:v>
                </c:pt>
                <c:pt idx="94">
                  <c:v>146295.65</c:v>
                </c:pt>
                <c:pt idx="95">
                  <c:v>143687.04000000001</c:v>
                </c:pt>
                <c:pt idx="96">
                  <c:v>140176.51</c:v>
                </c:pt>
                <c:pt idx="97">
                  <c:v>135835.41</c:v>
                </c:pt>
                <c:pt idx="98">
                  <c:v>130754.69</c:v>
                </c:pt>
                <c:pt idx="99">
                  <c:v>125039.57</c:v>
                </c:pt>
                <c:pt idx="100">
                  <c:v>118804.07</c:v>
                </c:pt>
                <c:pt idx="101">
                  <c:v>112166.97</c:v>
                </c:pt>
                <c:pt idx="102">
                  <c:v>105250.29</c:v>
                </c:pt>
                <c:pt idx="103">
                  <c:v>98178.498999999996</c:v>
                </c:pt>
                <c:pt idx="104">
                  <c:v>91078.945999999996</c:v>
                </c:pt>
                <c:pt idx="105">
                  <c:v>84081.721000000005</c:v>
                </c:pt>
                <c:pt idx="106">
                  <c:v>77315.184999999998</c:v>
                </c:pt>
                <c:pt idx="107">
                  <c:v>70898.150999999998</c:v>
                </c:pt>
                <c:pt idx="108">
                  <c:v>64929.792999999998</c:v>
                </c:pt>
                <c:pt idx="109">
                  <c:v>59478.940999999999</c:v>
                </c:pt>
                <c:pt idx="110">
                  <c:v>54578.631999999998</c:v>
                </c:pt>
                <c:pt idx="111">
                  <c:v>50228.758000000002</c:v>
                </c:pt>
                <c:pt idx="112">
                  <c:v>46403.069000000003</c:v>
                </c:pt>
                <c:pt idx="113">
                  <c:v>43059.474999999999</c:v>
                </c:pt>
                <c:pt idx="114">
                  <c:v>40149.535000000003</c:v>
                </c:pt>
                <c:pt idx="115">
                  <c:v>37624.913999999997</c:v>
                </c:pt>
                <c:pt idx="116">
                  <c:v>35437.925999999999</c:v>
                </c:pt>
                <c:pt idx="117">
                  <c:v>33541.72</c:v>
                </c:pt>
                <c:pt idx="118">
                  <c:v>31890.437000000002</c:v>
                </c:pt>
                <c:pt idx="119">
                  <c:v>30434.583999999999</c:v>
                </c:pt>
                <c:pt idx="120">
                  <c:v>29118.584999999999</c:v>
                </c:pt>
                <c:pt idx="121">
                  <c:v>27883.636999999999</c:v>
                </c:pt>
                <c:pt idx="122">
                  <c:v>26674.831999999999</c:v>
                </c:pt>
                <c:pt idx="123">
                  <c:v>25447.407999999999</c:v>
                </c:pt>
                <c:pt idx="124">
                  <c:v>24171.547999999999</c:v>
                </c:pt>
                <c:pt idx="125">
                  <c:v>22833.431</c:v>
                </c:pt>
                <c:pt idx="126">
                  <c:v>21432.803</c:v>
                </c:pt>
                <c:pt idx="127">
                  <c:v>19978.148000000001</c:v>
                </c:pt>
                <c:pt idx="128">
                  <c:v>18481.981</c:v>
                </c:pt>
                <c:pt idx="129">
                  <c:v>16958.995999999999</c:v>
                </c:pt>
                <c:pt idx="130">
                  <c:v>15426.511</c:v>
                </c:pt>
                <c:pt idx="131">
                  <c:v>13903.797</c:v>
                </c:pt>
                <c:pt idx="132">
                  <c:v>12410.543</c:v>
                </c:pt>
                <c:pt idx="133">
                  <c:v>10964.547</c:v>
                </c:pt>
                <c:pt idx="134">
                  <c:v>9580.6941000000006</c:v>
                </c:pt>
                <c:pt idx="135">
                  <c:v>8271.8420000000006</c:v>
                </c:pt>
                <c:pt idx="136">
                  <c:v>7048.9138000000003</c:v>
                </c:pt>
                <c:pt idx="137">
                  <c:v>5921.2461000000003</c:v>
                </c:pt>
                <c:pt idx="138">
                  <c:v>4896.3083999999999</c:v>
                </c:pt>
                <c:pt idx="139">
                  <c:v>3980.1244999999999</c:v>
                </c:pt>
                <c:pt idx="140">
                  <c:v>3178.5962</c:v>
                </c:pt>
                <c:pt idx="141">
                  <c:v>2496.8881000000001</c:v>
                </c:pt>
                <c:pt idx="142">
                  <c:v>1938.1596</c:v>
                </c:pt>
                <c:pt idx="143">
                  <c:v>1502.2571</c:v>
                </c:pt>
                <c:pt idx="144">
                  <c:v>1185.3154999999999</c:v>
                </c:pt>
                <c:pt idx="145">
                  <c:v>979.72990000000004</c:v>
                </c:pt>
                <c:pt idx="146">
                  <c:v>875.04534999999998</c:v>
                </c:pt>
                <c:pt idx="147">
                  <c:v>858.49271999999996</c:v>
                </c:pt>
                <c:pt idx="148">
                  <c:v>916.46308999999997</c:v>
                </c:pt>
                <c:pt idx="149">
                  <c:v>1035.7174</c:v>
                </c:pt>
                <c:pt idx="150">
                  <c:v>1204.2052000000001</c:v>
                </c:pt>
                <c:pt idx="151">
                  <c:v>1411.0610999999999</c:v>
                </c:pt>
                <c:pt idx="152">
                  <c:v>1645.7820999999999</c:v>
                </c:pt>
                <c:pt idx="153">
                  <c:v>1897.0718999999999</c:v>
                </c:pt>
                <c:pt idx="154">
                  <c:v>2153.2190999999998</c:v>
                </c:pt>
                <c:pt idx="155">
                  <c:v>2403.1349</c:v>
                </c:pt>
                <c:pt idx="156">
                  <c:v>2636.7826</c:v>
                </c:pt>
                <c:pt idx="157">
                  <c:v>2844.5412999999999</c:v>
                </c:pt>
                <c:pt idx="158">
                  <c:v>3016.9773</c:v>
                </c:pt>
                <c:pt idx="159">
                  <c:v>3145.6907999999999</c:v>
                </c:pt>
                <c:pt idx="160">
                  <c:v>3224.3823000000002</c:v>
                </c:pt>
                <c:pt idx="161">
                  <c:v>3249.6187</c:v>
                </c:pt>
                <c:pt idx="162">
                  <c:v>3220.6208999999999</c:v>
                </c:pt>
                <c:pt idx="163">
                  <c:v>3138.3773000000001</c:v>
                </c:pt>
                <c:pt idx="164">
                  <c:v>3006.5212999999999</c:v>
                </c:pt>
                <c:pt idx="165">
                  <c:v>2831.5057999999999</c:v>
                </c:pt>
                <c:pt idx="166">
                  <c:v>2621.8094999999998</c:v>
                </c:pt>
                <c:pt idx="167">
                  <c:v>2386.8748999999998</c:v>
                </c:pt>
                <c:pt idx="168">
                  <c:v>2136.0819999999999</c:v>
                </c:pt>
                <c:pt idx="169">
                  <c:v>1878.0614</c:v>
                </c:pt>
                <c:pt idx="170">
                  <c:v>1620.2724000000001</c:v>
                </c:pt>
                <c:pt idx="171">
                  <c:v>1368.9526000000001</c:v>
                </c:pt>
                <c:pt idx="172">
                  <c:v>1129.2336</c:v>
                </c:pt>
                <c:pt idx="173">
                  <c:v>905.48721</c:v>
                </c:pt>
                <c:pt idx="174">
                  <c:v>701.67085999999995</c:v>
                </c:pt>
                <c:pt idx="175">
                  <c:v>521.53033000000005</c:v>
                </c:pt>
                <c:pt idx="176">
                  <c:v>368.19296000000003</c:v>
                </c:pt>
                <c:pt idx="177">
                  <c:v>243.68061</c:v>
                </c:pt>
                <c:pt idx="178">
                  <c:v>148.42856</c:v>
                </c:pt>
                <c:pt idx="179">
                  <c:v>80.984004999999996</c:v>
                </c:pt>
                <c:pt idx="180">
                  <c:v>37.925539999999998</c:v>
                </c:pt>
                <c:pt idx="181">
                  <c:v>14.163024</c:v>
                </c:pt>
                <c:pt idx="182">
                  <c:v>3.6420452000000001</c:v>
                </c:pt>
                <c:pt idx="183">
                  <c:v>0.43884045999999999</c:v>
                </c:pt>
                <c:pt idx="184">
                  <c:v>9.735E-10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1-8FCF-EA4C-B9C2-7C66884109D7}"/>
            </c:ext>
          </c:extLst>
        </c:ser>
        <c:ser>
          <c:idx val="3"/>
          <c:order val="2"/>
          <c:tx>
            <c:strRef>
              <c:f>'[4]data-F2.14'!$F$203</c:f>
              <c:strCache>
                <c:ptCount val="1"/>
                <c:pt idx="0">
                  <c:v>East Asia</c:v>
                </c:pt>
              </c:strCache>
            </c:strRef>
          </c:tx>
          <c:spPr>
            <a:solidFill>
              <a:srgbClr val="FF0000"/>
            </a:solidFill>
            <a:ln w="25400">
              <a:noFill/>
            </a:ln>
            <a:effectLst/>
          </c:spPr>
          <c:cat>
            <c:numRef>
              <c:f>'[4]data-F2.14'!$C$204:$C$403</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'[4]data-F2.14'!$F$204:$F$403</c:f>
              <c:numCache>
                <c:formatCode>General</c:formatCode>
                <c:ptCount val="200"/>
                <c:pt idx="0">
                  <c:v>10704.742</c:v>
                </c:pt>
                <c:pt idx="1">
                  <c:v>10672.058999999999</c:v>
                </c:pt>
                <c:pt idx="2">
                  <c:v>10811.659</c:v>
                </c:pt>
                <c:pt idx="3">
                  <c:v>11028.646000000001</c:v>
                </c:pt>
                <c:pt idx="4">
                  <c:v>11244.353999999999</c:v>
                </c:pt>
                <c:pt idx="5">
                  <c:v>11436.044</c:v>
                </c:pt>
                <c:pt idx="6">
                  <c:v>11620.21</c:v>
                </c:pt>
                <c:pt idx="7">
                  <c:v>11820.472</c:v>
                </c:pt>
                <c:pt idx="8">
                  <c:v>12047.621999999999</c:v>
                </c:pt>
                <c:pt idx="9">
                  <c:v>12298.328</c:v>
                </c:pt>
                <c:pt idx="10">
                  <c:v>12565.499</c:v>
                </c:pt>
                <c:pt idx="11">
                  <c:v>12847.657999999999</c:v>
                </c:pt>
                <c:pt idx="12">
                  <c:v>13145.313</c:v>
                </c:pt>
                <c:pt idx="13">
                  <c:v>13452.647000000001</c:v>
                </c:pt>
                <c:pt idx="14">
                  <c:v>13762.403</c:v>
                </c:pt>
                <c:pt idx="15">
                  <c:v>14071.752</c:v>
                </c:pt>
                <c:pt idx="16">
                  <c:v>14381.785</c:v>
                </c:pt>
                <c:pt idx="17">
                  <c:v>14698.357</c:v>
                </c:pt>
                <c:pt idx="18">
                  <c:v>15032.012000000001</c:v>
                </c:pt>
                <c:pt idx="19">
                  <c:v>15396.447</c:v>
                </c:pt>
                <c:pt idx="20">
                  <c:v>15797.960999999999</c:v>
                </c:pt>
                <c:pt idx="21">
                  <c:v>16227.606</c:v>
                </c:pt>
                <c:pt idx="22">
                  <c:v>16670.258000000002</c:v>
                </c:pt>
                <c:pt idx="23">
                  <c:v>17117.210999999999</c:v>
                </c:pt>
                <c:pt idx="24">
                  <c:v>17571.650000000001</c:v>
                </c:pt>
                <c:pt idx="25">
                  <c:v>18049.330999999998</c:v>
                </c:pt>
                <c:pt idx="26">
                  <c:v>18565.891</c:v>
                </c:pt>
                <c:pt idx="27">
                  <c:v>19124.277999999998</c:v>
                </c:pt>
                <c:pt idx="28">
                  <c:v>19722.123</c:v>
                </c:pt>
                <c:pt idx="29">
                  <c:v>20356.188999999998</c:v>
                </c:pt>
                <c:pt idx="30">
                  <c:v>21024.116000000002</c:v>
                </c:pt>
                <c:pt idx="31">
                  <c:v>21728.418000000001</c:v>
                </c:pt>
                <c:pt idx="32">
                  <c:v>22478.257000000001</c:v>
                </c:pt>
                <c:pt idx="33">
                  <c:v>23285.678</c:v>
                </c:pt>
                <c:pt idx="34">
                  <c:v>24157.704000000002</c:v>
                </c:pt>
                <c:pt idx="35">
                  <c:v>25099.506000000001</c:v>
                </c:pt>
                <c:pt idx="36">
                  <c:v>26119.81</c:v>
                </c:pt>
                <c:pt idx="37">
                  <c:v>27229.86</c:v>
                </c:pt>
                <c:pt idx="38">
                  <c:v>28463.244999999999</c:v>
                </c:pt>
                <c:pt idx="39">
                  <c:v>29931.165000000001</c:v>
                </c:pt>
                <c:pt idx="40">
                  <c:v>31863.835999999999</c:v>
                </c:pt>
                <c:pt idx="41">
                  <c:v>34608.063000000002</c:v>
                </c:pt>
                <c:pt idx="42">
                  <c:v>38563.656000000003</c:v>
                </c:pt>
                <c:pt idx="43">
                  <c:v>44100.205000000002</c:v>
                </c:pt>
                <c:pt idx="44">
                  <c:v>51486.627999999997</c:v>
                </c:pt>
                <c:pt idx="45">
                  <c:v>60836.968999999997</c:v>
                </c:pt>
                <c:pt idx="46">
                  <c:v>72100.366999999998</c:v>
                </c:pt>
                <c:pt idx="47">
                  <c:v>85111.035999999993</c:v>
                </c:pt>
                <c:pt idx="48">
                  <c:v>99671.793000000005</c:v>
                </c:pt>
                <c:pt idx="49">
                  <c:v>115629.5</c:v>
                </c:pt>
                <c:pt idx="50">
                  <c:v>132905.99</c:v>
                </c:pt>
                <c:pt idx="51">
                  <c:v>151450.85999999999</c:v>
                </c:pt>
                <c:pt idx="52">
                  <c:v>171164.09</c:v>
                </c:pt>
                <c:pt idx="53">
                  <c:v>191840.62</c:v>
                </c:pt>
                <c:pt idx="54">
                  <c:v>213138.94</c:v>
                </c:pt>
                <c:pt idx="55">
                  <c:v>234550.1</c:v>
                </c:pt>
                <c:pt idx="56">
                  <c:v>255382.28</c:v>
                </c:pt>
                <c:pt idx="57">
                  <c:v>274789.56</c:v>
                </c:pt>
                <c:pt idx="58">
                  <c:v>291843.21999999997</c:v>
                </c:pt>
                <c:pt idx="59">
                  <c:v>305633.61</c:v>
                </c:pt>
                <c:pt idx="60">
                  <c:v>315397.84000000003</c:v>
                </c:pt>
                <c:pt idx="61">
                  <c:v>320631.28000000003</c:v>
                </c:pt>
                <c:pt idx="62">
                  <c:v>321129.2</c:v>
                </c:pt>
                <c:pt idx="63">
                  <c:v>316980.83</c:v>
                </c:pt>
                <c:pt idx="64">
                  <c:v>308521.52</c:v>
                </c:pt>
                <c:pt idx="65">
                  <c:v>296248.87</c:v>
                </c:pt>
                <c:pt idx="66">
                  <c:v>280733.86</c:v>
                </c:pt>
                <c:pt idx="67">
                  <c:v>262558.78999999998</c:v>
                </c:pt>
                <c:pt idx="68">
                  <c:v>242301.29</c:v>
                </c:pt>
                <c:pt idx="69">
                  <c:v>220546.79</c:v>
                </c:pt>
                <c:pt idx="70">
                  <c:v>197897.95</c:v>
                </c:pt>
                <c:pt idx="71">
                  <c:v>174969.51</c:v>
                </c:pt>
                <c:pt idx="72">
                  <c:v>152387.1</c:v>
                </c:pt>
                <c:pt idx="73">
                  <c:v>130787.47</c:v>
                </c:pt>
                <c:pt idx="74">
                  <c:v>110818.68</c:v>
                </c:pt>
                <c:pt idx="75">
                  <c:v>93101.474000000002</c:v>
                </c:pt>
                <c:pt idx="76">
                  <c:v>78132.472999999998</c:v>
                </c:pt>
                <c:pt idx="77">
                  <c:v>66181.986000000004</c:v>
                </c:pt>
                <c:pt idx="78">
                  <c:v>57248.362000000001</c:v>
                </c:pt>
                <c:pt idx="79">
                  <c:v>51069.944000000003</c:v>
                </c:pt>
                <c:pt idx="80">
                  <c:v>47188.923999999999</c:v>
                </c:pt>
                <c:pt idx="81">
                  <c:v>45046.517</c:v>
                </c:pt>
                <c:pt idx="82">
                  <c:v>44099.271000000001</c:v>
                </c:pt>
                <c:pt idx="83">
                  <c:v>43916.612999999998</c:v>
                </c:pt>
                <c:pt idx="84">
                  <c:v>44218.394</c:v>
                </c:pt>
                <c:pt idx="85">
                  <c:v>44847.724000000002</c:v>
                </c:pt>
                <c:pt idx="86">
                  <c:v>45706.514000000003</c:v>
                </c:pt>
                <c:pt idx="87">
                  <c:v>46698.006000000001</c:v>
                </c:pt>
                <c:pt idx="88">
                  <c:v>47712.900999999998</c:v>
                </c:pt>
                <c:pt idx="89">
                  <c:v>48626.237999999998</c:v>
                </c:pt>
                <c:pt idx="90">
                  <c:v>49303.752</c:v>
                </c:pt>
                <c:pt idx="91">
                  <c:v>49622.858</c:v>
                </c:pt>
                <c:pt idx="92">
                  <c:v>49485.099000000002</c:v>
                </c:pt>
                <c:pt idx="93">
                  <c:v>48822.360999999997</c:v>
                </c:pt>
                <c:pt idx="94">
                  <c:v>47601.243000000002</c:v>
                </c:pt>
                <c:pt idx="95">
                  <c:v>45820.701000000001</c:v>
                </c:pt>
                <c:pt idx="96">
                  <c:v>43508.078000000001</c:v>
                </c:pt>
                <c:pt idx="97">
                  <c:v>40724.587</c:v>
                </c:pt>
                <c:pt idx="98">
                  <c:v>37563.561999999998</c:v>
                </c:pt>
                <c:pt idx="99">
                  <c:v>34142.071000000004</c:v>
                </c:pt>
                <c:pt idx="100">
                  <c:v>30590.300999999999</c:v>
                </c:pt>
                <c:pt idx="101">
                  <c:v>27037.439999999999</c:v>
                </c:pt>
                <c:pt idx="102">
                  <c:v>23599.346000000001</c:v>
                </c:pt>
                <c:pt idx="103">
                  <c:v>20367.364000000001</c:v>
                </c:pt>
                <c:pt idx="104">
                  <c:v>17414.929</c:v>
                </c:pt>
                <c:pt idx="105">
                  <c:v>14798.182000000001</c:v>
                </c:pt>
                <c:pt idx="106">
                  <c:v>12544.332</c:v>
                </c:pt>
                <c:pt idx="107">
                  <c:v>10643.599</c:v>
                </c:pt>
                <c:pt idx="108">
                  <c:v>9054.4230000000007</c:v>
                </c:pt>
                <c:pt idx="109">
                  <c:v>7712.7109</c:v>
                </c:pt>
                <c:pt idx="110">
                  <c:v>6549.8756999999996</c:v>
                </c:pt>
                <c:pt idx="111">
                  <c:v>5513.3428000000004</c:v>
                </c:pt>
                <c:pt idx="112">
                  <c:v>4585.4048000000003</c:v>
                </c:pt>
                <c:pt idx="113">
                  <c:v>3781.0016999999998</c:v>
                </c:pt>
                <c:pt idx="114">
                  <c:v>3128.9919</c:v>
                </c:pt>
                <c:pt idx="115">
                  <c:v>2657.5875999999998</c:v>
                </c:pt>
                <c:pt idx="116">
                  <c:v>2384.0605999999998</c:v>
                </c:pt>
                <c:pt idx="117">
                  <c:v>2312.7325000000001</c:v>
                </c:pt>
                <c:pt idx="118">
                  <c:v>2437.5747000000001</c:v>
                </c:pt>
                <c:pt idx="119">
                  <c:v>2742.3784000000001</c:v>
                </c:pt>
                <c:pt idx="120">
                  <c:v>3194.9153000000001</c:v>
                </c:pt>
                <c:pt idx="121">
                  <c:v>3747.6251000000002</c:v>
                </c:pt>
                <c:pt idx="122">
                  <c:v>4343.0718999999999</c:v>
                </c:pt>
                <c:pt idx="123">
                  <c:v>4920.3656000000001</c:v>
                </c:pt>
                <c:pt idx="124">
                  <c:v>5423.2768999999998</c:v>
                </c:pt>
                <c:pt idx="125">
                  <c:v>5813.8136000000004</c:v>
                </c:pt>
                <c:pt idx="126">
                  <c:v>6074.3320999999996</c:v>
                </c:pt>
                <c:pt idx="127">
                  <c:v>6197.8477000000003</c:v>
                </c:pt>
                <c:pt idx="128">
                  <c:v>6182.2114000000001</c:v>
                </c:pt>
                <c:pt idx="129">
                  <c:v>6027.9390000000003</c:v>
                </c:pt>
                <c:pt idx="130">
                  <c:v>5738.4168</c:v>
                </c:pt>
                <c:pt idx="131">
                  <c:v>5322.3486999999996</c:v>
                </c:pt>
                <c:pt idx="132">
                  <c:v>4797.1126999999997</c:v>
                </c:pt>
                <c:pt idx="133">
                  <c:v>4190.3868000000002</c:v>
                </c:pt>
                <c:pt idx="134">
                  <c:v>3536.759</c:v>
                </c:pt>
                <c:pt idx="135">
                  <c:v>2871.0421999999999</c:v>
                </c:pt>
                <c:pt idx="136">
                  <c:v>2227.2460000000001</c:v>
                </c:pt>
                <c:pt idx="137">
                  <c:v>1636.8088</c:v>
                </c:pt>
                <c:pt idx="138">
                  <c:v>1125.8379</c:v>
                </c:pt>
                <c:pt idx="139">
                  <c:v>712.37207000000001</c:v>
                </c:pt>
                <c:pt idx="140">
                  <c:v>404.13045</c:v>
                </c:pt>
                <c:pt idx="141">
                  <c:v>197.33259000000001</c:v>
                </c:pt>
                <c:pt idx="142">
                  <c:v>77.261756000000005</c:v>
                </c:pt>
                <c:pt idx="143">
                  <c:v>21.047640000000001</c:v>
                </c:pt>
                <c:pt idx="144">
                  <c:v>2.7563290999999999</c:v>
                </c:pt>
                <c:pt idx="145">
                  <c:v>2.8677169999999998E-2</c:v>
                </c:pt>
                <c:pt idx="146">
                  <c:v>6.4999999999999995E-11</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2-8FCF-EA4C-B9C2-7C66884109D7}"/>
            </c:ext>
          </c:extLst>
        </c:ser>
        <c:ser>
          <c:idx val="4"/>
          <c:order val="3"/>
          <c:tx>
            <c:strRef>
              <c:f>'[4]data-F2.14'!$G$203</c:f>
              <c:strCache>
                <c:ptCount val="1"/>
                <c:pt idx="0">
                  <c:v>Russia &amp; Central Asia</c:v>
                </c:pt>
              </c:strCache>
            </c:strRef>
          </c:tx>
          <c:spPr>
            <a:solidFill>
              <a:srgbClr val="7030A0"/>
            </a:solidFill>
            <a:ln w="25400">
              <a:noFill/>
            </a:ln>
            <a:effectLst/>
          </c:spPr>
          <c:cat>
            <c:numRef>
              <c:f>'[4]data-F2.14'!$C$204:$C$403</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'[4]data-F2.14'!$G$204:$G$403</c:f>
              <c:numCache>
                <c:formatCode>General</c:formatCode>
                <c:ptCount val="200"/>
                <c:pt idx="0">
                  <c:v>2693.3730999999998</c:v>
                </c:pt>
                <c:pt idx="1">
                  <c:v>2632.0933</c:v>
                </c:pt>
                <c:pt idx="2">
                  <c:v>2604.0347999999999</c:v>
                </c:pt>
                <c:pt idx="3">
                  <c:v>2606.6628000000001</c:v>
                </c:pt>
                <c:pt idx="4">
                  <c:v>2631.4944</c:v>
                </c:pt>
                <c:pt idx="5">
                  <c:v>2670.3998999999999</c:v>
                </c:pt>
                <c:pt idx="6">
                  <c:v>2717.1729</c:v>
                </c:pt>
                <c:pt idx="7">
                  <c:v>2767.1655000000001</c:v>
                </c:pt>
                <c:pt idx="8">
                  <c:v>2817.7928000000002</c:v>
                </c:pt>
                <c:pt idx="9">
                  <c:v>2868.7008000000001</c:v>
                </c:pt>
                <c:pt idx="10">
                  <c:v>2921.7665999999999</c:v>
                </c:pt>
                <c:pt idx="11">
                  <c:v>2980.4258</c:v>
                </c:pt>
                <c:pt idx="12">
                  <c:v>3047.835</c:v>
                </c:pt>
                <c:pt idx="13">
                  <c:v>3124.1498999999999</c:v>
                </c:pt>
                <c:pt idx="14">
                  <c:v>3206.2534000000001</c:v>
                </c:pt>
                <c:pt idx="15">
                  <c:v>3289.1392000000001</c:v>
                </c:pt>
                <c:pt idx="16">
                  <c:v>3368.4167000000002</c:v>
                </c:pt>
                <c:pt idx="17">
                  <c:v>3442.2192</c:v>
                </c:pt>
                <c:pt idx="18">
                  <c:v>3511.7266</c:v>
                </c:pt>
                <c:pt idx="19">
                  <c:v>3580.2044000000001</c:v>
                </c:pt>
                <c:pt idx="20">
                  <c:v>3650.8290999999999</c:v>
                </c:pt>
                <c:pt idx="21">
                  <c:v>3725.7512000000002</c:v>
                </c:pt>
                <c:pt idx="22">
                  <c:v>3805.5169000000001</c:v>
                </c:pt>
                <c:pt idx="23">
                  <c:v>3889.1547</c:v>
                </c:pt>
                <c:pt idx="24">
                  <c:v>3975.2330000000002</c:v>
                </c:pt>
                <c:pt idx="25">
                  <c:v>4063.2190999999998</c:v>
                </c:pt>
                <c:pt idx="26">
                  <c:v>4153.3599000000004</c:v>
                </c:pt>
                <c:pt idx="27">
                  <c:v>4245.3990999999996</c:v>
                </c:pt>
                <c:pt idx="28">
                  <c:v>4338.4331000000002</c:v>
                </c:pt>
                <c:pt idx="29">
                  <c:v>4432.2556000000004</c:v>
                </c:pt>
                <c:pt idx="30">
                  <c:v>4528.2386999999999</c:v>
                </c:pt>
                <c:pt idx="31">
                  <c:v>4628.3814000000002</c:v>
                </c:pt>
                <c:pt idx="32">
                  <c:v>4734.7011000000002</c:v>
                </c:pt>
                <c:pt idx="33">
                  <c:v>4847.8561</c:v>
                </c:pt>
                <c:pt idx="34">
                  <c:v>4966.6597000000002</c:v>
                </c:pt>
                <c:pt idx="35">
                  <c:v>5089.7637000000004</c:v>
                </c:pt>
                <c:pt idx="36">
                  <c:v>5217.0666000000001</c:v>
                </c:pt>
                <c:pt idx="37">
                  <c:v>5349.7937000000002</c:v>
                </c:pt>
                <c:pt idx="38">
                  <c:v>5489.9975999999997</c:v>
                </c:pt>
                <c:pt idx="39">
                  <c:v>5638.848</c:v>
                </c:pt>
                <c:pt idx="40">
                  <c:v>5796.9147999999996</c:v>
                </c:pt>
                <c:pt idx="41">
                  <c:v>5964.8581000000004</c:v>
                </c:pt>
                <c:pt idx="42">
                  <c:v>6143.4484000000002</c:v>
                </c:pt>
                <c:pt idx="43">
                  <c:v>6333.2439999999997</c:v>
                </c:pt>
                <c:pt idx="44">
                  <c:v>6534.6877999999997</c:v>
                </c:pt>
                <c:pt idx="45">
                  <c:v>6749.0901000000003</c:v>
                </c:pt>
                <c:pt idx="46">
                  <c:v>6978.7570999999998</c:v>
                </c:pt>
                <c:pt idx="47">
                  <c:v>7225.6758</c:v>
                </c:pt>
                <c:pt idx="48">
                  <c:v>7490.8909000000003</c:v>
                </c:pt>
                <c:pt idx="49">
                  <c:v>7775.5945000000002</c:v>
                </c:pt>
                <c:pt idx="50">
                  <c:v>8081.8248999999996</c:v>
                </c:pt>
                <c:pt idx="51">
                  <c:v>8412.7674000000006</c:v>
                </c:pt>
                <c:pt idx="52">
                  <c:v>8773.1064999999999</c:v>
                </c:pt>
                <c:pt idx="53">
                  <c:v>9171.3495000000003</c:v>
                </c:pt>
                <c:pt idx="54">
                  <c:v>9624.2944000000007</c:v>
                </c:pt>
                <c:pt idx="55">
                  <c:v>10160.566999999999</c:v>
                </c:pt>
                <c:pt idx="56">
                  <c:v>10819.688</c:v>
                </c:pt>
                <c:pt idx="57">
                  <c:v>11645.703</c:v>
                </c:pt>
                <c:pt idx="58">
                  <c:v>12678.23</c:v>
                </c:pt>
                <c:pt idx="59">
                  <c:v>13945.638000000001</c:v>
                </c:pt>
                <c:pt idx="60">
                  <c:v>15462.357</c:v>
                </c:pt>
                <c:pt idx="61">
                  <c:v>17228.024000000001</c:v>
                </c:pt>
                <c:pt idx="62">
                  <c:v>19229.509999999998</c:v>
                </c:pt>
                <c:pt idx="63">
                  <c:v>21443.157999999999</c:v>
                </c:pt>
                <c:pt idx="64">
                  <c:v>23838.807000000001</c:v>
                </c:pt>
                <c:pt idx="65">
                  <c:v>26384.85</c:v>
                </c:pt>
                <c:pt idx="66">
                  <c:v>29052.733</c:v>
                </c:pt>
                <c:pt idx="67">
                  <c:v>31818.212</c:v>
                </c:pt>
                <c:pt idx="68">
                  <c:v>34659.877</c:v>
                </c:pt>
                <c:pt idx="69">
                  <c:v>37557.173999999999</c:v>
                </c:pt>
                <c:pt idx="70">
                  <c:v>40487.870000000003</c:v>
                </c:pt>
                <c:pt idx="71">
                  <c:v>43423.038</c:v>
                </c:pt>
                <c:pt idx="72">
                  <c:v>46323.832999999999</c:v>
                </c:pt>
                <c:pt idx="73">
                  <c:v>49145.826000000001</c:v>
                </c:pt>
                <c:pt idx="74">
                  <c:v>51848.266000000003</c:v>
                </c:pt>
                <c:pt idx="75">
                  <c:v>54403.061999999998</c:v>
                </c:pt>
                <c:pt idx="76">
                  <c:v>56796.705000000002</c:v>
                </c:pt>
                <c:pt idx="77">
                  <c:v>59023.75</c:v>
                </c:pt>
                <c:pt idx="78">
                  <c:v>61076.692000000003</c:v>
                </c:pt>
                <c:pt idx="79">
                  <c:v>62938.142</c:v>
                </c:pt>
                <c:pt idx="80">
                  <c:v>64577.273999999998</c:v>
                </c:pt>
                <c:pt idx="81">
                  <c:v>65948.542000000001</c:v>
                </c:pt>
                <c:pt idx="82">
                  <c:v>66992.377999999997</c:v>
                </c:pt>
                <c:pt idx="83">
                  <c:v>67637.922000000006</c:v>
                </c:pt>
                <c:pt idx="84">
                  <c:v>67810.320999999996</c:v>
                </c:pt>
                <c:pt idx="85">
                  <c:v>67441.394</c:v>
                </c:pt>
                <c:pt idx="86">
                  <c:v>66482.203999999998</c:v>
                </c:pt>
                <c:pt idx="87">
                  <c:v>64912.480000000003</c:v>
                </c:pt>
                <c:pt idx="88">
                  <c:v>62746.281000000003</c:v>
                </c:pt>
                <c:pt idx="89">
                  <c:v>60032.915000000001</c:v>
                </c:pt>
                <c:pt idx="90">
                  <c:v>56852.680999999997</c:v>
                </c:pt>
                <c:pt idx="91">
                  <c:v>53306.612999999998</c:v>
                </c:pt>
                <c:pt idx="92">
                  <c:v>49504.146000000001</c:v>
                </c:pt>
                <c:pt idx="93">
                  <c:v>45553.796000000002</c:v>
                </c:pt>
                <c:pt idx="94">
                  <c:v>41560.65</c:v>
                </c:pt>
                <c:pt idx="95">
                  <c:v>37626.254000000001</c:v>
                </c:pt>
                <c:pt idx="96">
                  <c:v>33846.616999999998</c:v>
                </c:pt>
                <c:pt idx="97">
                  <c:v>30307.855</c:v>
                </c:pt>
                <c:pt idx="98">
                  <c:v>27081.185000000001</c:v>
                </c:pt>
                <c:pt idx="99">
                  <c:v>24221.083999999999</c:v>
                </c:pt>
                <c:pt idx="100">
                  <c:v>21764.059000000001</c:v>
                </c:pt>
                <c:pt idx="101">
                  <c:v>19726.043000000001</c:v>
                </c:pt>
                <c:pt idx="102">
                  <c:v>18099.491999999998</c:v>
                </c:pt>
                <c:pt idx="103">
                  <c:v>16852.132000000001</c:v>
                </c:pt>
                <c:pt idx="104">
                  <c:v>15929.217000000001</c:v>
                </c:pt>
                <c:pt idx="105">
                  <c:v>15259.632</c:v>
                </c:pt>
                <c:pt idx="106">
                  <c:v>14764.419</c:v>
                </c:pt>
                <c:pt idx="107">
                  <c:v>14365.68</c:v>
                </c:pt>
                <c:pt idx="108">
                  <c:v>13994.683000000001</c:v>
                </c:pt>
                <c:pt idx="109">
                  <c:v>13598.105</c:v>
                </c:pt>
                <c:pt idx="110">
                  <c:v>13141.956</c:v>
                </c:pt>
                <c:pt idx="111">
                  <c:v>12610.915999999999</c:v>
                </c:pt>
                <c:pt idx="112">
                  <c:v>12004.223</c:v>
                </c:pt>
                <c:pt idx="113">
                  <c:v>11330.403</c:v>
                </c:pt>
                <c:pt idx="114">
                  <c:v>10603.886</c:v>
                </c:pt>
                <c:pt idx="115">
                  <c:v>9841.8498999999993</c:v>
                </c:pt>
                <c:pt idx="116">
                  <c:v>9061.2679000000007</c:v>
                </c:pt>
                <c:pt idx="117">
                  <c:v>8276.6131000000005</c:v>
                </c:pt>
                <c:pt idx="118">
                  <c:v>7499.9638999999997</c:v>
                </c:pt>
                <c:pt idx="119">
                  <c:v>6742.1320999999998</c:v>
                </c:pt>
                <c:pt idx="120">
                  <c:v>6013.3240999999998</c:v>
                </c:pt>
                <c:pt idx="121">
                  <c:v>5322.8</c:v>
                </c:pt>
                <c:pt idx="122">
                  <c:v>4677.4152000000004</c:v>
                </c:pt>
                <c:pt idx="123">
                  <c:v>4081.4767999999999</c:v>
                </c:pt>
                <c:pt idx="124">
                  <c:v>3537.8096999999998</c:v>
                </c:pt>
                <c:pt idx="125">
                  <c:v>3049.4558999999999</c:v>
                </c:pt>
                <c:pt idx="126">
                  <c:v>2619.5021000000002</c:v>
                </c:pt>
                <c:pt idx="127">
                  <c:v>2249.7806</c:v>
                </c:pt>
                <c:pt idx="128">
                  <c:v>1939.5101</c:v>
                </c:pt>
                <c:pt idx="129">
                  <c:v>1685.4274</c:v>
                </c:pt>
                <c:pt idx="130">
                  <c:v>1483.0075999999999</c:v>
                </c:pt>
                <c:pt idx="131">
                  <c:v>1327.4319</c:v>
                </c:pt>
                <c:pt idx="132">
                  <c:v>1214.1728000000001</c:v>
                </c:pt>
                <c:pt idx="133">
                  <c:v>1139.3441</c:v>
                </c:pt>
                <c:pt idx="134">
                  <c:v>1099.627</c:v>
                </c:pt>
                <c:pt idx="135">
                  <c:v>1091.8458000000001</c:v>
                </c:pt>
                <c:pt idx="136">
                  <c:v>1112.4148</c:v>
                </c:pt>
                <c:pt idx="137">
                  <c:v>1156.6031</c:v>
                </c:pt>
                <c:pt idx="138">
                  <c:v>1218.5156999999999</c:v>
                </c:pt>
                <c:pt idx="139">
                  <c:v>1291.4237000000001</c:v>
                </c:pt>
                <c:pt idx="140">
                  <c:v>1367.9571000000001</c:v>
                </c:pt>
                <c:pt idx="141">
                  <c:v>1439.8164999999999</c:v>
                </c:pt>
                <c:pt idx="142">
                  <c:v>1497.6377</c:v>
                </c:pt>
                <c:pt idx="143">
                  <c:v>1532.0556999999999</c:v>
                </c:pt>
                <c:pt idx="144">
                  <c:v>1535.9344000000001</c:v>
                </c:pt>
                <c:pt idx="145">
                  <c:v>1506.4342999999999</c:v>
                </c:pt>
                <c:pt idx="146">
                  <c:v>1445.5444</c:v>
                </c:pt>
                <c:pt idx="147">
                  <c:v>1358.5236</c:v>
                </c:pt>
                <c:pt idx="148">
                  <c:v>1251.5331000000001</c:v>
                </c:pt>
                <c:pt idx="149">
                  <c:v>1130.5958000000001</c:v>
                </c:pt>
                <c:pt idx="150">
                  <c:v>1001.227</c:v>
                </c:pt>
                <c:pt idx="151">
                  <c:v>868.23215000000005</c:v>
                </c:pt>
                <c:pt idx="152">
                  <c:v>735.71253999999999</c:v>
                </c:pt>
                <c:pt idx="153">
                  <c:v>607.16665</c:v>
                </c:pt>
                <c:pt idx="154">
                  <c:v>485.71584000000001</c:v>
                </c:pt>
                <c:pt idx="155">
                  <c:v>374.29514</c:v>
                </c:pt>
                <c:pt idx="156">
                  <c:v>275.62342000000001</c:v>
                </c:pt>
                <c:pt idx="157">
                  <c:v>191.91143</c:v>
                </c:pt>
                <c:pt idx="158">
                  <c:v>124.55141</c:v>
                </c:pt>
                <c:pt idx="159">
                  <c:v>73.834165999999996</c:v>
                </c:pt>
                <c:pt idx="160">
                  <c:v>38.795915000000001</c:v>
                </c:pt>
                <c:pt idx="161">
                  <c:v>17.231793</c:v>
                </c:pt>
                <c:pt idx="162">
                  <c:v>5.9645003000000001</c:v>
                </c:pt>
                <c:pt idx="163">
                  <c:v>1.3763641</c:v>
                </c:pt>
                <c:pt idx="164">
                  <c:v>0.14798717</c:v>
                </c:pt>
                <c:pt idx="165">
                  <c:v>3.4270000000000002E-10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3-8FCF-EA4C-B9C2-7C66884109D7}"/>
            </c:ext>
          </c:extLst>
        </c:ser>
        <c:ser>
          <c:idx val="5"/>
          <c:order val="4"/>
          <c:tx>
            <c:strRef>
              <c:f>'[4]data-F2.14'!$H$203</c:f>
              <c:strCache>
                <c:ptCount val="1"/>
                <c:pt idx="0">
                  <c:v>MENA</c:v>
                </c:pt>
              </c:strCache>
            </c:strRef>
          </c:tx>
          <c:spPr>
            <a:solidFill>
              <a:srgbClr val="0070C0"/>
            </a:solidFill>
            <a:ln w="25400">
              <a:noFill/>
            </a:ln>
            <a:effectLst/>
          </c:spPr>
          <c:cat>
            <c:numRef>
              <c:f>'[4]data-F2.14'!$C$204:$C$403</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'[4]data-F2.14'!$H$204:$H$403</c:f>
              <c:numCache>
                <c:formatCode>General</c:formatCode>
                <c:ptCount val="200"/>
                <c:pt idx="0">
                  <c:v>1296.5389</c:v>
                </c:pt>
                <c:pt idx="1">
                  <c:v>1330.8711000000001</c:v>
                </c:pt>
                <c:pt idx="2">
                  <c:v>1360.4185</c:v>
                </c:pt>
                <c:pt idx="3">
                  <c:v>1386.0553</c:v>
                </c:pt>
                <c:pt idx="4">
                  <c:v>1410.4150999999999</c:v>
                </c:pt>
                <c:pt idx="5">
                  <c:v>1436.1606999999999</c:v>
                </c:pt>
                <c:pt idx="6">
                  <c:v>1464.7873</c:v>
                </c:pt>
                <c:pt idx="7">
                  <c:v>1496.3123000000001</c:v>
                </c:pt>
                <c:pt idx="8">
                  <c:v>1529.7675999999999</c:v>
                </c:pt>
                <c:pt idx="9">
                  <c:v>1563.9386</c:v>
                </c:pt>
                <c:pt idx="10">
                  <c:v>1597.9639</c:v>
                </c:pt>
                <c:pt idx="11">
                  <c:v>1631.6659999999999</c:v>
                </c:pt>
                <c:pt idx="12">
                  <c:v>1665.4883</c:v>
                </c:pt>
                <c:pt idx="13">
                  <c:v>1700.2118</c:v>
                </c:pt>
                <c:pt idx="14">
                  <c:v>1736.635</c:v>
                </c:pt>
                <c:pt idx="15">
                  <c:v>1775.2605000000001</c:v>
                </c:pt>
                <c:pt idx="16">
                  <c:v>1816.0193999999999</c:v>
                </c:pt>
                <c:pt idx="17">
                  <c:v>1858.2476999999999</c:v>
                </c:pt>
                <c:pt idx="18">
                  <c:v>1901.153</c:v>
                </c:pt>
                <c:pt idx="19">
                  <c:v>1944.0547999999999</c:v>
                </c:pt>
                <c:pt idx="20">
                  <c:v>1986.4801</c:v>
                </c:pt>
                <c:pt idx="21">
                  <c:v>2028.2754</c:v>
                </c:pt>
                <c:pt idx="22">
                  <c:v>2069.8224</c:v>
                </c:pt>
                <c:pt idx="23">
                  <c:v>2111.9503</c:v>
                </c:pt>
                <c:pt idx="24">
                  <c:v>2155.4133000000002</c:v>
                </c:pt>
                <c:pt idx="25">
                  <c:v>2200.7004999999999</c:v>
                </c:pt>
                <c:pt idx="26">
                  <c:v>2248.0133999999998</c:v>
                </c:pt>
                <c:pt idx="27">
                  <c:v>2297.2683000000002</c:v>
                </c:pt>
                <c:pt idx="28">
                  <c:v>2348.1145000000001</c:v>
                </c:pt>
                <c:pt idx="29">
                  <c:v>2400.1927000000001</c:v>
                </c:pt>
                <c:pt idx="30">
                  <c:v>2453.4324999999999</c:v>
                </c:pt>
                <c:pt idx="31">
                  <c:v>2508.1253999999999</c:v>
                </c:pt>
                <c:pt idx="32">
                  <c:v>2564.8634000000002</c:v>
                </c:pt>
                <c:pt idx="33">
                  <c:v>2624.3424</c:v>
                </c:pt>
                <c:pt idx="34">
                  <c:v>2686.9641999999999</c:v>
                </c:pt>
                <c:pt idx="35">
                  <c:v>2752.8517000000002</c:v>
                </c:pt>
                <c:pt idx="36">
                  <c:v>2822.0801999999999</c:v>
                </c:pt>
                <c:pt idx="37">
                  <c:v>2894.6966000000002</c:v>
                </c:pt>
                <c:pt idx="38">
                  <c:v>2970.8813</c:v>
                </c:pt>
                <c:pt idx="39">
                  <c:v>3051.0106999999998</c:v>
                </c:pt>
                <c:pt idx="40">
                  <c:v>3135.777</c:v>
                </c:pt>
                <c:pt idx="41">
                  <c:v>3225.9077000000002</c:v>
                </c:pt>
                <c:pt idx="42">
                  <c:v>3321.9926999999998</c:v>
                </c:pt>
                <c:pt idx="43">
                  <c:v>3424.4236000000001</c:v>
                </c:pt>
                <c:pt idx="44">
                  <c:v>3533.49</c:v>
                </c:pt>
                <c:pt idx="45">
                  <c:v>3649.7511</c:v>
                </c:pt>
                <c:pt idx="46">
                  <c:v>3774.1776</c:v>
                </c:pt>
                <c:pt idx="47">
                  <c:v>3908.1158</c:v>
                </c:pt>
                <c:pt idx="48">
                  <c:v>4053.0807</c:v>
                </c:pt>
                <c:pt idx="49">
                  <c:v>4211.2037</c:v>
                </c:pt>
                <c:pt idx="50">
                  <c:v>4386.1121999999996</c:v>
                </c:pt>
                <c:pt idx="51">
                  <c:v>4584.0533999999998</c:v>
                </c:pt>
                <c:pt idx="52">
                  <c:v>4813.9276</c:v>
                </c:pt>
                <c:pt idx="53">
                  <c:v>5085.7786999999998</c:v>
                </c:pt>
                <c:pt idx="54">
                  <c:v>5408.8588</c:v>
                </c:pt>
                <c:pt idx="55">
                  <c:v>5790.5334999999995</c:v>
                </c:pt>
                <c:pt idx="56">
                  <c:v>6235.7381999999998</c:v>
                </c:pt>
                <c:pt idx="57">
                  <c:v>6746.9372000000003</c:v>
                </c:pt>
                <c:pt idx="58">
                  <c:v>7324.5946999999996</c:v>
                </c:pt>
                <c:pt idx="59">
                  <c:v>7967.9123</c:v>
                </c:pt>
                <c:pt idx="60">
                  <c:v>8676.1484999999993</c:v>
                </c:pt>
                <c:pt idx="61">
                  <c:v>9449.6597999999994</c:v>
                </c:pt>
                <c:pt idx="62">
                  <c:v>10290.575000000001</c:v>
                </c:pt>
                <c:pt idx="63">
                  <c:v>11202.200999999999</c:v>
                </c:pt>
                <c:pt idx="64">
                  <c:v>12187.492</c:v>
                </c:pt>
                <c:pt idx="65">
                  <c:v>13247.654</c:v>
                </c:pt>
                <c:pt idx="66">
                  <c:v>14381.428</c:v>
                </c:pt>
                <c:pt idx="67">
                  <c:v>15584.38</c:v>
                </c:pt>
                <c:pt idx="68">
                  <c:v>16848.457999999999</c:v>
                </c:pt>
                <c:pt idx="69">
                  <c:v>18162.867999999999</c:v>
                </c:pt>
                <c:pt idx="70">
                  <c:v>19515.411</c:v>
                </c:pt>
                <c:pt idx="71">
                  <c:v>20893.544999999998</c:v>
                </c:pt>
                <c:pt idx="72">
                  <c:v>22284.627</c:v>
                </c:pt>
                <c:pt idx="73">
                  <c:v>23675.944</c:v>
                </c:pt>
                <c:pt idx="74">
                  <c:v>25053.863000000001</c:v>
                </c:pt>
                <c:pt idx="75">
                  <c:v>26402.284</c:v>
                </c:pt>
                <c:pt idx="76">
                  <c:v>27701.628000000001</c:v>
                </c:pt>
                <c:pt idx="77">
                  <c:v>28928.326000000001</c:v>
                </c:pt>
                <c:pt idx="78">
                  <c:v>30054.731</c:v>
                </c:pt>
                <c:pt idx="79">
                  <c:v>31050.185000000001</c:v>
                </c:pt>
                <c:pt idx="80">
                  <c:v>31882.927</c:v>
                </c:pt>
                <c:pt idx="81">
                  <c:v>32522.49</c:v>
                </c:pt>
                <c:pt idx="82">
                  <c:v>32942.303</c:v>
                </c:pt>
                <c:pt idx="83">
                  <c:v>33121.987000000001</c:v>
                </c:pt>
                <c:pt idx="84">
                  <c:v>33049.088000000003</c:v>
                </c:pt>
                <c:pt idx="85">
                  <c:v>32719.796999999999</c:v>
                </c:pt>
                <c:pt idx="86">
                  <c:v>32138.578000000001</c:v>
                </c:pt>
                <c:pt idx="87">
                  <c:v>31317.188999999998</c:v>
                </c:pt>
                <c:pt idx="88">
                  <c:v>30273.59</c:v>
                </c:pt>
                <c:pt idx="89">
                  <c:v>29030.598999999998</c:v>
                </c:pt>
                <c:pt idx="90">
                  <c:v>27615.062999999998</c:v>
                </c:pt>
                <c:pt idx="91">
                  <c:v>26057.323</c:v>
                </c:pt>
                <c:pt idx="92">
                  <c:v>24391.089</c:v>
                </c:pt>
                <c:pt idx="93">
                  <c:v>22653.222000000002</c:v>
                </c:pt>
                <c:pt idx="94">
                  <c:v>20883.147000000001</c:v>
                </c:pt>
                <c:pt idx="95">
                  <c:v>19121.223999999998</c:v>
                </c:pt>
                <c:pt idx="96">
                  <c:v>17406.007000000001</c:v>
                </c:pt>
                <c:pt idx="97">
                  <c:v>15771.514999999999</c:v>
                </c:pt>
                <c:pt idx="98">
                  <c:v>14245.395</c:v>
                </c:pt>
                <c:pt idx="99">
                  <c:v>12847.741</c:v>
                </c:pt>
                <c:pt idx="100">
                  <c:v>11590.662</c:v>
                </c:pt>
                <c:pt idx="101">
                  <c:v>10478.67</c:v>
                </c:pt>
                <c:pt idx="102">
                  <c:v>9509.9722999999994</c:v>
                </c:pt>
                <c:pt idx="103">
                  <c:v>8677.8790000000008</c:v>
                </c:pt>
                <c:pt idx="104">
                  <c:v>7972.0117</c:v>
                </c:pt>
                <c:pt idx="105">
                  <c:v>7379.3572999999997</c:v>
                </c:pt>
                <c:pt idx="106">
                  <c:v>6885.1826000000001</c:v>
                </c:pt>
                <c:pt idx="107">
                  <c:v>6473.8662999999997</c:v>
                </c:pt>
                <c:pt idx="108">
                  <c:v>6129.7520000000004</c:v>
                </c:pt>
                <c:pt idx="109">
                  <c:v>5837.6873999999998</c:v>
                </c:pt>
                <c:pt idx="110">
                  <c:v>5583.6787000000004</c:v>
                </c:pt>
                <c:pt idx="111">
                  <c:v>5355.2743</c:v>
                </c:pt>
                <c:pt idx="112">
                  <c:v>5142.0303000000004</c:v>
                </c:pt>
                <c:pt idx="113">
                  <c:v>4935.9107999999997</c:v>
                </c:pt>
                <c:pt idx="114">
                  <c:v>4731.4630999999999</c:v>
                </c:pt>
                <c:pt idx="115">
                  <c:v>4525.8018000000002</c:v>
                </c:pt>
                <c:pt idx="116">
                  <c:v>4318.1523999999999</c:v>
                </c:pt>
                <c:pt idx="117">
                  <c:v>4109.3013000000001</c:v>
                </c:pt>
                <c:pt idx="118">
                  <c:v>3900.9072999999999</c:v>
                </c:pt>
                <c:pt idx="119">
                  <c:v>3694.9931999999999</c:v>
                </c:pt>
                <c:pt idx="120">
                  <c:v>3493.5355</c:v>
                </c:pt>
                <c:pt idx="121">
                  <c:v>3298.1903000000002</c:v>
                </c:pt>
                <c:pt idx="122">
                  <c:v>3110.1610000000001</c:v>
                </c:pt>
                <c:pt idx="123">
                  <c:v>2930.1379999999999</c:v>
                </c:pt>
                <c:pt idx="124">
                  <c:v>2758.5356999999999</c:v>
                </c:pt>
                <c:pt idx="125">
                  <c:v>2595.4832000000001</c:v>
                </c:pt>
                <c:pt idx="126">
                  <c:v>2440.9675999999999</c:v>
                </c:pt>
                <c:pt idx="127">
                  <c:v>2294.7977000000001</c:v>
                </c:pt>
                <c:pt idx="128">
                  <c:v>2156.6061</c:v>
                </c:pt>
                <c:pt idx="129">
                  <c:v>2025.7348999999999</c:v>
                </c:pt>
                <c:pt idx="130">
                  <c:v>1901.403</c:v>
                </c:pt>
                <c:pt idx="131">
                  <c:v>1782.5332000000001</c:v>
                </c:pt>
                <c:pt idx="132">
                  <c:v>1667.8244</c:v>
                </c:pt>
                <c:pt idx="133">
                  <c:v>1556.0201999999999</c:v>
                </c:pt>
                <c:pt idx="134">
                  <c:v>1446.4283</c:v>
                </c:pt>
                <c:pt idx="135">
                  <c:v>1339.1767</c:v>
                </c:pt>
                <c:pt idx="136">
                  <c:v>1235.1104</c:v>
                </c:pt>
                <c:pt idx="137">
                  <c:v>1135.6619000000001</c:v>
                </c:pt>
                <c:pt idx="138">
                  <c:v>1042.4876999999999</c:v>
                </c:pt>
                <c:pt idx="139">
                  <c:v>957.29822000000001</c:v>
                </c:pt>
                <c:pt idx="140">
                  <c:v>881.60108000000002</c:v>
                </c:pt>
                <c:pt idx="141">
                  <c:v>816.69321000000002</c:v>
                </c:pt>
                <c:pt idx="142">
                  <c:v>763.52579000000003</c:v>
                </c:pt>
                <c:pt idx="143">
                  <c:v>722.41426999999999</c:v>
                </c:pt>
                <c:pt idx="144">
                  <c:v>693.13865999999996</c:v>
                </c:pt>
                <c:pt idx="145">
                  <c:v>675.15957000000003</c:v>
                </c:pt>
                <c:pt idx="146">
                  <c:v>667.60496999999998</c:v>
                </c:pt>
                <c:pt idx="147">
                  <c:v>669.00530000000003</c:v>
                </c:pt>
                <c:pt idx="148">
                  <c:v>677.27669000000003</c:v>
                </c:pt>
                <c:pt idx="149">
                  <c:v>689.93147999999997</c:v>
                </c:pt>
                <c:pt idx="150">
                  <c:v>704.33501000000001</c:v>
                </c:pt>
                <c:pt idx="151">
                  <c:v>717.97303999999997</c:v>
                </c:pt>
                <c:pt idx="152">
                  <c:v>728.55265999999995</c:v>
                </c:pt>
                <c:pt idx="153">
                  <c:v>733.81078000000002</c:v>
                </c:pt>
                <c:pt idx="154">
                  <c:v>731.61229000000003</c:v>
                </c:pt>
                <c:pt idx="155">
                  <c:v>720.22619999999995</c:v>
                </c:pt>
                <c:pt idx="156">
                  <c:v>698.67972999999995</c:v>
                </c:pt>
                <c:pt idx="157">
                  <c:v>666.86942999999997</c:v>
                </c:pt>
                <c:pt idx="158">
                  <c:v>625.66493000000003</c:v>
                </c:pt>
                <c:pt idx="159">
                  <c:v>576.81665999999996</c:v>
                </c:pt>
                <c:pt idx="160">
                  <c:v>522.53877999999997</c:v>
                </c:pt>
                <c:pt idx="161">
                  <c:v>465.01634000000001</c:v>
                </c:pt>
                <c:pt idx="162">
                  <c:v>406.20209</c:v>
                </c:pt>
                <c:pt idx="163">
                  <c:v>347.76458000000002</c:v>
                </c:pt>
                <c:pt idx="164">
                  <c:v>291.09008999999998</c:v>
                </c:pt>
                <c:pt idx="165">
                  <c:v>237.34671</c:v>
                </c:pt>
                <c:pt idx="166">
                  <c:v>187.56325000000001</c:v>
                </c:pt>
                <c:pt idx="167">
                  <c:v>142.71326999999999</c:v>
                </c:pt>
                <c:pt idx="168">
                  <c:v>103.67018</c:v>
                </c:pt>
                <c:pt idx="169">
                  <c:v>71.101294999999993</c:v>
                </c:pt>
                <c:pt idx="170">
                  <c:v>45.343904000000002</c:v>
                </c:pt>
                <c:pt idx="171">
                  <c:v>26.313593999999998</c:v>
                </c:pt>
                <c:pt idx="172">
                  <c:v>13.451592</c:v>
                </c:pt>
                <c:pt idx="173">
                  <c:v>5.7521272000000003</c:v>
                </c:pt>
                <c:pt idx="174">
                  <c:v>1.8808094</c:v>
                </c:pt>
                <c:pt idx="175">
                  <c:v>0.3959396</c:v>
                </c:pt>
                <c:pt idx="176">
                  <c:v>3.7850620000000001E-2</c:v>
                </c:pt>
                <c:pt idx="177">
                  <c:v>8.3969999999999995E-11</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4-8FCF-EA4C-B9C2-7C66884109D7}"/>
            </c:ext>
          </c:extLst>
        </c:ser>
        <c:ser>
          <c:idx val="6"/>
          <c:order val="5"/>
          <c:tx>
            <c:strRef>
              <c:f>'[4]data-F2.14'!$I$203</c:f>
              <c:strCache>
                <c:ptCount val="1"/>
                <c:pt idx="0">
                  <c:v>Latin America</c:v>
                </c:pt>
              </c:strCache>
            </c:strRef>
          </c:tx>
          <c:spPr>
            <a:solidFill>
              <a:srgbClr val="00B0F0"/>
            </a:solidFill>
            <a:ln w="25400">
              <a:noFill/>
            </a:ln>
            <a:effectLst/>
          </c:spPr>
          <c:cat>
            <c:numRef>
              <c:f>'[4]data-F2.14'!$C$204:$C$403</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'[4]data-F2.14'!$I$204:$I$403</c:f>
              <c:numCache>
                <c:formatCode>General</c:formatCode>
                <c:ptCount val="200"/>
                <c:pt idx="0">
                  <c:v>1385.0651</c:v>
                </c:pt>
                <c:pt idx="1">
                  <c:v>1476.7978000000001</c:v>
                </c:pt>
                <c:pt idx="2">
                  <c:v>1568.5483999999999</c:v>
                </c:pt>
                <c:pt idx="3">
                  <c:v>1660.2239999999999</c:v>
                </c:pt>
                <c:pt idx="4">
                  <c:v>1751.6677999999999</c:v>
                </c:pt>
                <c:pt idx="5">
                  <c:v>1843.1152</c:v>
                </c:pt>
                <c:pt idx="6">
                  <c:v>1935.2899</c:v>
                </c:pt>
                <c:pt idx="7">
                  <c:v>2029.1234999999999</c:v>
                </c:pt>
                <c:pt idx="8">
                  <c:v>2125.4319999999998</c:v>
                </c:pt>
                <c:pt idx="9">
                  <c:v>2224.7750999999998</c:v>
                </c:pt>
                <c:pt idx="10">
                  <c:v>2327.4214999999999</c:v>
                </c:pt>
                <c:pt idx="11">
                  <c:v>2433.5450999999998</c:v>
                </c:pt>
                <c:pt idx="12">
                  <c:v>2543.4050000000002</c:v>
                </c:pt>
                <c:pt idx="13">
                  <c:v>2657.1493999999998</c:v>
                </c:pt>
                <c:pt idx="14">
                  <c:v>2774.8649</c:v>
                </c:pt>
                <c:pt idx="15">
                  <c:v>2896.8310000000001</c:v>
                </c:pt>
                <c:pt idx="16">
                  <c:v>3023.5538000000001</c:v>
                </c:pt>
                <c:pt idx="17">
                  <c:v>3155.5947999999999</c:v>
                </c:pt>
                <c:pt idx="18">
                  <c:v>3293.3496</c:v>
                </c:pt>
                <c:pt idx="19">
                  <c:v>3436.9569000000001</c:v>
                </c:pt>
                <c:pt idx="20">
                  <c:v>3586.3305999999998</c:v>
                </c:pt>
                <c:pt idx="21">
                  <c:v>3741.2806999999998</c:v>
                </c:pt>
                <c:pt idx="22">
                  <c:v>3901.6019000000001</c:v>
                </c:pt>
                <c:pt idx="23">
                  <c:v>4067.1271999999999</c:v>
                </c:pt>
                <c:pt idx="24">
                  <c:v>4237.7389999999996</c:v>
                </c:pt>
                <c:pt idx="25">
                  <c:v>4413.4642999999996</c:v>
                </c:pt>
                <c:pt idx="26">
                  <c:v>4594.6666999999998</c:v>
                </c:pt>
                <c:pt idx="27">
                  <c:v>4781.8838999999998</c:v>
                </c:pt>
                <c:pt idx="28">
                  <c:v>4975.5934999999999</c:v>
                </c:pt>
                <c:pt idx="29">
                  <c:v>5176.1194999999998</c:v>
                </c:pt>
                <c:pt idx="30">
                  <c:v>5383.7066999999997</c:v>
                </c:pt>
                <c:pt idx="31">
                  <c:v>5598.5765000000001</c:v>
                </c:pt>
                <c:pt idx="32">
                  <c:v>5820.8940000000002</c:v>
                </c:pt>
                <c:pt idx="33">
                  <c:v>6050.8490000000002</c:v>
                </c:pt>
                <c:pt idx="34">
                  <c:v>6288.7001</c:v>
                </c:pt>
                <c:pt idx="35">
                  <c:v>6534.8162000000002</c:v>
                </c:pt>
                <c:pt idx="36">
                  <c:v>6789.674</c:v>
                </c:pt>
                <c:pt idx="37">
                  <c:v>7053.7906999999996</c:v>
                </c:pt>
                <c:pt idx="38">
                  <c:v>7327.5731999999998</c:v>
                </c:pt>
                <c:pt idx="39">
                  <c:v>7611.3615</c:v>
                </c:pt>
                <c:pt idx="40">
                  <c:v>7905.5048999999999</c:v>
                </c:pt>
                <c:pt idx="41">
                  <c:v>8210.4179999999997</c:v>
                </c:pt>
                <c:pt idx="42">
                  <c:v>8526.6460999999999</c:v>
                </c:pt>
                <c:pt idx="43">
                  <c:v>8854.8017</c:v>
                </c:pt>
                <c:pt idx="44">
                  <c:v>9195.4694</c:v>
                </c:pt>
                <c:pt idx="45">
                  <c:v>9549.1774000000005</c:v>
                </c:pt>
                <c:pt idx="46">
                  <c:v>9916.5308000000005</c:v>
                </c:pt>
                <c:pt idx="47">
                  <c:v>10298.290999999999</c:v>
                </c:pt>
                <c:pt idx="48">
                  <c:v>10695.374</c:v>
                </c:pt>
                <c:pt idx="49">
                  <c:v>11108.605</c:v>
                </c:pt>
                <c:pt idx="50">
                  <c:v>11538.647999999999</c:v>
                </c:pt>
                <c:pt idx="51">
                  <c:v>11985.975</c:v>
                </c:pt>
                <c:pt idx="52">
                  <c:v>12450.791999999999</c:v>
                </c:pt>
                <c:pt idx="53">
                  <c:v>12932.962</c:v>
                </c:pt>
                <c:pt idx="54">
                  <c:v>13432.004000000001</c:v>
                </c:pt>
                <c:pt idx="55">
                  <c:v>13947.178</c:v>
                </c:pt>
                <c:pt idx="56">
                  <c:v>14477.535</c:v>
                </c:pt>
                <c:pt idx="57">
                  <c:v>15021.962</c:v>
                </c:pt>
                <c:pt idx="58">
                  <c:v>15579.198</c:v>
                </c:pt>
                <c:pt idx="59">
                  <c:v>16147.705</c:v>
                </c:pt>
                <c:pt idx="60">
                  <c:v>16725.481</c:v>
                </c:pt>
                <c:pt idx="61">
                  <c:v>17309.964</c:v>
                </c:pt>
                <c:pt idx="62">
                  <c:v>17897.89</c:v>
                </c:pt>
                <c:pt idx="63">
                  <c:v>18485.28</c:v>
                </c:pt>
                <c:pt idx="64">
                  <c:v>19067.499</c:v>
                </c:pt>
                <c:pt idx="65">
                  <c:v>19639.37</c:v>
                </c:pt>
                <c:pt idx="66">
                  <c:v>20195.38</c:v>
                </c:pt>
                <c:pt idx="67">
                  <c:v>20729.82</c:v>
                </c:pt>
                <c:pt idx="68">
                  <c:v>21236.948</c:v>
                </c:pt>
                <c:pt idx="69">
                  <c:v>21710.989000000001</c:v>
                </c:pt>
                <c:pt idx="70">
                  <c:v>22146.135999999999</c:v>
                </c:pt>
                <c:pt idx="71">
                  <c:v>22536.564999999999</c:v>
                </c:pt>
                <c:pt idx="72">
                  <c:v>22876.589</c:v>
                </c:pt>
                <c:pt idx="73">
                  <c:v>23160.791000000001</c:v>
                </c:pt>
                <c:pt idx="74">
                  <c:v>23384.205999999998</c:v>
                </c:pt>
                <c:pt idx="75">
                  <c:v>23542.588</c:v>
                </c:pt>
                <c:pt idx="76">
                  <c:v>23632.593000000001</c:v>
                </c:pt>
                <c:pt idx="77">
                  <c:v>23651.919000000002</c:v>
                </c:pt>
                <c:pt idx="78">
                  <c:v>23599.415000000001</c:v>
                </c:pt>
                <c:pt idx="79">
                  <c:v>23474.957999999999</c:v>
                </c:pt>
                <c:pt idx="80">
                  <c:v>23279.381000000001</c:v>
                </c:pt>
                <c:pt idx="81">
                  <c:v>23014.373</c:v>
                </c:pt>
                <c:pt idx="82">
                  <c:v>22682.386999999999</c:v>
                </c:pt>
                <c:pt idx="83">
                  <c:v>22286.628000000001</c:v>
                </c:pt>
                <c:pt idx="84">
                  <c:v>21830.949000000001</c:v>
                </c:pt>
                <c:pt idx="85">
                  <c:v>21319.668000000001</c:v>
                </c:pt>
                <c:pt idx="86">
                  <c:v>20757.432000000001</c:v>
                </c:pt>
                <c:pt idx="87">
                  <c:v>20149.188999999998</c:v>
                </c:pt>
                <c:pt idx="88">
                  <c:v>19500.164000000001</c:v>
                </c:pt>
                <c:pt idx="89">
                  <c:v>18815.761999999999</c:v>
                </c:pt>
                <c:pt idx="90">
                  <c:v>18101.442999999999</c:v>
                </c:pt>
                <c:pt idx="91">
                  <c:v>17362.705000000002</c:v>
                </c:pt>
                <c:pt idx="92">
                  <c:v>16605.202000000001</c:v>
                </c:pt>
                <c:pt idx="93">
                  <c:v>15834.929</c:v>
                </c:pt>
                <c:pt idx="94">
                  <c:v>15058.175999999999</c:v>
                </c:pt>
                <c:pt idx="95">
                  <c:v>14281.272000000001</c:v>
                </c:pt>
                <c:pt idx="96">
                  <c:v>13510.32</c:v>
                </c:pt>
                <c:pt idx="97">
                  <c:v>12750.962</c:v>
                </c:pt>
                <c:pt idx="98">
                  <c:v>12008.162</c:v>
                </c:pt>
                <c:pt idx="99">
                  <c:v>11286.11</c:v>
                </c:pt>
                <c:pt idx="100">
                  <c:v>10588.365</c:v>
                </c:pt>
                <c:pt idx="101">
                  <c:v>9917.9207000000006</c:v>
                </c:pt>
                <c:pt idx="102">
                  <c:v>9277.3248999999996</c:v>
                </c:pt>
                <c:pt idx="103">
                  <c:v>8668.5902999999998</c:v>
                </c:pt>
                <c:pt idx="104">
                  <c:v>8093.1253999999999</c:v>
                </c:pt>
                <c:pt idx="105">
                  <c:v>7551.6108999999997</c:v>
                </c:pt>
                <c:pt idx="106">
                  <c:v>7043.8725000000004</c:v>
                </c:pt>
                <c:pt idx="107">
                  <c:v>6568.9047</c:v>
                </c:pt>
                <c:pt idx="108">
                  <c:v>6125.0380999999998</c:v>
                </c:pt>
                <c:pt idx="109">
                  <c:v>5710.1543000000001</c:v>
                </c:pt>
                <c:pt idx="110">
                  <c:v>5321.8985000000002</c:v>
                </c:pt>
                <c:pt idx="111">
                  <c:v>4957.9133000000002</c:v>
                </c:pt>
                <c:pt idx="112">
                  <c:v>4616.0778</c:v>
                </c:pt>
                <c:pt idx="113">
                  <c:v>4294.7218000000003</c:v>
                </c:pt>
                <c:pt idx="114">
                  <c:v>3992.6143999999999</c:v>
                </c:pt>
                <c:pt idx="115">
                  <c:v>3708.8234000000002</c:v>
                </c:pt>
                <c:pt idx="116">
                  <c:v>3442.4418999999998</c:v>
                </c:pt>
                <c:pt idx="117">
                  <c:v>3192.4430000000002</c:v>
                </c:pt>
                <c:pt idx="118">
                  <c:v>2957.7386000000001</c:v>
                </c:pt>
                <c:pt idx="119">
                  <c:v>2737.3123999999998</c:v>
                </c:pt>
                <c:pt idx="120">
                  <c:v>2530.2705000000001</c:v>
                </c:pt>
                <c:pt idx="121">
                  <c:v>2335.9421000000002</c:v>
                </c:pt>
                <c:pt idx="122">
                  <c:v>2154.0873000000001</c:v>
                </c:pt>
                <c:pt idx="123">
                  <c:v>1984.8255999999999</c:v>
                </c:pt>
                <c:pt idx="124">
                  <c:v>1828.3880999999999</c:v>
                </c:pt>
                <c:pt idx="125">
                  <c:v>1684.8637000000001</c:v>
                </c:pt>
                <c:pt idx="126">
                  <c:v>1554.0367000000001</c:v>
                </c:pt>
                <c:pt idx="127">
                  <c:v>1435.3809000000001</c:v>
                </c:pt>
                <c:pt idx="128">
                  <c:v>1328.2267999999999</c:v>
                </c:pt>
                <c:pt idx="129">
                  <c:v>1231.8486</c:v>
                </c:pt>
                <c:pt idx="130">
                  <c:v>1145.5074999999999</c:v>
                </c:pt>
                <c:pt idx="131">
                  <c:v>1068.489</c:v>
                </c:pt>
                <c:pt idx="132">
                  <c:v>1000.1184</c:v>
                </c:pt>
                <c:pt idx="133">
                  <c:v>939.72793999999999</c:v>
                </c:pt>
                <c:pt idx="134">
                  <c:v>886.62748999999997</c:v>
                </c:pt>
                <c:pt idx="135">
                  <c:v>840.16539999999998</c:v>
                </c:pt>
                <c:pt idx="136">
                  <c:v>799.73977000000002</c:v>
                </c:pt>
                <c:pt idx="137">
                  <c:v>764.80492000000004</c:v>
                </c:pt>
                <c:pt idx="138">
                  <c:v>734.78881000000001</c:v>
                </c:pt>
                <c:pt idx="139">
                  <c:v>709.07452999999998</c:v>
                </c:pt>
                <c:pt idx="140">
                  <c:v>687.01590999999996</c:v>
                </c:pt>
                <c:pt idx="141">
                  <c:v>667.91682000000003</c:v>
                </c:pt>
                <c:pt idx="142">
                  <c:v>651.09127000000001</c:v>
                </c:pt>
                <c:pt idx="143">
                  <c:v>636.01255000000003</c:v>
                </c:pt>
                <c:pt idx="144">
                  <c:v>622.35271999999998</c:v>
                </c:pt>
                <c:pt idx="145">
                  <c:v>609.78402000000006</c:v>
                </c:pt>
                <c:pt idx="146">
                  <c:v>597.90296999999998</c:v>
                </c:pt>
                <c:pt idx="147">
                  <c:v>586.30007999999998</c:v>
                </c:pt>
                <c:pt idx="148">
                  <c:v>574.64142000000004</c:v>
                </c:pt>
                <c:pt idx="149">
                  <c:v>562.70234000000005</c:v>
                </c:pt>
                <c:pt idx="150">
                  <c:v>550.29232000000002</c:v>
                </c:pt>
                <c:pt idx="151">
                  <c:v>537.07975999999996</c:v>
                </c:pt>
                <c:pt idx="152">
                  <c:v>522.55784000000006</c:v>
                </c:pt>
                <c:pt idx="153">
                  <c:v>506.09228999999999</c:v>
                </c:pt>
                <c:pt idx="154">
                  <c:v>487.01413000000002</c:v>
                </c:pt>
                <c:pt idx="155">
                  <c:v>464.73629</c:v>
                </c:pt>
                <c:pt idx="156">
                  <c:v>438.91899000000001</c:v>
                </c:pt>
                <c:pt idx="157">
                  <c:v>409.66914000000003</c:v>
                </c:pt>
                <c:pt idx="158">
                  <c:v>377.50839000000002</c:v>
                </c:pt>
                <c:pt idx="159">
                  <c:v>343.20720999999998</c:v>
                </c:pt>
                <c:pt idx="160">
                  <c:v>307.65735999999998</c:v>
                </c:pt>
                <c:pt idx="161">
                  <c:v>271.75884000000002</c:v>
                </c:pt>
                <c:pt idx="162">
                  <c:v>236.33821</c:v>
                </c:pt>
                <c:pt idx="163">
                  <c:v>202.10159999999999</c:v>
                </c:pt>
                <c:pt idx="164">
                  <c:v>169.61501999999999</c:v>
                </c:pt>
                <c:pt idx="165">
                  <c:v>139.32024999999999</c:v>
                </c:pt>
                <c:pt idx="166">
                  <c:v>111.56026</c:v>
                </c:pt>
                <c:pt idx="167">
                  <c:v>86.624364999999997</c:v>
                </c:pt>
                <c:pt idx="168">
                  <c:v>64.777551000000003</c:v>
                </c:pt>
                <c:pt idx="169">
                  <c:v>46.241971999999997</c:v>
                </c:pt>
                <c:pt idx="170">
                  <c:v>31.145962000000001</c:v>
                </c:pt>
                <c:pt idx="171">
                  <c:v>19.479319</c:v>
                </c:pt>
                <c:pt idx="172">
                  <c:v>11.055597000000001</c:v>
                </c:pt>
                <c:pt idx="173">
                  <c:v>5.4999909999999996</c:v>
                </c:pt>
                <c:pt idx="174">
                  <c:v>2.2670121999999999</c:v>
                </c:pt>
                <c:pt idx="175">
                  <c:v>0.70061547000000002</c:v>
                </c:pt>
                <c:pt idx="176">
                  <c:v>0.13332067</c:v>
                </c:pt>
                <c:pt idx="177">
                  <c:v>1.0860079999999999E-2</c:v>
                </c:pt>
                <c:pt idx="178">
                  <c:v>2.4090000000000001E-11</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5-8FCF-EA4C-B9C2-7C66884109D7}"/>
            </c:ext>
          </c:extLst>
        </c:ser>
        <c:ser>
          <c:idx val="7"/>
          <c:order val="6"/>
          <c:tx>
            <c:strRef>
              <c:f>'[4]data-F2.14'!$J$203</c:f>
              <c:strCache>
                <c:ptCount val="1"/>
                <c:pt idx="0">
                  <c:v>South &amp; South-East Asia</c:v>
                </c:pt>
              </c:strCache>
            </c:strRef>
          </c:tx>
          <c:spPr>
            <a:solidFill>
              <a:srgbClr val="92D050"/>
            </a:solidFill>
            <a:ln w="25400">
              <a:noFill/>
            </a:ln>
            <a:effectLst/>
          </c:spPr>
          <c:cat>
            <c:numRef>
              <c:f>'[4]data-F2.14'!$C$204:$C$403</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'[4]data-F2.14'!$J$204:$J$403</c:f>
              <c:numCache>
                <c:formatCode>General</c:formatCode>
                <c:ptCount val="200"/>
                <c:pt idx="0">
                  <c:v>10387.547</c:v>
                </c:pt>
                <c:pt idx="1">
                  <c:v>10477.023999999999</c:v>
                </c:pt>
                <c:pt idx="2">
                  <c:v>10620.521000000001</c:v>
                </c:pt>
                <c:pt idx="3">
                  <c:v>10805.794</c:v>
                </c:pt>
                <c:pt idx="4">
                  <c:v>11016.317999999999</c:v>
                </c:pt>
                <c:pt idx="5">
                  <c:v>11237.805</c:v>
                </c:pt>
                <c:pt idx="6">
                  <c:v>11464.699000000001</c:v>
                </c:pt>
                <c:pt idx="7">
                  <c:v>11699.618</c:v>
                </c:pt>
                <c:pt idx="8">
                  <c:v>11946.92</c:v>
                </c:pt>
                <c:pt idx="9">
                  <c:v>12208.362999999999</c:v>
                </c:pt>
                <c:pt idx="10">
                  <c:v>12483.846</c:v>
                </c:pt>
                <c:pt idx="11">
                  <c:v>12773.984</c:v>
                </c:pt>
                <c:pt idx="12">
                  <c:v>13081.007</c:v>
                </c:pt>
                <c:pt idx="13">
                  <c:v>13405.789000000001</c:v>
                </c:pt>
                <c:pt idx="14">
                  <c:v>13746.579</c:v>
                </c:pt>
                <c:pt idx="15">
                  <c:v>14099.766</c:v>
                </c:pt>
                <c:pt idx="16">
                  <c:v>14462.870999999999</c:v>
                </c:pt>
                <c:pt idx="17">
                  <c:v>14837.816999999999</c:v>
                </c:pt>
                <c:pt idx="18">
                  <c:v>15230.548000000001</c:v>
                </c:pt>
                <c:pt idx="19">
                  <c:v>15647.177</c:v>
                </c:pt>
                <c:pt idx="20">
                  <c:v>16090.923000000001</c:v>
                </c:pt>
                <c:pt idx="21">
                  <c:v>16562.322</c:v>
                </c:pt>
                <c:pt idx="22">
                  <c:v>17061.438999999998</c:v>
                </c:pt>
                <c:pt idx="23">
                  <c:v>17590.026000000002</c:v>
                </c:pt>
                <c:pt idx="24">
                  <c:v>18150.813999999998</c:v>
                </c:pt>
                <c:pt idx="25">
                  <c:v>18747.161</c:v>
                </c:pt>
                <c:pt idx="26">
                  <c:v>19383.562999999998</c:v>
                </c:pt>
                <c:pt idx="27">
                  <c:v>20067.259999999998</c:v>
                </c:pt>
                <c:pt idx="28">
                  <c:v>20807.809000000001</c:v>
                </c:pt>
                <c:pt idx="29">
                  <c:v>21620.503000000001</c:v>
                </c:pt>
                <c:pt idx="30">
                  <c:v>22536.007000000001</c:v>
                </c:pt>
                <c:pt idx="31">
                  <c:v>23612.756000000001</c:v>
                </c:pt>
                <c:pt idx="32">
                  <c:v>24947.360000000001</c:v>
                </c:pt>
                <c:pt idx="33">
                  <c:v>26666.68</c:v>
                </c:pt>
                <c:pt idx="34">
                  <c:v>28905.858</c:v>
                </c:pt>
                <c:pt idx="35">
                  <c:v>31785.062000000002</c:v>
                </c:pt>
                <c:pt idx="36">
                  <c:v>35390.277999999998</c:v>
                </c:pt>
                <c:pt idx="37">
                  <c:v>39764.531000000003</c:v>
                </c:pt>
                <c:pt idx="38">
                  <c:v>44909.57</c:v>
                </c:pt>
                <c:pt idx="39">
                  <c:v>50789.978999999999</c:v>
                </c:pt>
                <c:pt idx="40">
                  <c:v>57343.142999999996</c:v>
                </c:pt>
                <c:pt idx="41">
                  <c:v>64497.086000000003</c:v>
                </c:pt>
                <c:pt idx="42">
                  <c:v>72186.679000000004</c:v>
                </c:pt>
                <c:pt idx="43">
                  <c:v>80364.513000000006</c:v>
                </c:pt>
                <c:pt idx="44">
                  <c:v>88998.241999999998</c:v>
                </c:pt>
                <c:pt idx="45">
                  <c:v>98057.729000000007</c:v>
                </c:pt>
                <c:pt idx="46">
                  <c:v>107490.67</c:v>
                </c:pt>
                <c:pt idx="47">
                  <c:v>117199.39</c:v>
                </c:pt>
                <c:pt idx="48">
                  <c:v>127029.81</c:v>
                </c:pt>
                <c:pt idx="49">
                  <c:v>136777.21</c:v>
                </c:pt>
                <c:pt idx="50">
                  <c:v>146208.13</c:v>
                </c:pt>
                <c:pt idx="51">
                  <c:v>155096.79999999999</c:v>
                </c:pt>
                <c:pt idx="52">
                  <c:v>163260.35999999999</c:v>
                </c:pt>
                <c:pt idx="53">
                  <c:v>170583.55</c:v>
                </c:pt>
                <c:pt idx="54">
                  <c:v>177021.43</c:v>
                </c:pt>
                <c:pt idx="55">
                  <c:v>182571.75</c:v>
                </c:pt>
                <c:pt idx="56">
                  <c:v>187241.88</c:v>
                </c:pt>
                <c:pt idx="57">
                  <c:v>191020.42</c:v>
                </c:pt>
                <c:pt idx="58">
                  <c:v>193857.94</c:v>
                </c:pt>
                <c:pt idx="59">
                  <c:v>195662.99</c:v>
                </c:pt>
                <c:pt idx="60">
                  <c:v>196312.47</c:v>
                </c:pt>
                <c:pt idx="61">
                  <c:v>195673.81</c:v>
                </c:pt>
                <c:pt idx="62">
                  <c:v>193640.64</c:v>
                </c:pt>
                <c:pt idx="63">
                  <c:v>190170.62</c:v>
                </c:pt>
                <c:pt idx="64">
                  <c:v>185308.49</c:v>
                </c:pt>
                <c:pt idx="65">
                  <c:v>179190.88</c:v>
                </c:pt>
                <c:pt idx="66">
                  <c:v>172030.91</c:v>
                </c:pt>
                <c:pt idx="67">
                  <c:v>164086.75</c:v>
                </c:pt>
                <c:pt idx="68">
                  <c:v>155619.14000000001</c:v>
                </c:pt>
                <c:pt idx="69">
                  <c:v>146861.89000000001</c:v>
                </c:pt>
                <c:pt idx="70">
                  <c:v>138008.26</c:v>
                </c:pt>
                <c:pt idx="71">
                  <c:v>129210.95</c:v>
                </c:pt>
                <c:pt idx="72">
                  <c:v>120595.18</c:v>
                </c:pt>
                <c:pt idx="73">
                  <c:v>112276.33</c:v>
                </c:pt>
                <c:pt idx="74">
                  <c:v>104372.75</c:v>
                </c:pt>
                <c:pt idx="75">
                  <c:v>97007.536999999997</c:v>
                </c:pt>
                <c:pt idx="76">
                  <c:v>90297.209000000003</c:v>
                </c:pt>
                <c:pt idx="77">
                  <c:v>84333.667000000001</c:v>
                </c:pt>
                <c:pt idx="78">
                  <c:v>79170.034</c:v>
                </c:pt>
                <c:pt idx="79">
                  <c:v>74809.649000000005</c:v>
                </c:pt>
                <c:pt idx="80">
                  <c:v>71199.615000000005</c:v>
                </c:pt>
                <c:pt idx="81">
                  <c:v>68231.902000000002</c:v>
                </c:pt>
                <c:pt idx="82">
                  <c:v>65755.675000000003</c:v>
                </c:pt>
                <c:pt idx="83">
                  <c:v>63599.292999999998</c:v>
                </c:pt>
                <c:pt idx="84">
                  <c:v>61595.281000000003</c:v>
                </c:pt>
                <c:pt idx="85">
                  <c:v>59600.381999999998</c:v>
                </c:pt>
                <c:pt idx="86">
                  <c:v>57507.39</c:v>
                </c:pt>
                <c:pt idx="87">
                  <c:v>55249.67</c:v>
                </c:pt>
                <c:pt idx="88">
                  <c:v>52796.949000000001</c:v>
                </c:pt>
                <c:pt idx="89">
                  <c:v>50144.623</c:v>
                </c:pt>
                <c:pt idx="90">
                  <c:v>47305.620999999999</c:v>
                </c:pt>
                <c:pt idx="91">
                  <c:v>44308.576000000001</c:v>
                </c:pt>
                <c:pt idx="92">
                  <c:v>41194.101000000002</c:v>
                </c:pt>
                <c:pt idx="93">
                  <c:v>38009.476999999999</c:v>
                </c:pt>
                <c:pt idx="94">
                  <c:v>34805.752</c:v>
                </c:pt>
                <c:pt idx="95">
                  <c:v>31632.625</c:v>
                </c:pt>
                <c:pt idx="96">
                  <c:v>28533.576000000001</c:v>
                </c:pt>
                <c:pt idx="97">
                  <c:v>25544.720000000001</c:v>
                </c:pt>
                <c:pt idx="98">
                  <c:v>22697.398000000001</c:v>
                </c:pt>
                <c:pt idx="99">
                  <c:v>20019.753000000001</c:v>
                </c:pt>
                <c:pt idx="100">
                  <c:v>17536.808000000001</c:v>
                </c:pt>
                <c:pt idx="101">
                  <c:v>15269.964</c:v>
                </c:pt>
                <c:pt idx="102">
                  <c:v>13235.906999999999</c:v>
                </c:pt>
                <c:pt idx="103">
                  <c:v>11445.546</c:v>
                </c:pt>
                <c:pt idx="104">
                  <c:v>9904.6375000000007</c:v>
                </c:pt>
                <c:pt idx="105">
                  <c:v>8611.6772999999994</c:v>
                </c:pt>
                <c:pt idx="106">
                  <c:v>7555.2608</c:v>
                </c:pt>
                <c:pt idx="107">
                  <c:v>6714.7169999999996</c:v>
                </c:pt>
                <c:pt idx="108">
                  <c:v>6063.0033000000003</c:v>
                </c:pt>
                <c:pt idx="109">
                  <c:v>5570.4645</c:v>
                </c:pt>
                <c:pt idx="110">
                  <c:v>5209.0528999999997</c:v>
                </c:pt>
                <c:pt idx="111">
                  <c:v>4955.3037000000004</c:v>
                </c:pt>
                <c:pt idx="112">
                  <c:v>4790.4389000000001</c:v>
                </c:pt>
                <c:pt idx="113">
                  <c:v>4697.6080000000002</c:v>
                </c:pt>
                <c:pt idx="114">
                  <c:v>4659.3419000000004</c:v>
                </c:pt>
                <c:pt idx="115">
                  <c:v>4657.1611999999996</c:v>
                </c:pt>
                <c:pt idx="116">
                  <c:v>4671.9772999999996</c:v>
                </c:pt>
                <c:pt idx="117">
                  <c:v>4683.3932000000004</c:v>
                </c:pt>
                <c:pt idx="118">
                  <c:v>4671.5145000000002</c:v>
                </c:pt>
                <c:pt idx="119">
                  <c:v>4619.7721000000001</c:v>
                </c:pt>
                <c:pt idx="120">
                  <c:v>4517.1178</c:v>
                </c:pt>
                <c:pt idx="121">
                  <c:v>4358.8128999999999</c:v>
                </c:pt>
                <c:pt idx="122">
                  <c:v>4145.0825000000004</c:v>
                </c:pt>
                <c:pt idx="123">
                  <c:v>3879.7166000000002</c:v>
                </c:pt>
                <c:pt idx="124">
                  <c:v>3569.9607999999998</c:v>
                </c:pt>
                <c:pt idx="125">
                  <c:v>3226.6120999999998</c:v>
                </c:pt>
                <c:pt idx="126">
                  <c:v>2862.8901999999998</c:v>
                </c:pt>
                <c:pt idx="127">
                  <c:v>2491.3145</c:v>
                </c:pt>
                <c:pt idx="128">
                  <c:v>2122.5300000000002</c:v>
                </c:pt>
                <c:pt idx="129">
                  <c:v>1765.4311</c:v>
                </c:pt>
                <c:pt idx="130">
                  <c:v>1427.6134</c:v>
                </c:pt>
                <c:pt idx="131">
                  <c:v>1115.9840999999999</c:v>
                </c:pt>
                <c:pt idx="132">
                  <c:v>837.17134999999996</c:v>
                </c:pt>
                <c:pt idx="133">
                  <c:v>596.96169999999995</c:v>
                </c:pt>
                <c:pt idx="134">
                  <c:v>399.47658999999999</c:v>
                </c:pt>
                <c:pt idx="135">
                  <c:v>246.40541999999999</c:v>
                </c:pt>
                <c:pt idx="136">
                  <c:v>136.43261999999999</c:v>
                </c:pt>
                <c:pt idx="137">
                  <c:v>65.033929000000001</c:v>
                </c:pt>
                <c:pt idx="138">
                  <c:v>24.820202999999999</c:v>
                </c:pt>
                <c:pt idx="139">
                  <c:v>6.5526451000000003</c:v>
                </c:pt>
                <c:pt idx="140">
                  <c:v>0.80835783999999999</c:v>
                </c:pt>
                <c:pt idx="141">
                  <c:v>1.8720000000000002E-9</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6-8FCF-EA4C-B9C2-7C66884109D7}"/>
            </c:ext>
          </c:extLst>
        </c:ser>
        <c:ser>
          <c:idx val="0"/>
          <c:order val="7"/>
          <c:tx>
            <c:strRef>
              <c:f>'[4]data-F2.14'!$K$203</c:f>
              <c:strCache>
                <c:ptCount val="1"/>
                <c:pt idx="0">
                  <c:v>Sub-Saharan Africa</c:v>
                </c:pt>
              </c:strCache>
            </c:strRef>
          </c:tx>
          <c:spPr>
            <a:solidFill>
              <a:srgbClr val="00B050"/>
            </a:solidFill>
            <a:ln w="25400">
              <a:noFill/>
            </a:ln>
            <a:effectLst/>
          </c:spPr>
          <c:cat>
            <c:numRef>
              <c:f>'[4]data-F2.14'!$C$204:$C$403</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'[4]data-F2.14'!$K$204:$K$403</c:f>
              <c:numCache>
                <c:formatCode>General</c:formatCode>
                <c:ptCount val="200"/>
                <c:pt idx="0">
                  <c:v>3191.7161999999998</c:v>
                </c:pt>
                <c:pt idx="1">
                  <c:v>3253.0374999999999</c:v>
                </c:pt>
                <c:pt idx="2">
                  <c:v>3319.0963999999999</c:v>
                </c:pt>
                <c:pt idx="3">
                  <c:v>3387.6125000000002</c:v>
                </c:pt>
                <c:pt idx="4">
                  <c:v>3458.1324</c:v>
                </c:pt>
                <c:pt idx="5">
                  <c:v>3530.9272999999998</c:v>
                </c:pt>
                <c:pt idx="6">
                  <c:v>3606.3681000000001</c:v>
                </c:pt>
                <c:pt idx="7">
                  <c:v>3684.4596000000001</c:v>
                </c:pt>
                <c:pt idx="8">
                  <c:v>3765.2426</c:v>
                </c:pt>
                <c:pt idx="9">
                  <c:v>3849.0266999999999</c:v>
                </c:pt>
                <c:pt idx="10">
                  <c:v>3936.2721999999999</c:v>
                </c:pt>
                <c:pt idx="11">
                  <c:v>4027.4495999999999</c:v>
                </c:pt>
                <c:pt idx="12">
                  <c:v>4122.9539999999997</c:v>
                </c:pt>
                <c:pt idx="13">
                  <c:v>4222.9368000000004</c:v>
                </c:pt>
                <c:pt idx="14">
                  <c:v>4327.5375000000004</c:v>
                </c:pt>
                <c:pt idx="15">
                  <c:v>4437.2618000000002</c:v>
                </c:pt>
                <c:pt idx="16">
                  <c:v>4552.9503000000004</c:v>
                </c:pt>
                <c:pt idx="17">
                  <c:v>4675.4768000000004</c:v>
                </c:pt>
                <c:pt idx="18">
                  <c:v>4805.6481000000003</c:v>
                </c:pt>
                <c:pt idx="19">
                  <c:v>4944.2960000000003</c:v>
                </c:pt>
                <c:pt idx="20">
                  <c:v>5092.2578999999996</c:v>
                </c:pt>
                <c:pt idx="21">
                  <c:v>5250.2103999999999</c:v>
                </c:pt>
                <c:pt idx="22">
                  <c:v>5418.9991</c:v>
                </c:pt>
                <c:pt idx="23">
                  <c:v>5599.9871999999996</c:v>
                </c:pt>
                <c:pt idx="24">
                  <c:v>5794.8645999999999</c:v>
                </c:pt>
                <c:pt idx="25">
                  <c:v>6005.0892000000003</c:v>
                </c:pt>
                <c:pt idx="26">
                  <c:v>6232.1611999999996</c:v>
                </c:pt>
                <c:pt idx="27">
                  <c:v>6477.8680000000004</c:v>
                </c:pt>
                <c:pt idx="28">
                  <c:v>6744.183</c:v>
                </c:pt>
                <c:pt idx="29">
                  <c:v>7033.4619000000002</c:v>
                </c:pt>
                <c:pt idx="30">
                  <c:v>7348.5412999999999</c:v>
                </c:pt>
                <c:pt idx="31">
                  <c:v>7692.2550000000001</c:v>
                </c:pt>
                <c:pt idx="32">
                  <c:v>8067.4625999999998</c:v>
                </c:pt>
                <c:pt idx="33">
                  <c:v>8477.4617999999991</c:v>
                </c:pt>
                <c:pt idx="34">
                  <c:v>8926.0881000000008</c:v>
                </c:pt>
                <c:pt idx="35">
                  <c:v>9417.6288999999997</c:v>
                </c:pt>
                <c:pt idx="36">
                  <c:v>9956.5825000000004</c:v>
                </c:pt>
                <c:pt idx="37">
                  <c:v>10547.563</c:v>
                </c:pt>
                <c:pt idx="38">
                  <c:v>11195.263000000001</c:v>
                </c:pt>
                <c:pt idx="39">
                  <c:v>11904.424000000001</c:v>
                </c:pt>
                <c:pt idx="40">
                  <c:v>12679.526</c:v>
                </c:pt>
                <c:pt idx="41">
                  <c:v>13524.369000000001</c:v>
                </c:pt>
                <c:pt idx="42">
                  <c:v>14441.892</c:v>
                </c:pt>
                <c:pt idx="43">
                  <c:v>15434.239</c:v>
                </c:pt>
                <c:pt idx="44">
                  <c:v>16502.695</c:v>
                </c:pt>
                <c:pt idx="45">
                  <c:v>17647.334999999999</c:v>
                </c:pt>
                <c:pt idx="46">
                  <c:v>18866.627</c:v>
                </c:pt>
                <c:pt idx="47">
                  <c:v>20157.088</c:v>
                </c:pt>
                <c:pt idx="48">
                  <c:v>21512.952000000001</c:v>
                </c:pt>
                <c:pt idx="49">
                  <c:v>22925.701000000001</c:v>
                </c:pt>
                <c:pt idx="50">
                  <c:v>24383.934000000001</c:v>
                </c:pt>
                <c:pt idx="51">
                  <c:v>25873.626</c:v>
                </c:pt>
                <c:pt idx="52">
                  <c:v>27378.352999999999</c:v>
                </c:pt>
                <c:pt idx="53">
                  <c:v>28879.543000000001</c:v>
                </c:pt>
                <c:pt idx="54">
                  <c:v>30357.167000000001</c:v>
                </c:pt>
                <c:pt idx="55">
                  <c:v>31790.300999999999</c:v>
                </c:pt>
                <c:pt idx="56">
                  <c:v>33157.402999999998</c:v>
                </c:pt>
                <c:pt idx="57">
                  <c:v>34436.911</c:v>
                </c:pt>
                <c:pt idx="58">
                  <c:v>35607.904999999999</c:v>
                </c:pt>
                <c:pt idx="59">
                  <c:v>36650.540999999997</c:v>
                </c:pt>
                <c:pt idx="60">
                  <c:v>37546.709000000003</c:v>
                </c:pt>
                <c:pt idx="61">
                  <c:v>38280.603000000003</c:v>
                </c:pt>
                <c:pt idx="62">
                  <c:v>38839.313000000002</c:v>
                </c:pt>
                <c:pt idx="63">
                  <c:v>39213.374000000003</c:v>
                </c:pt>
                <c:pt idx="64">
                  <c:v>39397.019</c:v>
                </c:pt>
                <c:pt idx="65">
                  <c:v>39388.336000000003</c:v>
                </c:pt>
                <c:pt idx="66">
                  <c:v>39188.957999999999</c:v>
                </c:pt>
                <c:pt idx="67">
                  <c:v>38803.853999999999</c:v>
                </c:pt>
                <c:pt idx="68">
                  <c:v>38240.915000000001</c:v>
                </c:pt>
                <c:pt idx="69">
                  <c:v>37510.684000000001</c:v>
                </c:pt>
                <c:pt idx="70">
                  <c:v>36626.190999999999</c:v>
                </c:pt>
                <c:pt idx="71">
                  <c:v>35602.631000000001</c:v>
                </c:pt>
                <c:pt idx="72">
                  <c:v>34457.330999999998</c:v>
                </c:pt>
                <c:pt idx="73">
                  <c:v>33209.300000000003</c:v>
                </c:pt>
                <c:pt idx="74">
                  <c:v>31878.575000000001</c:v>
                </c:pt>
                <c:pt idx="75">
                  <c:v>30485.621999999999</c:v>
                </c:pt>
                <c:pt idx="76">
                  <c:v>29050.493999999999</c:v>
                </c:pt>
                <c:pt idx="77">
                  <c:v>27592.036</c:v>
                </c:pt>
                <c:pt idx="78">
                  <c:v>26127.653999999999</c:v>
                </c:pt>
                <c:pt idx="79">
                  <c:v>24673.134999999998</c:v>
                </c:pt>
                <c:pt idx="80">
                  <c:v>23242.37</c:v>
                </c:pt>
                <c:pt idx="81">
                  <c:v>21847.179</c:v>
                </c:pt>
                <c:pt idx="82">
                  <c:v>20497.589</c:v>
                </c:pt>
                <c:pt idx="83">
                  <c:v>19201.888999999999</c:v>
                </c:pt>
                <c:pt idx="84">
                  <c:v>17966.377</c:v>
                </c:pt>
                <c:pt idx="85">
                  <c:v>16795.166000000001</c:v>
                </c:pt>
                <c:pt idx="86">
                  <c:v>15690.32</c:v>
                </c:pt>
                <c:pt idx="87">
                  <c:v>14652.300999999999</c:v>
                </c:pt>
                <c:pt idx="88">
                  <c:v>13680.232</c:v>
                </c:pt>
                <c:pt idx="89">
                  <c:v>12772.199000000001</c:v>
                </c:pt>
                <c:pt idx="90">
                  <c:v>11925.437</c:v>
                </c:pt>
                <c:pt idx="91">
                  <c:v>11136.781999999999</c:v>
                </c:pt>
                <c:pt idx="92">
                  <c:v>10403.311</c:v>
                </c:pt>
                <c:pt idx="93">
                  <c:v>9722.6632000000009</c:v>
                </c:pt>
                <c:pt idx="94">
                  <c:v>9092.8333000000002</c:v>
                </c:pt>
                <c:pt idx="95">
                  <c:v>8511.7507999999998</c:v>
                </c:pt>
                <c:pt idx="96">
                  <c:v>7977.0927000000001</c:v>
                </c:pt>
                <c:pt idx="97">
                  <c:v>7486.2851000000001</c:v>
                </c:pt>
                <c:pt idx="98">
                  <c:v>7036.4161999999997</c:v>
                </c:pt>
                <c:pt idx="99">
                  <c:v>6624.3118000000004</c:v>
                </c:pt>
                <c:pt idx="100">
                  <c:v>6246.808</c:v>
                </c:pt>
                <c:pt idx="101">
                  <c:v>5900.5210999999999</c:v>
                </c:pt>
                <c:pt idx="102">
                  <c:v>5581.8248999999996</c:v>
                </c:pt>
                <c:pt idx="103">
                  <c:v>5287.2025999999996</c:v>
                </c:pt>
                <c:pt idx="104">
                  <c:v>5013.1704</c:v>
                </c:pt>
                <c:pt idx="105">
                  <c:v>4755.8797000000004</c:v>
                </c:pt>
                <c:pt idx="106">
                  <c:v>4511.3874999999998</c:v>
                </c:pt>
                <c:pt idx="107">
                  <c:v>4276.0819000000001</c:v>
                </c:pt>
                <c:pt idx="108">
                  <c:v>4046.8683000000001</c:v>
                </c:pt>
                <c:pt idx="109">
                  <c:v>3821.2275</c:v>
                </c:pt>
                <c:pt idx="110">
                  <c:v>3597.5671000000002</c:v>
                </c:pt>
                <c:pt idx="111">
                  <c:v>3375.6066000000001</c:v>
                </c:pt>
                <c:pt idx="112">
                  <c:v>3156.2566000000002</c:v>
                </c:pt>
                <c:pt idx="113">
                  <c:v>2941.2147</c:v>
                </c:pt>
                <c:pt idx="114">
                  <c:v>2732.5554000000002</c:v>
                </c:pt>
                <c:pt idx="115">
                  <c:v>2532.3528000000001</c:v>
                </c:pt>
                <c:pt idx="116">
                  <c:v>2342.4011</c:v>
                </c:pt>
                <c:pt idx="117">
                  <c:v>2164.1307000000002</c:v>
                </c:pt>
                <c:pt idx="118">
                  <c:v>1998.4085</c:v>
                </c:pt>
                <c:pt idx="119">
                  <c:v>1845.6193000000001</c:v>
                </c:pt>
                <c:pt idx="120">
                  <c:v>1706.0971</c:v>
                </c:pt>
                <c:pt idx="121">
                  <c:v>1580.3755000000001</c:v>
                </c:pt>
                <c:pt idx="122">
                  <c:v>1469.1069</c:v>
                </c:pt>
                <c:pt idx="123">
                  <c:v>1372.6228000000001</c:v>
                </c:pt>
                <c:pt idx="124">
                  <c:v>1290.7900999999999</c:v>
                </c:pt>
                <c:pt idx="125">
                  <c:v>1222.9629</c:v>
                </c:pt>
                <c:pt idx="126">
                  <c:v>1167.8005000000001</c:v>
                </c:pt>
                <c:pt idx="127">
                  <c:v>1123.3887</c:v>
                </c:pt>
                <c:pt idx="128">
                  <c:v>1087.4774</c:v>
                </c:pt>
                <c:pt idx="129">
                  <c:v>1057.6020000000001</c:v>
                </c:pt>
                <c:pt idx="130">
                  <c:v>1031.4205999999999</c:v>
                </c:pt>
                <c:pt idx="131">
                  <c:v>1007.1686999999999</c:v>
                </c:pt>
                <c:pt idx="132">
                  <c:v>983.70142999999996</c:v>
                </c:pt>
                <c:pt idx="133">
                  <c:v>959.94677000000001</c:v>
                </c:pt>
                <c:pt idx="134">
                  <c:v>934.62482</c:v>
                </c:pt>
                <c:pt idx="135">
                  <c:v>906.36837000000003</c:v>
                </c:pt>
                <c:pt idx="136">
                  <c:v>873.88930000000005</c:v>
                </c:pt>
                <c:pt idx="137">
                  <c:v>836.03052000000002</c:v>
                </c:pt>
                <c:pt idx="138">
                  <c:v>791.85563000000002</c:v>
                </c:pt>
                <c:pt idx="139">
                  <c:v>741.00415999999996</c:v>
                </c:pt>
                <c:pt idx="140">
                  <c:v>683.91849000000002</c:v>
                </c:pt>
                <c:pt idx="141">
                  <c:v>621.86711000000003</c:v>
                </c:pt>
                <c:pt idx="142">
                  <c:v>556.71780000000001</c:v>
                </c:pt>
                <c:pt idx="143">
                  <c:v>490.39855</c:v>
                </c:pt>
                <c:pt idx="144">
                  <c:v>424.62488000000002</c:v>
                </c:pt>
                <c:pt idx="145">
                  <c:v>360.83156000000002</c:v>
                </c:pt>
                <c:pt idx="146">
                  <c:v>300.18169</c:v>
                </c:pt>
                <c:pt idx="147">
                  <c:v>243.61250999999999</c:v>
                </c:pt>
                <c:pt idx="148">
                  <c:v>191.92394999999999</c:v>
                </c:pt>
                <c:pt idx="149">
                  <c:v>145.84771000000001</c:v>
                </c:pt>
                <c:pt idx="150">
                  <c:v>106.04009000000001</c:v>
                </c:pt>
                <c:pt idx="151">
                  <c:v>72.978716000000006</c:v>
                </c:pt>
                <c:pt idx="152">
                  <c:v>46.859895999999999</c:v>
                </c:pt>
                <c:pt idx="153">
                  <c:v>27.505765</c:v>
                </c:pt>
                <c:pt idx="154">
                  <c:v>14.320257</c:v>
                </c:pt>
                <c:pt idx="155">
                  <c:v>6.3051351999999996</c:v>
                </c:pt>
                <c:pt idx="156">
                  <c:v>2.1638929999999998</c:v>
                </c:pt>
                <c:pt idx="157">
                  <c:v>0.49502856000000001</c:v>
                </c:pt>
                <c:pt idx="158">
                  <c:v>5.2811429999999999E-2</c:v>
                </c:pt>
                <c:pt idx="159">
                  <c:v>1.1719999999999999E-10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7-8FCF-EA4C-B9C2-7C66884109D7}"/>
            </c:ext>
          </c:extLst>
        </c:ser>
        <c:dLbls>
          <c:showLegendKey val="0"/>
          <c:showVal val="0"/>
          <c:showCatName val="0"/>
          <c:showSerName val="0"/>
          <c:showPercent val="0"/>
          <c:showBubbleSize val="0"/>
        </c:dLbls>
        <c:axId val="2040198767"/>
        <c:axId val="2007147871"/>
      </c:areaChart>
      <c:catAx>
        <c:axId val="2040198767"/>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Per</a:t>
                </a:r>
                <a:r>
                  <a:rPr lang="en-US" sz="1200" b="1" baseline="0">
                    <a:solidFill>
                      <a:sysClr val="windowText" lastClr="000000"/>
                    </a:solidFill>
                    <a:latin typeface="Arial" panose="020B0604020202020204" pitchFamily="34" charset="0"/>
                    <a:cs typeface="Arial" panose="020B0604020202020204" pitchFamily="34" charset="0"/>
                  </a:rPr>
                  <a:t> capita monthly income (Euro PPP), log axis </a:t>
                </a:r>
                <a:endParaRPr lang="en-US" sz="12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7147871"/>
        <c:crosses val="autoZero"/>
        <c:auto val="1"/>
        <c:lblAlgn val="ctr"/>
        <c:lblOffset val="100"/>
        <c:tickLblSkip val="9"/>
        <c:tickMarkSkip val="6"/>
        <c:noMultiLvlLbl val="0"/>
      </c:catAx>
      <c:valAx>
        <c:axId val="2007147871"/>
        <c:scaling>
          <c:orientation val="minMax"/>
          <c:max val="2120000"/>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b="1">
                    <a:solidFill>
                      <a:sysClr val="windowText" lastClr="000000"/>
                    </a:solidFill>
                    <a:latin typeface="Arial" panose="020B0604020202020204" pitchFamily="34" charset="0"/>
                    <a:cs typeface="Arial" panose="020B0604020202020204" pitchFamily="34" charset="0"/>
                  </a:rPr>
                  <a:t>The</a:t>
                </a:r>
                <a:r>
                  <a:rPr lang="en-US" sz="800" b="1" baseline="0">
                    <a:solidFill>
                      <a:sysClr val="windowText" lastClr="000000"/>
                    </a:solidFill>
                    <a:latin typeface="Arial" panose="020B0604020202020204" pitchFamily="34" charset="0"/>
                    <a:cs typeface="Arial" panose="020B0604020202020204" pitchFamily="34" charset="0"/>
                  </a:rPr>
                  <a:t> axis is scaled such that the colored areas correspond to the </a:t>
                </a:r>
              </a:p>
              <a:p>
                <a:pPr>
                  <a:defRPr sz="1200" b="1">
                    <a:solidFill>
                      <a:sysClr val="windowText" lastClr="000000"/>
                    </a:solidFill>
                    <a:latin typeface="Arial" panose="020B0604020202020204" pitchFamily="34" charset="0"/>
                    <a:cs typeface="Arial" panose="020B0604020202020204" pitchFamily="34" charset="0"/>
                  </a:defRPr>
                </a:pPr>
                <a:r>
                  <a:rPr lang="en-US" sz="800" b="1" baseline="0">
                    <a:solidFill>
                      <a:sysClr val="windowText" lastClr="000000"/>
                    </a:solidFill>
                    <a:latin typeface="Arial" panose="020B0604020202020204" pitchFamily="34" charset="0"/>
                    <a:cs typeface="Arial" panose="020B0604020202020204" pitchFamily="34" charset="0"/>
                  </a:rPr>
                  <a:t> total population in each region</a:t>
                </a:r>
                <a:endParaRPr lang="en-US" sz="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7.3287604004766372E-3"/>
              <c:y val="8.0783420191870681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crossAx val="2040198767"/>
        <c:crossesAt val="1"/>
        <c:crossBetween val="midCat"/>
      </c:valAx>
      <c:spPr>
        <a:noFill/>
        <a:ln>
          <a:noFill/>
        </a:ln>
        <a:effectLst/>
      </c:spPr>
    </c:plotArea>
    <c:legend>
      <c:legendPos val="b"/>
      <c:layout>
        <c:manualLayout>
          <c:xMode val="edge"/>
          <c:yMode val="edge"/>
          <c:x val="0.74340048505465384"/>
          <c:y val="7.735901348649446E-2"/>
          <c:w val="0.25659951494534611"/>
          <c:h val="0.50229924946047433"/>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7817172186062E-2"/>
          <c:y val="9.0612880479492314E-2"/>
          <c:w val="0.89075397277231338"/>
          <c:h val="0.6157317741998668"/>
        </c:manualLayout>
      </c:layout>
      <c:areaChart>
        <c:grouping val="stacked"/>
        <c:varyColors val="0"/>
        <c:ser>
          <c:idx val="1"/>
          <c:order val="0"/>
          <c:tx>
            <c:strRef>
              <c:f>'[4]data-F2.14'!$D$404</c:f>
              <c:strCache>
                <c:ptCount val="1"/>
                <c:pt idx="0">
                  <c:v>North America</c:v>
                </c:pt>
              </c:strCache>
            </c:strRef>
          </c:tx>
          <c:spPr>
            <a:solidFill>
              <a:srgbClr val="FFFF00"/>
            </a:solidFill>
            <a:ln w="25400">
              <a:noFill/>
            </a:ln>
            <a:effectLst/>
          </c:spPr>
          <c:cat>
            <c:numRef>
              <c:f>'[4]data-F2.14'!$C$405:$C$604</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'[4]data-F2.14'!$D$405:$D$604</c:f>
              <c:numCache>
                <c:formatCode>General</c:formatCode>
                <c:ptCount val="200"/>
                <c:pt idx="0">
                  <c:v>1145.6753000000001</c:v>
                </c:pt>
                <c:pt idx="1">
                  <c:v>1284.4493</c:v>
                </c:pt>
                <c:pt idx="2">
                  <c:v>1400.1429000000001</c:v>
                </c:pt>
                <c:pt idx="3">
                  <c:v>1496.2247</c:v>
                </c:pt>
                <c:pt idx="4">
                  <c:v>1578.9204</c:v>
                </c:pt>
                <c:pt idx="5">
                  <c:v>1654.2273</c:v>
                </c:pt>
                <c:pt idx="6">
                  <c:v>1725.9608000000001</c:v>
                </c:pt>
                <c:pt idx="7">
                  <c:v>1795.2194999999999</c:v>
                </c:pt>
                <c:pt idx="8">
                  <c:v>1860.7693999999999</c:v>
                </c:pt>
                <c:pt idx="9">
                  <c:v>1919.9069</c:v>
                </c:pt>
                <c:pt idx="10">
                  <c:v>1969.7545</c:v>
                </c:pt>
                <c:pt idx="11">
                  <c:v>2008.3046999999999</c:v>
                </c:pt>
                <c:pt idx="12">
                  <c:v>2034.9820999999999</c:v>
                </c:pt>
                <c:pt idx="13">
                  <c:v>2052.1754999999998</c:v>
                </c:pt>
                <c:pt idx="14">
                  <c:v>2064.2044000000001</c:v>
                </c:pt>
                <c:pt idx="15">
                  <c:v>2075.8877000000002</c:v>
                </c:pt>
                <c:pt idx="16">
                  <c:v>2091.4648999999999</c:v>
                </c:pt>
                <c:pt idx="17">
                  <c:v>2113.7143999999998</c:v>
                </c:pt>
                <c:pt idx="18">
                  <c:v>2143.4978999999998</c:v>
                </c:pt>
                <c:pt idx="19">
                  <c:v>2179.8009999999999</c:v>
                </c:pt>
                <c:pt idx="20">
                  <c:v>2220.2399</c:v>
                </c:pt>
                <c:pt idx="21">
                  <c:v>2261.8836999999999</c:v>
                </c:pt>
                <c:pt idx="22">
                  <c:v>2302.1392999999998</c:v>
                </c:pt>
                <c:pt idx="23">
                  <c:v>2339.6617999999999</c:v>
                </c:pt>
                <c:pt idx="24">
                  <c:v>2374.9942999999998</c:v>
                </c:pt>
                <c:pt idx="25">
                  <c:v>2410.2460000000001</c:v>
                </c:pt>
                <c:pt idx="26">
                  <c:v>2448.1446000000001</c:v>
                </c:pt>
                <c:pt idx="27">
                  <c:v>2490.8887</c:v>
                </c:pt>
                <c:pt idx="28">
                  <c:v>2539.1968999999999</c:v>
                </c:pt>
                <c:pt idx="29">
                  <c:v>2591.8971999999999</c:v>
                </c:pt>
                <c:pt idx="30">
                  <c:v>2646.1682000000001</c:v>
                </c:pt>
                <c:pt idx="31">
                  <c:v>2698.5608999999999</c:v>
                </c:pt>
                <c:pt idx="32">
                  <c:v>2746.6979999999999</c:v>
                </c:pt>
                <c:pt idx="33">
                  <c:v>2789.8283000000001</c:v>
                </c:pt>
                <c:pt idx="34">
                  <c:v>2828.6125999999999</c:v>
                </c:pt>
                <c:pt idx="35">
                  <c:v>2864.8562000000002</c:v>
                </c:pt>
                <c:pt idx="36">
                  <c:v>2900.9630999999999</c:v>
                </c:pt>
                <c:pt idx="37">
                  <c:v>2939.2635</c:v>
                </c:pt>
                <c:pt idx="38">
                  <c:v>2981.5801000000001</c:v>
                </c:pt>
                <c:pt idx="39">
                  <c:v>3029.28</c:v>
                </c:pt>
                <c:pt idx="40">
                  <c:v>3083.1282000000001</c:v>
                </c:pt>
                <c:pt idx="41">
                  <c:v>3142.8615</c:v>
                </c:pt>
                <c:pt idx="42">
                  <c:v>3206.9933000000001</c:v>
                </c:pt>
                <c:pt idx="43">
                  <c:v>3273.0693000000001</c:v>
                </c:pt>
                <c:pt idx="44">
                  <c:v>3338.2087999999999</c:v>
                </c:pt>
                <c:pt idx="45">
                  <c:v>3400.1826000000001</c:v>
                </c:pt>
                <c:pt idx="46">
                  <c:v>3458.6044000000002</c:v>
                </c:pt>
                <c:pt idx="47">
                  <c:v>3515.0907000000002</c:v>
                </c:pt>
                <c:pt idx="48">
                  <c:v>3572.12</c:v>
                </c:pt>
                <c:pt idx="49">
                  <c:v>3631.9122000000002</c:v>
                </c:pt>
                <c:pt idx="50">
                  <c:v>3695.9223000000002</c:v>
                </c:pt>
                <c:pt idx="51">
                  <c:v>3765.0862000000002</c:v>
                </c:pt>
                <c:pt idx="52">
                  <c:v>3839.8110000000001</c:v>
                </c:pt>
                <c:pt idx="53">
                  <c:v>3919.6253000000002</c:v>
                </c:pt>
                <c:pt idx="54">
                  <c:v>4002.8472999999999</c:v>
                </c:pt>
                <c:pt idx="55">
                  <c:v>4087.0093999999999</c:v>
                </c:pt>
                <c:pt idx="56">
                  <c:v>4170.4483</c:v>
                </c:pt>
                <c:pt idx="57">
                  <c:v>4253.1612999999998</c:v>
                </c:pt>
                <c:pt idx="58">
                  <c:v>4336.6008000000002</c:v>
                </c:pt>
                <c:pt idx="59">
                  <c:v>4422.8167999999996</c:v>
                </c:pt>
                <c:pt idx="60">
                  <c:v>4513.6891999999998</c:v>
                </c:pt>
                <c:pt idx="61">
                  <c:v>4610.5418</c:v>
                </c:pt>
                <c:pt idx="62">
                  <c:v>4713.7093000000004</c:v>
                </c:pt>
                <c:pt idx="63">
                  <c:v>4822.4576999999999</c:v>
                </c:pt>
                <c:pt idx="64">
                  <c:v>4935.7752</c:v>
                </c:pt>
                <c:pt idx="65">
                  <c:v>5052.7763000000004</c:v>
                </c:pt>
                <c:pt idx="66">
                  <c:v>5173.0731999999998</c:v>
                </c:pt>
                <c:pt idx="67">
                  <c:v>5297.3356999999996</c:v>
                </c:pt>
                <c:pt idx="68">
                  <c:v>5427.0599000000002</c:v>
                </c:pt>
                <c:pt idx="69">
                  <c:v>5563.8149000000003</c:v>
                </c:pt>
                <c:pt idx="70">
                  <c:v>5708.8720000000003</c:v>
                </c:pt>
                <c:pt idx="71">
                  <c:v>5863.0546999999997</c:v>
                </c:pt>
                <c:pt idx="72">
                  <c:v>6026.6578</c:v>
                </c:pt>
                <c:pt idx="73">
                  <c:v>6199.6211999999996</c:v>
                </c:pt>
                <c:pt idx="74">
                  <c:v>6381.7527</c:v>
                </c:pt>
                <c:pt idx="75">
                  <c:v>6573.6001999999999</c:v>
                </c:pt>
                <c:pt idx="76">
                  <c:v>6776.6954999999998</c:v>
                </c:pt>
                <c:pt idx="77">
                  <c:v>6993.4314999999997</c:v>
                </c:pt>
                <c:pt idx="78">
                  <c:v>7225.9889999999996</c:v>
                </c:pt>
                <c:pt idx="79">
                  <c:v>7475.9946</c:v>
                </c:pt>
                <c:pt idx="80">
                  <c:v>7745.0888000000004</c:v>
                </c:pt>
                <c:pt idx="81">
                  <c:v>8035.2954</c:v>
                </c:pt>
                <c:pt idx="82">
                  <c:v>8349.4060000000009</c:v>
                </c:pt>
                <c:pt idx="83">
                  <c:v>8692.2443999999996</c:v>
                </c:pt>
                <c:pt idx="84">
                  <c:v>9071.7913000000008</c:v>
                </c:pt>
                <c:pt idx="85">
                  <c:v>9498.3451999999997</c:v>
                </c:pt>
                <c:pt idx="86">
                  <c:v>9982.9627</c:v>
                </c:pt>
                <c:pt idx="87">
                  <c:v>10536.677</c:v>
                </c:pt>
                <c:pt idx="88">
                  <c:v>11170.772999999999</c:v>
                </c:pt>
                <c:pt idx="89">
                  <c:v>11897.785</c:v>
                </c:pt>
                <c:pt idx="90">
                  <c:v>12733.535</c:v>
                </c:pt>
                <c:pt idx="91">
                  <c:v>13699.81</c:v>
                </c:pt>
                <c:pt idx="92">
                  <c:v>14825.986999999999</c:v>
                </c:pt>
                <c:pt idx="93">
                  <c:v>16148.174000000001</c:v>
                </c:pt>
                <c:pt idx="94">
                  <c:v>17705.643</c:v>
                </c:pt>
                <c:pt idx="95">
                  <c:v>19535.47</c:v>
                </c:pt>
                <c:pt idx="96">
                  <c:v>21667.007000000001</c:v>
                </c:pt>
                <c:pt idx="97">
                  <c:v>24117.275000000001</c:v>
                </c:pt>
                <c:pt idx="98">
                  <c:v>26888.752</c:v>
                </c:pt>
                <c:pt idx="99">
                  <c:v>29969.242999999999</c:v>
                </c:pt>
                <c:pt idx="100">
                  <c:v>33333.337</c:v>
                </c:pt>
                <c:pt idx="101">
                  <c:v>36944.493000000002</c:v>
                </c:pt>
                <c:pt idx="102">
                  <c:v>40755.942000000003</c:v>
                </c:pt>
                <c:pt idx="103">
                  <c:v>44711.919000000002</c:v>
                </c:pt>
                <c:pt idx="104">
                  <c:v>48748.245000000003</c:v>
                </c:pt>
                <c:pt idx="105">
                  <c:v>52792.351999999999</c:v>
                </c:pt>
                <c:pt idx="106">
                  <c:v>56763.19</c:v>
                </c:pt>
                <c:pt idx="107">
                  <c:v>60572.837</c:v>
                </c:pt>
                <c:pt idx="108">
                  <c:v>64129.73</c:v>
                </c:pt>
                <c:pt idx="109">
                  <c:v>67342.888999999996</c:v>
                </c:pt>
                <c:pt idx="110">
                  <c:v>70126.676999999996</c:v>
                </c:pt>
                <c:pt idx="111">
                  <c:v>72406.907000000007</c:v>
                </c:pt>
                <c:pt idx="112">
                  <c:v>74126.819000000003</c:v>
                </c:pt>
                <c:pt idx="113">
                  <c:v>75251.12</c:v>
                </c:pt>
                <c:pt idx="114">
                  <c:v>75768.706000000006</c:v>
                </c:pt>
                <c:pt idx="115">
                  <c:v>75694.062000000005</c:v>
                </c:pt>
                <c:pt idx="116">
                  <c:v>75066.410999999993</c:v>
                </c:pt>
                <c:pt idx="117">
                  <c:v>73946.241999999998</c:v>
                </c:pt>
                <c:pt idx="118">
                  <c:v>72408.782000000007</c:v>
                </c:pt>
                <c:pt idx="119">
                  <c:v>70536.107999999993</c:v>
                </c:pt>
                <c:pt idx="120">
                  <c:v>68410.013000000006</c:v>
                </c:pt>
                <c:pt idx="121">
                  <c:v>66106.934999999998</c:v>
                </c:pt>
                <c:pt idx="122">
                  <c:v>63694.978000000003</c:v>
                </c:pt>
                <c:pt idx="123">
                  <c:v>61232.358</c:v>
                </c:pt>
                <c:pt idx="124">
                  <c:v>58767.593999999997</c:v>
                </c:pt>
                <c:pt idx="125">
                  <c:v>56340.451999999997</c:v>
                </c:pt>
                <c:pt idx="126">
                  <c:v>53982.614999999998</c:v>
                </c:pt>
                <c:pt idx="127">
                  <c:v>51717.904000000002</c:v>
                </c:pt>
                <c:pt idx="128">
                  <c:v>49560.824999999997</c:v>
                </c:pt>
                <c:pt idx="129">
                  <c:v>47513.631999999998</c:v>
                </c:pt>
                <c:pt idx="130">
                  <c:v>45564.042000000001</c:v>
                </c:pt>
                <c:pt idx="131">
                  <c:v>43685.732000000004</c:v>
                </c:pt>
                <c:pt idx="132">
                  <c:v>41841.703999999998</c:v>
                </c:pt>
                <c:pt idx="133">
                  <c:v>39989.906000000003</c:v>
                </c:pt>
                <c:pt idx="134">
                  <c:v>38090.432000000001</c:v>
                </c:pt>
                <c:pt idx="135">
                  <c:v>36112.625</c:v>
                </c:pt>
                <c:pt idx="136">
                  <c:v>34039.811000000002</c:v>
                </c:pt>
                <c:pt idx="137">
                  <c:v>31870.04</c:v>
                </c:pt>
                <c:pt idx="138">
                  <c:v>29613.744999999999</c:v>
                </c:pt>
                <c:pt idx="139">
                  <c:v>27290.944</c:v>
                </c:pt>
                <c:pt idx="140">
                  <c:v>24928.892</c:v>
                </c:pt>
                <c:pt idx="141">
                  <c:v>22559.593000000001</c:v>
                </c:pt>
                <c:pt idx="142">
                  <c:v>20217.204000000002</c:v>
                </c:pt>
                <c:pt idx="143">
                  <c:v>17935.223000000002</c:v>
                </c:pt>
                <c:pt idx="144">
                  <c:v>15744.232</c:v>
                </c:pt>
                <c:pt idx="145">
                  <c:v>13670.44</c:v>
                </c:pt>
                <c:pt idx="146">
                  <c:v>11734.97</c:v>
                </c:pt>
                <c:pt idx="147">
                  <c:v>9953.5038999999997</c:v>
                </c:pt>
                <c:pt idx="148">
                  <c:v>8337.0128000000004</c:v>
                </c:pt>
                <c:pt idx="149">
                  <c:v>6891.9987000000001</c:v>
                </c:pt>
                <c:pt idx="150">
                  <c:v>5621.2088999999996</c:v>
                </c:pt>
                <c:pt idx="151">
                  <c:v>4523.6900999999998</c:v>
                </c:pt>
                <c:pt idx="152">
                  <c:v>3595.297</c:v>
                </c:pt>
                <c:pt idx="153">
                  <c:v>2828.7363</c:v>
                </c:pt>
                <c:pt idx="154">
                  <c:v>2213.3831</c:v>
                </c:pt>
                <c:pt idx="155">
                  <c:v>1735.1704</c:v>
                </c:pt>
                <c:pt idx="156">
                  <c:v>1377.0310999999999</c:v>
                </c:pt>
                <c:pt idx="157">
                  <c:v>1120.0642</c:v>
                </c:pt>
                <c:pt idx="158">
                  <c:v>945.26885000000004</c:v>
                </c:pt>
                <c:pt idx="159">
                  <c:v>835.48211000000003</c:v>
                </c:pt>
                <c:pt idx="160">
                  <c:v>776.86794999999995</c:v>
                </c:pt>
                <c:pt idx="161">
                  <c:v>759.35909000000004</c:v>
                </c:pt>
                <c:pt idx="162">
                  <c:v>775.84910000000002</c:v>
                </c:pt>
                <c:pt idx="163">
                  <c:v>820.94938000000002</c:v>
                </c:pt>
                <c:pt idx="164">
                  <c:v>890.14530000000002</c:v>
                </c:pt>
                <c:pt idx="165">
                  <c:v>978.97482000000002</c:v>
                </c:pt>
                <c:pt idx="166">
                  <c:v>1082.5962</c:v>
                </c:pt>
                <c:pt idx="167">
                  <c:v>1195.0210999999999</c:v>
                </c:pt>
                <c:pt idx="168">
                  <c:v>1308.9681</c:v>
                </c:pt>
                <c:pt idx="169">
                  <c:v>1416.402</c:v>
                </c:pt>
                <c:pt idx="170">
                  <c:v>1509.4908</c:v>
                </c:pt>
                <c:pt idx="171">
                  <c:v>1581.6583000000001</c:v>
                </c:pt>
                <c:pt idx="172">
                  <c:v>1628.3323</c:v>
                </c:pt>
                <c:pt idx="173">
                  <c:v>1646.8391999999999</c:v>
                </c:pt>
                <c:pt idx="174">
                  <c:v>1636.1706999999999</c:v>
                </c:pt>
                <c:pt idx="175">
                  <c:v>1596.8997999999999</c:v>
                </c:pt>
                <c:pt idx="176">
                  <c:v>1531.1864</c:v>
                </c:pt>
                <c:pt idx="177">
                  <c:v>1442.6237000000001</c:v>
                </c:pt>
                <c:pt idx="178">
                  <c:v>1335.7910999999999</c:v>
                </c:pt>
                <c:pt idx="179">
                  <c:v>1215.6987999999999</c:v>
                </c:pt>
                <c:pt idx="180">
                  <c:v>1087.2696000000001</c:v>
                </c:pt>
                <c:pt idx="181">
                  <c:v>955.00193000000002</c:v>
                </c:pt>
                <c:pt idx="182">
                  <c:v>822.77265</c:v>
                </c:pt>
                <c:pt idx="183">
                  <c:v>693.82833000000005</c:v>
                </c:pt>
                <c:pt idx="184">
                  <c:v>570.85934999999995</c:v>
                </c:pt>
                <c:pt idx="185">
                  <c:v>456.1891</c:v>
                </c:pt>
                <c:pt idx="186">
                  <c:v>351.94731999999999</c:v>
                </c:pt>
                <c:pt idx="187">
                  <c:v>260.12340999999998</c:v>
                </c:pt>
                <c:pt idx="188">
                  <c:v>182.3381</c:v>
                </c:pt>
                <c:pt idx="189">
                  <c:v>119.2835</c:v>
                </c:pt>
                <c:pt idx="190">
                  <c:v>70.663189000000003</c:v>
                </c:pt>
                <c:pt idx="191">
                  <c:v>36.239424999999997</c:v>
                </c:pt>
                <c:pt idx="192">
                  <c:v>14.968767</c:v>
                </c:pt>
                <c:pt idx="193">
                  <c:v>4.3307143999999997</c:v>
                </c:pt>
                <c:pt idx="194">
                  <c:v>0.59923263999999998</c:v>
                </c:pt>
                <c:pt idx="195">
                  <c:v>-2.427464E-2</c:v>
                </c:pt>
                <c:pt idx="196">
                  <c:v>-4.2519999999999999E-10</c:v>
                </c:pt>
                <c:pt idx="197">
                  <c:v>0</c:v>
                </c:pt>
                <c:pt idx="198">
                  <c:v>0</c:v>
                </c:pt>
                <c:pt idx="199">
                  <c:v>0</c:v>
                </c:pt>
              </c:numCache>
            </c:numRef>
          </c:val>
          <c:extLst>
            <c:ext xmlns:c16="http://schemas.microsoft.com/office/drawing/2014/chart" uri="{C3380CC4-5D6E-409C-BE32-E72D297353CC}">
              <c16:uniqueId val="{00000000-77CB-A641-892B-045CECA5FC3D}"/>
            </c:ext>
          </c:extLst>
        </c:ser>
        <c:ser>
          <c:idx val="0"/>
          <c:order val="1"/>
          <c:tx>
            <c:strRef>
              <c:f>'[4]data-F2.14'!$E$404</c:f>
              <c:strCache>
                <c:ptCount val="1"/>
                <c:pt idx="0">
                  <c:v>Europe</c:v>
                </c:pt>
              </c:strCache>
            </c:strRef>
          </c:tx>
          <c:spPr>
            <a:solidFill>
              <a:srgbClr val="FFC000"/>
            </a:solidFill>
            <a:ln w="25400">
              <a:noFill/>
            </a:ln>
            <a:effectLst/>
          </c:spPr>
          <c:cat>
            <c:numRef>
              <c:f>'[4]data-F2.14'!$C$405:$C$604</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'[4]data-F2.14'!$E$405:$E$604</c:f>
              <c:numCache>
                <c:formatCode>General</c:formatCode>
                <c:ptCount val="200"/>
                <c:pt idx="0">
                  <c:v>5724.6550999999999</c:v>
                </c:pt>
                <c:pt idx="1">
                  <c:v>5802.982</c:v>
                </c:pt>
                <c:pt idx="2">
                  <c:v>5781.3379999999997</c:v>
                </c:pt>
                <c:pt idx="3">
                  <c:v>5694.45</c:v>
                </c:pt>
                <c:pt idx="4">
                  <c:v>5574.0141000000003</c:v>
                </c:pt>
                <c:pt idx="5">
                  <c:v>5448.5146000000004</c:v>
                </c:pt>
                <c:pt idx="6">
                  <c:v>5339.8950000000004</c:v>
                </c:pt>
                <c:pt idx="7">
                  <c:v>5260.5897999999997</c:v>
                </c:pt>
                <c:pt idx="8">
                  <c:v>5213.0622000000003</c:v>
                </c:pt>
                <c:pt idx="9">
                  <c:v>5191.6980000000003</c:v>
                </c:pt>
                <c:pt idx="10">
                  <c:v>5187.5924999999997</c:v>
                </c:pt>
                <c:pt idx="11">
                  <c:v>5196.6880000000001</c:v>
                </c:pt>
                <c:pt idx="12">
                  <c:v>5223.6255000000001</c:v>
                </c:pt>
                <c:pt idx="13">
                  <c:v>5278.3548000000001</c:v>
                </c:pt>
                <c:pt idx="14">
                  <c:v>5368.0610999999999</c:v>
                </c:pt>
                <c:pt idx="15">
                  <c:v>5493.4089999999997</c:v>
                </c:pt>
                <c:pt idx="16">
                  <c:v>5647.2744000000002</c:v>
                </c:pt>
                <c:pt idx="17">
                  <c:v>5817.2488000000003</c:v>
                </c:pt>
                <c:pt idx="18">
                  <c:v>5989.3928999999998</c:v>
                </c:pt>
                <c:pt idx="19">
                  <c:v>6151.8849</c:v>
                </c:pt>
                <c:pt idx="20">
                  <c:v>6299.8054000000002</c:v>
                </c:pt>
                <c:pt idx="21">
                  <c:v>6436.0807000000004</c:v>
                </c:pt>
                <c:pt idx="22">
                  <c:v>6568.7902999999997</c:v>
                </c:pt>
                <c:pt idx="23">
                  <c:v>6705.1719999999996</c:v>
                </c:pt>
                <c:pt idx="24">
                  <c:v>6848.5018</c:v>
                </c:pt>
                <c:pt idx="25">
                  <c:v>6997.3341</c:v>
                </c:pt>
                <c:pt idx="26">
                  <c:v>7144.4030000000002</c:v>
                </c:pt>
                <c:pt idx="27">
                  <c:v>7279.0650999999998</c:v>
                </c:pt>
                <c:pt idx="28">
                  <c:v>7395.6788999999999</c:v>
                </c:pt>
                <c:pt idx="29">
                  <c:v>7496.9735000000001</c:v>
                </c:pt>
                <c:pt idx="30">
                  <c:v>7592.7066000000004</c:v>
                </c:pt>
                <c:pt idx="31">
                  <c:v>7696.4425000000001</c:v>
                </c:pt>
                <c:pt idx="32">
                  <c:v>7820.7995000000001</c:v>
                </c:pt>
                <c:pt idx="33">
                  <c:v>7972.5475999999999</c:v>
                </c:pt>
                <c:pt idx="34">
                  <c:v>8149.4065000000001</c:v>
                </c:pt>
                <c:pt idx="35">
                  <c:v>8340.8917999999994</c:v>
                </c:pt>
                <c:pt idx="36">
                  <c:v>8531.3940000000002</c:v>
                </c:pt>
                <c:pt idx="37">
                  <c:v>8707.1872000000003</c:v>
                </c:pt>
                <c:pt idx="38">
                  <c:v>8861.7898000000005</c:v>
                </c:pt>
                <c:pt idx="39">
                  <c:v>8998.3356999999996</c:v>
                </c:pt>
                <c:pt idx="40">
                  <c:v>9128.4598999999998</c:v>
                </c:pt>
                <c:pt idx="41">
                  <c:v>9267.9002</c:v>
                </c:pt>
                <c:pt idx="42">
                  <c:v>9429.7834999999995</c:v>
                </c:pt>
                <c:pt idx="43">
                  <c:v>9616.9678999999996</c:v>
                </c:pt>
                <c:pt idx="44">
                  <c:v>9821.9228000000003</c:v>
                </c:pt>
                <c:pt idx="45">
                  <c:v>10034.129000000001</c:v>
                </c:pt>
                <c:pt idx="46">
                  <c:v>10245.432000000001</c:v>
                </c:pt>
                <c:pt idx="47">
                  <c:v>10451.873</c:v>
                </c:pt>
                <c:pt idx="48">
                  <c:v>10654.209000000001</c:v>
                </c:pt>
                <c:pt idx="49">
                  <c:v>10857.223</c:v>
                </c:pt>
                <c:pt idx="50">
                  <c:v>11068.5</c:v>
                </c:pt>
                <c:pt idx="51">
                  <c:v>11293.763999999999</c:v>
                </c:pt>
                <c:pt idx="52">
                  <c:v>11535.174000000001</c:v>
                </c:pt>
                <c:pt idx="53">
                  <c:v>11791.165000000001</c:v>
                </c:pt>
                <c:pt idx="54">
                  <c:v>12059.35</c:v>
                </c:pt>
                <c:pt idx="55">
                  <c:v>12337.742</c:v>
                </c:pt>
                <c:pt idx="56">
                  <c:v>12624.665000000001</c:v>
                </c:pt>
                <c:pt idx="57">
                  <c:v>12919.541999999999</c:v>
                </c:pt>
                <c:pt idx="58">
                  <c:v>13225.337</c:v>
                </c:pt>
                <c:pt idx="59">
                  <c:v>13547.351000000001</c:v>
                </c:pt>
                <c:pt idx="60">
                  <c:v>13889.333000000001</c:v>
                </c:pt>
                <c:pt idx="61">
                  <c:v>14253.543</c:v>
                </c:pt>
                <c:pt idx="62">
                  <c:v>14640.847</c:v>
                </c:pt>
                <c:pt idx="63">
                  <c:v>15051.227000000001</c:v>
                </c:pt>
                <c:pt idx="64">
                  <c:v>15484.328</c:v>
                </c:pt>
                <c:pt idx="65">
                  <c:v>15940.633</c:v>
                </c:pt>
                <c:pt idx="66">
                  <c:v>16423.491000000002</c:v>
                </c:pt>
                <c:pt idx="67">
                  <c:v>16939.491000000002</c:v>
                </c:pt>
                <c:pt idx="68">
                  <c:v>17495.498</c:v>
                </c:pt>
                <c:pt idx="69">
                  <c:v>18095.135999999999</c:v>
                </c:pt>
                <c:pt idx="70">
                  <c:v>18739.560000000001</c:v>
                </c:pt>
                <c:pt idx="71">
                  <c:v>19432.199000000001</c:v>
                </c:pt>
                <c:pt idx="72">
                  <c:v>20180.826000000001</c:v>
                </c:pt>
                <c:pt idx="73">
                  <c:v>20994.755000000001</c:v>
                </c:pt>
                <c:pt idx="74">
                  <c:v>21883.893</c:v>
                </c:pt>
                <c:pt idx="75">
                  <c:v>22859.714</c:v>
                </c:pt>
                <c:pt idx="76">
                  <c:v>23935.56</c:v>
                </c:pt>
                <c:pt idx="77">
                  <c:v>25128.037</c:v>
                </c:pt>
                <c:pt idx="78">
                  <c:v>26463.835999999999</c:v>
                </c:pt>
                <c:pt idx="79">
                  <c:v>27982.486000000001</c:v>
                </c:pt>
                <c:pt idx="80">
                  <c:v>29732.530999999999</c:v>
                </c:pt>
                <c:pt idx="81">
                  <c:v>31766.124</c:v>
                </c:pt>
                <c:pt idx="82">
                  <c:v>34139.692999999999</c:v>
                </c:pt>
                <c:pt idx="83">
                  <c:v>36928.624000000003</c:v>
                </c:pt>
                <c:pt idx="84">
                  <c:v>40237.159</c:v>
                </c:pt>
                <c:pt idx="85">
                  <c:v>44209.622000000003</c:v>
                </c:pt>
                <c:pt idx="86">
                  <c:v>49024.080999999998</c:v>
                </c:pt>
                <c:pt idx="87">
                  <c:v>54868.858</c:v>
                </c:pt>
                <c:pt idx="88">
                  <c:v>61911.839999999997</c:v>
                </c:pt>
                <c:pt idx="89">
                  <c:v>70270.702999999994</c:v>
                </c:pt>
                <c:pt idx="90">
                  <c:v>79990.827000000005</c:v>
                </c:pt>
                <c:pt idx="91">
                  <c:v>91032.756999999998</c:v>
                </c:pt>
                <c:pt idx="92">
                  <c:v>103270.69</c:v>
                </c:pt>
                <c:pt idx="93">
                  <c:v>116495.91</c:v>
                </c:pt>
                <c:pt idx="94">
                  <c:v>130426.97</c:v>
                </c:pt>
                <c:pt idx="95">
                  <c:v>144723.99</c:v>
                </c:pt>
                <c:pt idx="96">
                  <c:v>159005.29999999999</c:v>
                </c:pt>
                <c:pt idx="97">
                  <c:v>172857.67</c:v>
                </c:pt>
                <c:pt idx="98">
                  <c:v>185840.08</c:v>
                </c:pt>
                <c:pt idx="99">
                  <c:v>197491.69</c:v>
                </c:pt>
                <c:pt idx="100">
                  <c:v>207354.62</c:v>
                </c:pt>
                <c:pt idx="101">
                  <c:v>215005.88</c:v>
                </c:pt>
                <c:pt idx="102">
                  <c:v>220103.14</c:v>
                </c:pt>
                <c:pt idx="103">
                  <c:v>222430.84</c:v>
                </c:pt>
                <c:pt idx="104">
                  <c:v>221927.76</c:v>
                </c:pt>
                <c:pt idx="105">
                  <c:v>218695.8</c:v>
                </c:pt>
                <c:pt idx="106">
                  <c:v>212978.99</c:v>
                </c:pt>
                <c:pt idx="107">
                  <c:v>205130.64</c:v>
                </c:pt>
                <c:pt idx="108">
                  <c:v>195567.48</c:v>
                </c:pt>
                <c:pt idx="109">
                  <c:v>184731.12</c:v>
                </c:pt>
                <c:pt idx="110">
                  <c:v>173063.36</c:v>
                </c:pt>
                <c:pt idx="111">
                  <c:v>160991.07999999999</c:v>
                </c:pt>
                <c:pt idx="112">
                  <c:v>148914.32999999999</c:v>
                </c:pt>
                <c:pt idx="113">
                  <c:v>137194.19</c:v>
                </c:pt>
                <c:pt idx="114">
                  <c:v>126138.52</c:v>
                </c:pt>
                <c:pt idx="115">
                  <c:v>115986.66</c:v>
                </c:pt>
                <c:pt idx="116">
                  <c:v>106899.79</c:v>
                </c:pt>
                <c:pt idx="117">
                  <c:v>98950.884999999995</c:v>
                </c:pt>
                <c:pt idx="118">
                  <c:v>92118.865999999995</c:v>
                </c:pt>
                <c:pt idx="119">
                  <c:v>86292.320999999996</c:v>
                </c:pt>
                <c:pt idx="120">
                  <c:v>81288.243000000002</c:v>
                </c:pt>
                <c:pt idx="121">
                  <c:v>76888.456000000006</c:v>
                </c:pt>
                <c:pt idx="122">
                  <c:v>72882.482999999993</c:v>
                </c:pt>
                <c:pt idx="123">
                  <c:v>69096.377999999997</c:v>
                </c:pt>
                <c:pt idx="124">
                  <c:v>65405.434000000001</c:v>
                </c:pt>
                <c:pt idx="125">
                  <c:v>61728.404999999999</c:v>
                </c:pt>
                <c:pt idx="126">
                  <c:v>58015.947</c:v>
                </c:pt>
                <c:pt idx="127">
                  <c:v>54245.358</c:v>
                </c:pt>
                <c:pt idx="128">
                  <c:v>50414.74</c:v>
                </c:pt>
                <c:pt idx="129">
                  <c:v>46539.063999999998</c:v>
                </c:pt>
                <c:pt idx="130">
                  <c:v>42646.781000000003</c:v>
                </c:pt>
                <c:pt idx="131">
                  <c:v>38774.832999999999</c:v>
                </c:pt>
                <c:pt idx="132">
                  <c:v>34964.220999999998</c:v>
                </c:pt>
                <c:pt idx="133">
                  <c:v>31260.506000000001</c:v>
                </c:pt>
                <c:pt idx="134">
                  <c:v>27712.036</c:v>
                </c:pt>
                <c:pt idx="135">
                  <c:v>24363.794000000002</c:v>
                </c:pt>
                <c:pt idx="136">
                  <c:v>21251.022000000001</c:v>
                </c:pt>
                <c:pt idx="137">
                  <c:v>18396.501</c:v>
                </c:pt>
                <c:pt idx="138">
                  <c:v>15813.78</c:v>
                </c:pt>
                <c:pt idx="139">
                  <c:v>13508.732</c:v>
                </c:pt>
                <c:pt idx="140">
                  <c:v>11481.385</c:v>
                </c:pt>
                <c:pt idx="141">
                  <c:v>9727.6589999999997</c:v>
                </c:pt>
                <c:pt idx="142">
                  <c:v>8241.3528999999999</c:v>
                </c:pt>
                <c:pt idx="143">
                  <c:v>7015.1634999999997</c:v>
                </c:pt>
                <c:pt idx="144">
                  <c:v>6038.9183999999996</c:v>
                </c:pt>
                <c:pt idx="145">
                  <c:v>5296.4584000000004</c:v>
                </c:pt>
                <c:pt idx="146">
                  <c:v>4764.2794999999996</c:v>
                </c:pt>
                <c:pt idx="147">
                  <c:v>4413.5496000000003</c:v>
                </c:pt>
                <c:pt idx="148">
                  <c:v>4213.1486999999997</c:v>
                </c:pt>
                <c:pt idx="149">
                  <c:v>4132.1523999999999</c:v>
                </c:pt>
                <c:pt idx="150">
                  <c:v>4141.5762000000004</c:v>
                </c:pt>
                <c:pt idx="151">
                  <c:v>4214.6072999999997</c:v>
                </c:pt>
                <c:pt idx="152">
                  <c:v>4324.2660999999998</c:v>
                </c:pt>
                <c:pt idx="153">
                  <c:v>4441.8741</c:v>
                </c:pt>
                <c:pt idx="154">
                  <c:v>4537.9234999999999</c:v>
                </c:pt>
                <c:pt idx="155">
                  <c:v>4586.2964000000002</c:v>
                </c:pt>
                <c:pt idx="156">
                  <c:v>4565.5821999999998</c:v>
                </c:pt>
                <c:pt idx="157">
                  <c:v>4461.1954999999998</c:v>
                </c:pt>
                <c:pt idx="158">
                  <c:v>4268.2617</c:v>
                </c:pt>
                <c:pt idx="159">
                  <c:v>3993.5513999999998</c:v>
                </c:pt>
                <c:pt idx="160">
                  <c:v>3654.0464999999999</c:v>
                </c:pt>
                <c:pt idx="161">
                  <c:v>3269.904</c:v>
                </c:pt>
                <c:pt idx="162">
                  <c:v>2859.6073999999999</c:v>
                </c:pt>
                <c:pt idx="163">
                  <c:v>2439.1767</c:v>
                </c:pt>
                <c:pt idx="164">
                  <c:v>2022.575</c:v>
                </c:pt>
                <c:pt idx="165">
                  <c:v>1622.538</c:v>
                </c:pt>
                <c:pt idx="166">
                  <c:v>1251.2198000000001</c:v>
                </c:pt>
                <c:pt idx="167">
                  <c:v>919.86443999999995</c:v>
                </c:pt>
                <c:pt idx="168">
                  <c:v>637.65102000000002</c:v>
                </c:pt>
                <c:pt idx="169">
                  <c:v>410.54676999999998</c:v>
                </c:pt>
                <c:pt idx="170">
                  <c:v>240.26852</c:v>
                </c:pt>
                <c:pt idx="171">
                  <c:v>123.75018</c:v>
                </c:pt>
                <c:pt idx="172">
                  <c:v>53.263233999999997</c:v>
                </c:pt>
                <c:pt idx="173">
                  <c:v>17.511928999999999</c:v>
                </c:pt>
                <c:pt idx="174">
                  <c:v>3.7017961000000001</c:v>
                </c:pt>
                <c:pt idx="175">
                  <c:v>0.35490878999999997</c:v>
                </c:pt>
                <c:pt idx="176">
                  <c:v>7.8729999999999996E-10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1-77CB-A641-892B-045CECA5FC3D}"/>
            </c:ext>
          </c:extLst>
        </c:ser>
        <c:ser>
          <c:idx val="2"/>
          <c:order val="2"/>
          <c:tx>
            <c:strRef>
              <c:f>'[4]data-F2.14'!$F$404</c:f>
              <c:strCache>
                <c:ptCount val="1"/>
                <c:pt idx="0">
                  <c:v>East Asia</c:v>
                </c:pt>
              </c:strCache>
            </c:strRef>
          </c:tx>
          <c:spPr>
            <a:solidFill>
              <a:srgbClr val="FF0000"/>
            </a:solidFill>
            <a:ln w="25400">
              <a:noFill/>
            </a:ln>
            <a:effectLst/>
          </c:spPr>
          <c:cat>
            <c:numRef>
              <c:f>'[4]data-F2.14'!$C$405:$C$604</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'[4]data-F2.14'!$F$405:$F$604</c:f>
              <c:numCache>
                <c:formatCode>General</c:formatCode>
                <c:ptCount val="200"/>
                <c:pt idx="0">
                  <c:v>10754.201999999999</c:v>
                </c:pt>
                <c:pt idx="1">
                  <c:v>11300.757</c:v>
                </c:pt>
                <c:pt idx="2">
                  <c:v>11875.383</c:v>
                </c:pt>
                <c:pt idx="3">
                  <c:v>12369.777</c:v>
                </c:pt>
                <c:pt idx="4">
                  <c:v>12759.241</c:v>
                </c:pt>
                <c:pt idx="5">
                  <c:v>13077.612999999999</c:v>
                </c:pt>
                <c:pt idx="6">
                  <c:v>13374.88</c:v>
                </c:pt>
                <c:pt idx="7">
                  <c:v>13686.816999999999</c:v>
                </c:pt>
                <c:pt idx="8">
                  <c:v>14024.218999999999</c:v>
                </c:pt>
                <c:pt idx="9">
                  <c:v>14380.370999999999</c:v>
                </c:pt>
                <c:pt idx="10">
                  <c:v>14741.12</c:v>
                </c:pt>
                <c:pt idx="11">
                  <c:v>15092.109</c:v>
                </c:pt>
                <c:pt idx="12">
                  <c:v>15421.661</c:v>
                </c:pt>
                <c:pt idx="13">
                  <c:v>15723.192999999999</c:v>
                </c:pt>
                <c:pt idx="14">
                  <c:v>16004.487999999999</c:v>
                </c:pt>
                <c:pt idx="15">
                  <c:v>16286.054</c:v>
                </c:pt>
                <c:pt idx="16">
                  <c:v>16591.528999999999</c:v>
                </c:pt>
                <c:pt idx="17">
                  <c:v>16936.973000000002</c:v>
                </c:pt>
                <c:pt idx="18">
                  <c:v>17322.446</c:v>
                </c:pt>
                <c:pt idx="19">
                  <c:v>17738.129000000001</c:v>
                </c:pt>
                <c:pt idx="20">
                  <c:v>18172.849999999999</c:v>
                </c:pt>
                <c:pt idx="21">
                  <c:v>18616.098999999998</c:v>
                </c:pt>
                <c:pt idx="22">
                  <c:v>19059.226999999999</c:v>
                </c:pt>
                <c:pt idx="23">
                  <c:v>19499.956999999999</c:v>
                </c:pt>
                <c:pt idx="24">
                  <c:v>19947.519</c:v>
                </c:pt>
                <c:pt idx="25">
                  <c:v>20419.357</c:v>
                </c:pt>
                <c:pt idx="26">
                  <c:v>20928.108</c:v>
                </c:pt>
                <c:pt idx="27">
                  <c:v>21478.936000000002</c:v>
                </c:pt>
                <c:pt idx="28">
                  <c:v>22069.37</c:v>
                </c:pt>
                <c:pt idx="29">
                  <c:v>22690.221000000001</c:v>
                </c:pt>
                <c:pt idx="30">
                  <c:v>23334.491999999998</c:v>
                </c:pt>
                <c:pt idx="31">
                  <c:v>24005.196</c:v>
                </c:pt>
                <c:pt idx="32">
                  <c:v>24710.207999999999</c:v>
                </c:pt>
                <c:pt idx="33">
                  <c:v>25459.734</c:v>
                </c:pt>
                <c:pt idx="34">
                  <c:v>26260.897000000001</c:v>
                </c:pt>
                <c:pt idx="35">
                  <c:v>27117.951000000001</c:v>
                </c:pt>
                <c:pt idx="36">
                  <c:v>28037.483</c:v>
                </c:pt>
                <c:pt idx="37">
                  <c:v>29025.974999999999</c:v>
                </c:pt>
                <c:pt idx="38">
                  <c:v>30085.286</c:v>
                </c:pt>
                <c:pt idx="39">
                  <c:v>31217.853999999999</c:v>
                </c:pt>
                <c:pt idx="40">
                  <c:v>32436.618999999999</c:v>
                </c:pt>
                <c:pt idx="41">
                  <c:v>33772.362999999998</c:v>
                </c:pt>
                <c:pt idx="42">
                  <c:v>35293.008000000002</c:v>
                </c:pt>
                <c:pt idx="43">
                  <c:v>37148.769</c:v>
                </c:pt>
                <c:pt idx="44">
                  <c:v>39604.044000000002</c:v>
                </c:pt>
                <c:pt idx="45">
                  <c:v>43010.375</c:v>
                </c:pt>
                <c:pt idx="46">
                  <c:v>47740.385000000002</c:v>
                </c:pt>
                <c:pt idx="47">
                  <c:v>54114.949000000001</c:v>
                </c:pt>
                <c:pt idx="48">
                  <c:v>62345.784</c:v>
                </c:pt>
                <c:pt idx="49">
                  <c:v>72512.604999999996</c:v>
                </c:pt>
                <c:pt idx="50">
                  <c:v>84565.384999999995</c:v>
                </c:pt>
                <c:pt idx="51">
                  <c:v>98346.963000000003</c:v>
                </c:pt>
                <c:pt idx="52">
                  <c:v>113641.08</c:v>
                </c:pt>
                <c:pt idx="53">
                  <c:v>130271.95</c:v>
                </c:pt>
                <c:pt idx="54">
                  <c:v>148208.99</c:v>
                </c:pt>
                <c:pt idx="55">
                  <c:v>167514.39000000001</c:v>
                </c:pt>
                <c:pt idx="56">
                  <c:v>188202.16</c:v>
                </c:pt>
                <c:pt idx="57">
                  <c:v>210110.09</c:v>
                </c:pt>
                <c:pt idx="58">
                  <c:v>232842.55</c:v>
                </c:pt>
                <c:pt idx="59">
                  <c:v>255803.98</c:v>
                </c:pt>
                <c:pt idx="60">
                  <c:v>278292.34000000003</c:v>
                </c:pt>
                <c:pt idx="61">
                  <c:v>299590.90999999997</c:v>
                </c:pt>
                <c:pt idx="62">
                  <c:v>319033.45</c:v>
                </c:pt>
                <c:pt idx="63">
                  <c:v>336059.6</c:v>
                </c:pt>
                <c:pt idx="64">
                  <c:v>350252.13</c:v>
                </c:pt>
                <c:pt idx="65">
                  <c:v>361309.54</c:v>
                </c:pt>
                <c:pt idx="66">
                  <c:v>368964.68</c:v>
                </c:pt>
                <c:pt idx="67">
                  <c:v>372944.13</c:v>
                </c:pt>
                <c:pt idx="68">
                  <c:v>372966.58</c:v>
                </c:pt>
                <c:pt idx="69">
                  <c:v>368829.23</c:v>
                </c:pt>
                <c:pt idx="70">
                  <c:v>360574.31</c:v>
                </c:pt>
                <c:pt idx="71">
                  <c:v>348542.94</c:v>
                </c:pt>
                <c:pt idx="72">
                  <c:v>333328.63</c:v>
                </c:pt>
                <c:pt idx="73">
                  <c:v>315698.03999999998</c:v>
                </c:pt>
                <c:pt idx="74">
                  <c:v>296517.55</c:v>
                </c:pt>
                <c:pt idx="75">
                  <c:v>276665.8</c:v>
                </c:pt>
                <c:pt idx="76">
                  <c:v>256902.32</c:v>
                </c:pt>
                <c:pt idx="77">
                  <c:v>237749.52</c:v>
                </c:pt>
                <c:pt idx="78">
                  <c:v>219524.58</c:v>
                </c:pt>
                <c:pt idx="79">
                  <c:v>202428.82</c:v>
                </c:pt>
                <c:pt idx="80">
                  <c:v>186636.34</c:v>
                </c:pt>
                <c:pt idx="81">
                  <c:v>172324.73</c:v>
                </c:pt>
                <c:pt idx="82">
                  <c:v>159637.16</c:v>
                </c:pt>
                <c:pt idx="83">
                  <c:v>148652.34</c:v>
                </c:pt>
                <c:pt idx="84">
                  <c:v>139340.20000000001</c:v>
                </c:pt>
                <c:pt idx="85">
                  <c:v>131526.68</c:v>
                </c:pt>
                <c:pt idx="86">
                  <c:v>124892.43</c:v>
                </c:pt>
                <c:pt idx="87">
                  <c:v>119025.84</c:v>
                </c:pt>
                <c:pt idx="88">
                  <c:v>113505.88</c:v>
                </c:pt>
                <c:pt idx="89">
                  <c:v>107980.23</c:v>
                </c:pt>
                <c:pt idx="90">
                  <c:v>102227.33</c:v>
                </c:pt>
                <c:pt idx="91">
                  <c:v>96216.993000000002</c:v>
                </c:pt>
                <c:pt idx="92">
                  <c:v>90080.017999999996</c:v>
                </c:pt>
                <c:pt idx="93">
                  <c:v>83988.076000000001</c:v>
                </c:pt>
                <c:pt idx="94">
                  <c:v>78110.428</c:v>
                </c:pt>
                <c:pt idx="95">
                  <c:v>72590.971999999994</c:v>
                </c:pt>
                <c:pt idx="96">
                  <c:v>67526.861000000004</c:v>
                </c:pt>
                <c:pt idx="97">
                  <c:v>62954.894</c:v>
                </c:pt>
                <c:pt idx="98">
                  <c:v>58853.358</c:v>
                </c:pt>
                <c:pt idx="99">
                  <c:v>55151.769</c:v>
                </c:pt>
                <c:pt idx="100">
                  <c:v>51736.713000000003</c:v>
                </c:pt>
                <c:pt idx="101">
                  <c:v>48468.843000000001</c:v>
                </c:pt>
                <c:pt idx="102">
                  <c:v>45213.124000000003</c:v>
                </c:pt>
                <c:pt idx="103">
                  <c:v>41876.324999999997</c:v>
                </c:pt>
                <c:pt idx="104">
                  <c:v>38437.546000000002</c:v>
                </c:pt>
                <c:pt idx="105">
                  <c:v>34935.692999999999</c:v>
                </c:pt>
                <c:pt idx="106">
                  <c:v>31415.805</c:v>
                </c:pt>
                <c:pt idx="107">
                  <c:v>27917.651999999998</c:v>
                </c:pt>
                <c:pt idx="108">
                  <c:v>24489.465</c:v>
                </c:pt>
                <c:pt idx="109">
                  <c:v>21194.06</c:v>
                </c:pt>
                <c:pt idx="110">
                  <c:v>18100.513999999999</c:v>
                </c:pt>
                <c:pt idx="111">
                  <c:v>15272.245000000001</c:v>
                </c:pt>
                <c:pt idx="112">
                  <c:v>12759.695</c:v>
                </c:pt>
                <c:pt idx="113">
                  <c:v>10595.245999999999</c:v>
                </c:pt>
                <c:pt idx="114">
                  <c:v>8788.6959000000006</c:v>
                </c:pt>
                <c:pt idx="115">
                  <c:v>7321.2784000000001</c:v>
                </c:pt>
                <c:pt idx="116">
                  <c:v>6141.7947000000004</c:v>
                </c:pt>
                <c:pt idx="117">
                  <c:v>5172.3544000000002</c:v>
                </c:pt>
                <c:pt idx="118">
                  <c:v>4330.2389999999996</c:v>
                </c:pt>
                <c:pt idx="119">
                  <c:v>3554.8287</c:v>
                </c:pt>
                <c:pt idx="120">
                  <c:v>2824.4364</c:v>
                </c:pt>
                <c:pt idx="121">
                  <c:v>2150.1727000000001</c:v>
                </c:pt>
                <c:pt idx="122">
                  <c:v>1553.1135999999999</c:v>
                </c:pt>
                <c:pt idx="123">
                  <c:v>1051.0745999999999</c:v>
                </c:pt>
                <c:pt idx="124">
                  <c:v>654.67100000000005</c:v>
                </c:pt>
                <c:pt idx="125">
                  <c:v>365.51420000000002</c:v>
                </c:pt>
                <c:pt idx="126">
                  <c:v>175.44215</c:v>
                </c:pt>
                <c:pt idx="127">
                  <c:v>67.325716</c:v>
                </c:pt>
                <c:pt idx="128">
                  <c:v>17.843852999999999</c:v>
                </c:pt>
                <c:pt idx="129">
                  <c:v>2.2062238000000001</c:v>
                </c:pt>
                <c:pt idx="130">
                  <c:v>4.8939999999999999E-9</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2-77CB-A641-892B-045CECA5FC3D}"/>
            </c:ext>
          </c:extLst>
        </c:ser>
        <c:ser>
          <c:idx val="3"/>
          <c:order val="3"/>
          <c:tx>
            <c:strRef>
              <c:f>'[4]data-F2.14'!$G$404</c:f>
              <c:strCache>
                <c:ptCount val="1"/>
                <c:pt idx="0">
                  <c:v>Russia &amp; Central Asia</c:v>
                </c:pt>
              </c:strCache>
            </c:strRef>
          </c:tx>
          <c:spPr>
            <a:solidFill>
              <a:srgbClr val="7030A0"/>
            </a:solidFill>
            <a:ln w="25400">
              <a:noFill/>
            </a:ln>
            <a:effectLst/>
          </c:spPr>
          <c:cat>
            <c:numRef>
              <c:f>'[4]data-F2.14'!$C$405:$C$604</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'[4]data-F2.14'!$G$405:$G$604</c:f>
              <c:numCache>
                <c:formatCode>General</c:formatCode>
                <c:ptCount val="200"/>
                <c:pt idx="0">
                  <c:v>2561.4151999999999</c:v>
                </c:pt>
                <c:pt idx="1">
                  <c:v>2536.0821999999998</c:v>
                </c:pt>
                <c:pt idx="2">
                  <c:v>2476.9989</c:v>
                </c:pt>
                <c:pt idx="3">
                  <c:v>2398.3607000000002</c:v>
                </c:pt>
                <c:pt idx="4">
                  <c:v>2313.7813000000001</c:v>
                </c:pt>
                <c:pt idx="5">
                  <c:v>2235.107</c:v>
                </c:pt>
                <c:pt idx="6">
                  <c:v>2170.5785000000001</c:v>
                </c:pt>
                <c:pt idx="7">
                  <c:v>2123.9407000000001</c:v>
                </c:pt>
                <c:pt idx="8">
                  <c:v>2094.7714999999998</c:v>
                </c:pt>
                <c:pt idx="9">
                  <c:v>2079.8587000000002</c:v>
                </c:pt>
                <c:pt idx="10">
                  <c:v>2075.8400999999999</c:v>
                </c:pt>
                <c:pt idx="11">
                  <c:v>2082.0432000000001</c:v>
                </c:pt>
                <c:pt idx="12">
                  <c:v>2101.2984999999999</c:v>
                </c:pt>
                <c:pt idx="13">
                  <c:v>2137.4351000000001</c:v>
                </c:pt>
                <c:pt idx="14">
                  <c:v>2192.5657999999999</c:v>
                </c:pt>
                <c:pt idx="15">
                  <c:v>2265.9083000000001</c:v>
                </c:pt>
                <c:pt idx="16">
                  <c:v>2353.1502999999998</c:v>
                </c:pt>
                <c:pt idx="17">
                  <c:v>2447.0070999999998</c:v>
                </c:pt>
                <c:pt idx="18">
                  <c:v>2539.9457000000002</c:v>
                </c:pt>
                <c:pt idx="19">
                  <c:v>2627.1518999999998</c:v>
                </c:pt>
                <c:pt idx="20">
                  <c:v>2707.4765000000002</c:v>
                </c:pt>
                <c:pt idx="21">
                  <c:v>2782.9472000000001</c:v>
                </c:pt>
                <c:pt idx="22">
                  <c:v>2857.1052</c:v>
                </c:pt>
                <c:pt idx="23">
                  <c:v>2932.5246000000002</c:v>
                </c:pt>
                <c:pt idx="24">
                  <c:v>3010.0596999999998</c:v>
                </c:pt>
                <c:pt idx="25">
                  <c:v>3088.9241000000002</c:v>
                </c:pt>
                <c:pt idx="26">
                  <c:v>3166.9706000000001</c:v>
                </c:pt>
                <c:pt idx="27">
                  <c:v>3241.42</c:v>
                </c:pt>
                <c:pt idx="28">
                  <c:v>3310.3651</c:v>
                </c:pt>
                <c:pt idx="29">
                  <c:v>3374.3494000000001</c:v>
                </c:pt>
                <c:pt idx="30">
                  <c:v>3436.3525</c:v>
                </c:pt>
                <c:pt idx="31">
                  <c:v>3500.7844</c:v>
                </c:pt>
                <c:pt idx="32">
                  <c:v>3572.6678000000002</c:v>
                </c:pt>
                <c:pt idx="33">
                  <c:v>3655.8993999999998</c:v>
                </c:pt>
                <c:pt idx="34">
                  <c:v>3750.9639999999999</c:v>
                </c:pt>
                <c:pt idx="35">
                  <c:v>3853.9801000000002</c:v>
                </c:pt>
                <c:pt idx="36">
                  <c:v>3957.5949000000001</c:v>
                </c:pt>
                <c:pt idx="37">
                  <c:v>4054.6176999999998</c:v>
                </c:pt>
                <c:pt idx="38">
                  <c:v>4141.8113000000003</c:v>
                </c:pt>
                <c:pt idx="39">
                  <c:v>4221.1869999999999</c:v>
                </c:pt>
                <c:pt idx="40">
                  <c:v>4298.6302999999998</c:v>
                </c:pt>
                <c:pt idx="41">
                  <c:v>4379.9858000000004</c:v>
                </c:pt>
                <c:pt idx="42">
                  <c:v>4468.0092000000004</c:v>
                </c:pt>
                <c:pt idx="43">
                  <c:v>4562.8195999999998</c:v>
                </c:pt>
                <c:pt idx="44">
                  <c:v>4663.2734</c:v>
                </c:pt>
                <c:pt idx="45">
                  <c:v>4767.4525000000003</c:v>
                </c:pt>
                <c:pt idx="46">
                  <c:v>4873.12</c:v>
                </c:pt>
                <c:pt idx="47">
                  <c:v>4979.2267000000002</c:v>
                </c:pt>
                <c:pt idx="48">
                  <c:v>5086.3221999999996</c:v>
                </c:pt>
                <c:pt idx="49">
                  <c:v>5195.0967000000001</c:v>
                </c:pt>
                <c:pt idx="50">
                  <c:v>5306.2586000000001</c:v>
                </c:pt>
                <c:pt idx="51">
                  <c:v>5421.4781000000003</c:v>
                </c:pt>
                <c:pt idx="52">
                  <c:v>5542.5364</c:v>
                </c:pt>
                <c:pt idx="53">
                  <c:v>5670.5230000000001</c:v>
                </c:pt>
                <c:pt idx="54">
                  <c:v>5805.6786000000002</c:v>
                </c:pt>
                <c:pt idx="55">
                  <c:v>5947.0136000000002</c:v>
                </c:pt>
                <c:pt idx="56">
                  <c:v>6093.0540000000001</c:v>
                </c:pt>
                <c:pt idx="57">
                  <c:v>6243.3351000000002</c:v>
                </c:pt>
                <c:pt idx="58">
                  <c:v>6399.3856999999998</c:v>
                </c:pt>
                <c:pt idx="59">
                  <c:v>6563.7746999999999</c:v>
                </c:pt>
                <c:pt idx="60">
                  <c:v>6738.4940999999999</c:v>
                </c:pt>
                <c:pt idx="61">
                  <c:v>6924.3906999999999</c:v>
                </c:pt>
                <c:pt idx="62">
                  <c:v>7121.6755000000003</c:v>
                </c:pt>
                <c:pt idx="63">
                  <c:v>7330.2987999999996</c:v>
                </c:pt>
                <c:pt idx="64">
                  <c:v>7550.4083000000001</c:v>
                </c:pt>
                <c:pt idx="65">
                  <c:v>7783.7628000000004</c:v>
                </c:pt>
                <c:pt idx="66">
                  <c:v>8032.9973</c:v>
                </c:pt>
                <c:pt idx="67">
                  <c:v>8300.2865000000002</c:v>
                </c:pt>
                <c:pt idx="68">
                  <c:v>8586.9703000000009</c:v>
                </c:pt>
                <c:pt idx="69">
                  <c:v>8894.4663</c:v>
                </c:pt>
                <c:pt idx="70">
                  <c:v>9224.3037999999997</c:v>
                </c:pt>
                <c:pt idx="71">
                  <c:v>9578.6767</c:v>
                </c:pt>
                <c:pt idx="72">
                  <c:v>9961.4429</c:v>
                </c:pt>
                <c:pt idx="73">
                  <c:v>10377.478999999999</c:v>
                </c:pt>
                <c:pt idx="74">
                  <c:v>10831.465</c:v>
                </c:pt>
                <c:pt idx="75">
                  <c:v>11332.098</c:v>
                </c:pt>
                <c:pt idx="76">
                  <c:v>11899.393</c:v>
                </c:pt>
                <c:pt idx="77">
                  <c:v>12568.763999999999</c:v>
                </c:pt>
                <c:pt idx="78">
                  <c:v>13390.404</c:v>
                </c:pt>
                <c:pt idx="79">
                  <c:v>14420.894</c:v>
                </c:pt>
                <c:pt idx="80">
                  <c:v>15712.678</c:v>
                </c:pt>
                <c:pt idx="81">
                  <c:v>17305.921999999999</c:v>
                </c:pt>
                <c:pt idx="82">
                  <c:v>19223.791000000001</c:v>
                </c:pt>
                <c:pt idx="83">
                  <c:v>21470.7</c:v>
                </c:pt>
                <c:pt idx="84">
                  <c:v>24033.005000000001</c:v>
                </c:pt>
                <c:pt idx="85">
                  <c:v>26882.934000000001</c:v>
                </c:pt>
                <c:pt idx="86">
                  <c:v>29983.697</c:v>
                </c:pt>
                <c:pt idx="87">
                  <c:v>33293.461000000003</c:v>
                </c:pt>
                <c:pt idx="88">
                  <c:v>36766.864000000001</c:v>
                </c:pt>
                <c:pt idx="89">
                  <c:v>40358.616999999998</c:v>
                </c:pt>
                <c:pt idx="90">
                  <c:v>44034.633000000002</c:v>
                </c:pt>
                <c:pt idx="91">
                  <c:v>47782.116999999998</c:v>
                </c:pt>
                <c:pt idx="92">
                  <c:v>51600.5</c:v>
                </c:pt>
                <c:pt idx="93">
                  <c:v>55486.974000000002</c:v>
                </c:pt>
                <c:pt idx="94">
                  <c:v>59428.385999999999</c:v>
                </c:pt>
                <c:pt idx="95">
                  <c:v>63400.56</c:v>
                </c:pt>
                <c:pt idx="96">
                  <c:v>67373.020999999993</c:v>
                </c:pt>
                <c:pt idx="97">
                  <c:v>71312.820000000007</c:v>
                </c:pt>
                <c:pt idx="98">
                  <c:v>75183.308999999994</c:v>
                </c:pt>
                <c:pt idx="99">
                  <c:v>78939.978000000003</c:v>
                </c:pt>
                <c:pt idx="100">
                  <c:v>82527.013999999996</c:v>
                </c:pt>
                <c:pt idx="101">
                  <c:v>85876.039000000004</c:v>
                </c:pt>
                <c:pt idx="102">
                  <c:v>88906.93</c:v>
                </c:pt>
                <c:pt idx="103">
                  <c:v>91526.822</c:v>
                </c:pt>
                <c:pt idx="104">
                  <c:v>93628.861999999994</c:v>
                </c:pt>
                <c:pt idx="105">
                  <c:v>95092.372000000003</c:v>
                </c:pt>
                <c:pt idx="106">
                  <c:v>95786.043999999994</c:v>
                </c:pt>
                <c:pt idx="107">
                  <c:v>95579.792000000001</c:v>
                </c:pt>
                <c:pt idx="108">
                  <c:v>94370.466</c:v>
                </c:pt>
                <c:pt idx="109">
                  <c:v>92113.756999999998</c:v>
                </c:pt>
                <c:pt idx="110">
                  <c:v>88838.654999999999</c:v>
                </c:pt>
                <c:pt idx="111">
                  <c:v>84644.876999999993</c:v>
                </c:pt>
                <c:pt idx="112">
                  <c:v>79686.400999999998</c:v>
                </c:pt>
                <c:pt idx="113">
                  <c:v>74141.535000000003</c:v>
                </c:pt>
                <c:pt idx="114">
                  <c:v>68184.948000000004</c:v>
                </c:pt>
                <c:pt idx="115">
                  <c:v>61980.055999999997</c:v>
                </c:pt>
                <c:pt idx="116">
                  <c:v>55678.936000000002</c:v>
                </c:pt>
                <c:pt idx="117">
                  <c:v>49422.091999999997</c:v>
                </c:pt>
                <c:pt idx="118">
                  <c:v>43338.832999999999</c:v>
                </c:pt>
                <c:pt idx="119">
                  <c:v>37548.934000000001</c:v>
                </c:pt>
                <c:pt idx="120">
                  <c:v>32162.438999999998</c:v>
                </c:pt>
                <c:pt idx="121">
                  <c:v>27273.782999999999</c:v>
                </c:pt>
                <c:pt idx="122">
                  <c:v>22952.99</c:v>
                </c:pt>
                <c:pt idx="123">
                  <c:v>19236.083999999999</c:v>
                </c:pt>
                <c:pt idx="124">
                  <c:v>16118.364</c:v>
                </c:pt>
                <c:pt idx="125">
                  <c:v>13554.279</c:v>
                </c:pt>
                <c:pt idx="126">
                  <c:v>11464.423000000001</c:v>
                </c:pt>
                <c:pt idx="127">
                  <c:v>9750.6553000000004</c:v>
                </c:pt>
                <c:pt idx="128">
                  <c:v>8317.8021000000008</c:v>
                </c:pt>
                <c:pt idx="129">
                  <c:v>7094.5063</c:v>
                </c:pt>
                <c:pt idx="130">
                  <c:v>6042.8877000000002</c:v>
                </c:pt>
                <c:pt idx="131">
                  <c:v>5149.2056000000002</c:v>
                </c:pt>
                <c:pt idx="132">
                  <c:v>4405.0514999999996</c:v>
                </c:pt>
                <c:pt idx="133">
                  <c:v>3799.7579999999998</c:v>
                </c:pt>
                <c:pt idx="134">
                  <c:v>3318.2417</c:v>
                </c:pt>
                <c:pt idx="135">
                  <c:v>2940.4739</c:v>
                </c:pt>
                <c:pt idx="136">
                  <c:v>2642.8872999999999</c:v>
                </c:pt>
                <c:pt idx="137">
                  <c:v>2401.6408999999999</c:v>
                </c:pt>
                <c:pt idx="138">
                  <c:v>2195.2887000000001</c:v>
                </c:pt>
                <c:pt idx="139">
                  <c:v>2006.8647000000001</c:v>
                </c:pt>
                <c:pt idx="140">
                  <c:v>1825.2768000000001</c:v>
                </c:pt>
                <c:pt idx="141">
                  <c:v>1645.1966</c:v>
                </c:pt>
                <c:pt idx="142">
                  <c:v>1465.0569</c:v>
                </c:pt>
                <c:pt idx="143">
                  <c:v>1285.3675000000001</c:v>
                </c:pt>
                <c:pt idx="144">
                  <c:v>1107.3497</c:v>
                </c:pt>
                <c:pt idx="145">
                  <c:v>932.40791999999999</c:v>
                </c:pt>
                <c:pt idx="146">
                  <c:v>762.99112000000002</c:v>
                </c:pt>
                <c:pt idx="147">
                  <c:v>603.05836999999997</c:v>
                </c:pt>
                <c:pt idx="148">
                  <c:v>457.08479999999997</c:v>
                </c:pt>
                <c:pt idx="149">
                  <c:v>329.13236999999998</c:v>
                </c:pt>
                <c:pt idx="150">
                  <c:v>222.33394999999999</c:v>
                </c:pt>
                <c:pt idx="151">
                  <c:v>138.41803999999999</c:v>
                </c:pt>
                <c:pt idx="152">
                  <c:v>77.365915999999999</c:v>
                </c:pt>
                <c:pt idx="153">
                  <c:v>37.244878</c:v>
                </c:pt>
                <c:pt idx="154">
                  <c:v>14.369816999999999</c:v>
                </c:pt>
                <c:pt idx="155">
                  <c:v>3.8417718999999999</c:v>
                </c:pt>
                <c:pt idx="156">
                  <c:v>0.48183878000000002</c:v>
                </c:pt>
                <c:pt idx="157">
                  <c:v>8.9886000000000002E-4</c:v>
                </c:pt>
                <c:pt idx="158">
                  <c:v>1.9940000000000002E-12</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3-77CB-A641-892B-045CECA5FC3D}"/>
            </c:ext>
          </c:extLst>
        </c:ser>
        <c:ser>
          <c:idx val="4"/>
          <c:order val="4"/>
          <c:tx>
            <c:strRef>
              <c:f>'[4]data-F2.14'!$H$404</c:f>
              <c:strCache>
                <c:ptCount val="1"/>
                <c:pt idx="0">
                  <c:v>MENA</c:v>
                </c:pt>
              </c:strCache>
            </c:strRef>
          </c:tx>
          <c:spPr>
            <a:solidFill>
              <a:srgbClr val="0070C0"/>
            </a:solidFill>
            <a:ln w="25400">
              <a:noFill/>
            </a:ln>
            <a:effectLst/>
          </c:spPr>
          <c:cat>
            <c:numRef>
              <c:f>'[4]data-F2.14'!$C$405:$C$604</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'[4]data-F2.14'!$H$405:$H$604</c:f>
              <c:numCache>
                <c:formatCode>General</c:formatCode>
                <c:ptCount val="200"/>
                <c:pt idx="0">
                  <c:v>1322.7847999999999</c:v>
                </c:pt>
                <c:pt idx="1">
                  <c:v>1380.9788000000001</c:v>
                </c:pt>
                <c:pt idx="2">
                  <c:v>1443.4344000000001</c:v>
                </c:pt>
                <c:pt idx="3">
                  <c:v>1509.5925999999999</c:v>
                </c:pt>
                <c:pt idx="4">
                  <c:v>1577.7407000000001</c:v>
                </c:pt>
                <c:pt idx="5">
                  <c:v>1645.5722000000001</c:v>
                </c:pt>
                <c:pt idx="6">
                  <c:v>1711.0822000000001</c:v>
                </c:pt>
                <c:pt idx="7">
                  <c:v>1773.1559</c:v>
                </c:pt>
                <c:pt idx="8">
                  <c:v>1831.8150000000001</c:v>
                </c:pt>
                <c:pt idx="9">
                  <c:v>1887.9670000000001</c:v>
                </c:pt>
                <c:pt idx="10">
                  <c:v>1942.7757999999999</c:v>
                </c:pt>
                <c:pt idx="11">
                  <c:v>1997.1451</c:v>
                </c:pt>
                <c:pt idx="12">
                  <c:v>2051.5625</c:v>
                </c:pt>
                <c:pt idx="13">
                  <c:v>2106.2242000000001</c:v>
                </c:pt>
                <c:pt idx="14">
                  <c:v>2161.0421999999999</c:v>
                </c:pt>
                <c:pt idx="15">
                  <c:v>2215.6048000000001</c:v>
                </c:pt>
                <c:pt idx="16">
                  <c:v>2269.2134999999998</c:v>
                </c:pt>
                <c:pt idx="17">
                  <c:v>2321.2671</c:v>
                </c:pt>
                <c:pt idx="18">
                  <c:v>2371.8494999999998</c:v>
                </c:pt>
                <c:pt idx="19">
                  <c:v>2421.8670999999999</c:v>
                </c:pt>
                <c:pt idx="20">
                  <c:v>2472.7154</c:v>
                </c:pt>
                <c:pt idx="21">
                  <c:v>2525.8252000000002</c:v>
                </c:pt>
                <c:pt idx="22">
                  <c:v>2582.1914999999999</c:v>
                </c:pt>
                <c:pt idx="23">
                  <c:v>2642.0313000000001</c:v>
                </c:pt>
                <c:pt idx="24">
                  <c:v>2704.5585999999998</c:v>
                </c:pt>
                <c:pt idx="25">
                  <c:v>2768.2534999999998</c:v>
                </c:pt>
                <c:pt idx="26">
                  <c:v>2831.8888000000002</c:v>
                </c:pt>
                <c:pt idx="27">
                  <c:v>2895.0364</c:v>
                </c:pt>
                <c:pt idx="28">
                  <c:v>2957.9960000000001</c:v>
                </c:pt>
                <c:pt idx="29">
                  <c:v>3021.5286999999998</c:v>
                </c:pt>
                <c:pt idx="30">
                  <c:v>3086.6392000000001</c:v>
                </c:pt>
                <c:pt idx="31">
                  <c:v>3153.98</c:v>
                </c:pt>
                <c:pt idx="32">
                  <c:v>3223.7982999999999</c:v>
                </c:pt>
                <c:pt idx="33">
                  <c:v>3296.5149000000001</c:v>
                </c:pt>
                <c:pt idx="34">
                  <c:v>3372.4985999999999</c:v>
                </c:pt>
                <c:pt idx="35">
                  <c:v>3451.6468</c:v>
                </c:pt>
                <c:pt idx="36">
                  <c:v>3533.6469000000002</c:v>
                </c:pt>
                <c:pt idx="37">
                  <c:v>3618.2314999999999</c:v>
                </c:pt>
                <c:pt idx="38">
                  <c:v>3705.4648999999999</c:v>
                </c:pt>
                <c:pt idx="39">
                  <c:v>3796.1224000000002</c:v>
                </c:pt>
                <c:pt idx="40">
                  <c:v>3891.2707</c:v>
                </c:pt>
                <c:pt idx="41">
                  <c:v>3991.8292999999999</c:v>
                </c:pt>
                <c:pt idx="42">
                  <c:v>4098.3166000000001</c:v>
                </c:pt>
                <c:pt idx="43">
                  <c:v>4211.1842999999999</c:v>
                </c:pt>
                <c:pt idx="44">
                  <c:v>4331.5650999999998</c:v>
                </c:pt>
                <c:pt idx="45">
                  <c:v>4461.8011999999999</c:v>
                </c:pt>
                <c:pt idx="46">
                  <c:v>4605.9191000000001</c:v>
                </c:pt>
                <c:pt idx="47">
                  <c:v>4769.4926999999998</c:v>
                </c:pt>
                <c:pt idx="48">
                  <c:v>4958.6539000000002</c:v>
                </c:pt>
                <c:pt idx="49">
                  <c:v>5178.9386999999997</c:v>
                </c:pt>
                <c:pt idx="50">
                  <c:v>5434.7407999999996</c:v>
                </c:pt>
                <c:pt idx="51">
                  <c:v>5729.0015999999996</c:v>
                </c:pt>
                <c:pt idx="52">
                  <c:v>6063.3032999999996</c:v>
                </c:pt>
                <c:pt idx="53">
                  <c:v>6438.7650000000003</c:v>
                </c:pt>
                <c:pt idx="54">
                  <c:v>6857.3648999999996</c:v>
                </c:pt>
                <c:pt idx="55">
                  <c:v>7322.7304999999997</c:v>
                </c:pt>
                <c:pt idx="56">
                  <c:v>7839.9777999999997</c:v>
                </c:pt>
                <c:pt idx="57">
                  <c:v>8415.6767999999993</c:v>
                </c:pt>
                <c:pt idx="58">
                  <c:v>9056.9084999999995</c:v>
                </c:pt>
                <c:pt idx="59">
                  <c:v>9769.4565000000002</c:v>
                </c:pt>
                <c:pt idx="60">
                  <c:v>10556.538</c:v>
                </c:pt>
                <c:pt idx="61">
                  <c:v>11417.686</c:v>
                </c:pt>
                <c:pt idx="62">
                  <c:v>12348.116</c:v>
                </c:pt>
                <c:pt idx="63">
                  <c:v>13339.671</c:v>
                </c:pt>
                <c:pt idx="64">
                  <c:v>14382.271000000001</c:v>
                </c:pt>
                <c:pt idx="65">
                  <c:v>15465.741</c:v>
                </c:pt>
                <c:pt idx="66">
                  <c:v>16581.305</c:v>
                </c:pt>
                <c:pt idx="67">
                  <c:v>17721.906999999999</c:v>
                </c:pt>
                <c:pt idx="68">
                  <c:v>18881.988000000001</c:v>
                </c:pt>
                <c:pt idx="69">
                  <c:v>20056.791000000001</c:v>
                </c:pt>
                <c:pt idx="70">
                  <c:v>21241.776999999998</c:v>
                </c:pt>
                <c:pt idx="71">
                  <c:v>22432.167000000001</c:v>
                </c:pt>
                <c:pt idx="72">
                  <c:v>23622.631000000001</c:v>
                </c:pt>
                <c:pt idx="73">
                  <c:v>24807.866999999998</c:v>
                </c:pt>
                <c:pt idx="74">
                  <c:v>25983.605</c:v>
                </c:pt>
                <c:pt idx="75">
                  <c:v>27147.116000000002</c:v>
                </c:pt>
                <c:pt idx="76">
                  <c:v>28297.077000000001</c:v>
                </c:pt>
                <c:pt idx="77">
                  <c:v>29432.989000000001</c:v>
                </c:pt>
                <c:pt idx="78">
                  <c:v>30554.028999999999</c:v>
                </c:pt>
                <c:pt idx="79">
                  <c:v>31657.616000000002</c:v>
                </c:pt>
                <c:pt idx="80">
                  <c:v>32738.052</c:v>
                </c:pt>
                <c:pt idx="81">
                  <c:v>33786.26</c:v>
                </c:pt>
                <c:pt idx="82">
                  <c:v>34790.523000000001</c:v>
                </c:pt>
                <c:pt idx="83">
                  <c:v>35737.542999999998</c:v>
                </c:pt>
                <c:pt idx="84">
                  <c:v>36613.462</c:v>
                </c:pt>
                <c:pt idx="85">
                  <c:v>37404.451999999997</c:v>
                </c:pt>
                <c:pt idx="86">
                  <c:v>38096.663999999997</c:v>
                </c:pt>
                <c:pt idx="87">
                  <c:v>38676.182000000001</c:v>
                </c:pt>
                <c:pt idx="88">
                  <c:v>39128.866999999998</c:v>
                </c:pt>
                <c:pt idx="89">
                  <c:v>39440.26</c:v>
                </c:pt>
                <c:pt idx="90">
                  <c:v>39596.074000000001</c:v>
                </c:pt>
                <c:pt idx="91">
                  <c:v>39583.07</c:v>
                </c:pt>
                <c:pt idx="92">
                  <c:v>39390.184999999998</c:v>
                </c:pt>
                <c:pt idx="93">
                  <c:v>39010.089</c:v>
                </c:pt>
                <c:pt idx="94">
                  <c:v>38440.495000000003</c:v>
                </c:pt>
                <c:pt idx="95">
                  <c:v>37684.783000000003</c:v>
                </c:pt>
                <c:pt idx="96">
                  <c:v>36751.701000000001</c:v>
                </c:pt>
                <c:pt idx="97">
                  <c:v>35654.557000000001</c:v>
                </c:pt>
                <c:pt idx="98">
                  <c:v>34409.970999999998</c:v>
                </c:pt>
                <c:pt idx="99">
                  <c:v>33036.158000000003</c:v>
                </c:pt>
                <c:pt idx="100">
                  <c:v>31552.017</c:v>
                </c:pt>
                <c:pt idx="101">
                  <c:v>29976.972000000002</c:v>
                </c:pt>
                <c:pt idx="102">
                  <c:v>28331.444</c:v>
                </c:pt>
                <c:pt idx="103">
                  <c:v>26637.434000000001</c:v>
                </c:pt>
                <c:pt idx="104">
                  <c:v>24919</c:v>
                </c:pt>
                <c:pt idx="105">
                  <c:v>23202.054</c:v>
                </c:pt>
                <c:pt idx="106">
                  <c:v>21513.077000000001</c:v>
                </c:pt>
                <c:pt idx="107">
                  <c:v>19877.281999999999</c:v>
                </c:pt>
                <c:pt idx="108">
                  <c:v>18316.723000000002</c:v>
                </c:pt>
                <c:pt idx="109">
                  <c:v>16848.73</c:v>
                </c:pt>
                <c:pt idx="110">
                  <c:v>15484.924999999999</c:v>
                </c:pt>
                <c:pt idx="111">
                  <c:v>14231.043</c:v>
                </c:pt>
                <c:pt idx="112">
                  <c:v>13087.53</c:v>
                </c:pt>
                <c:pt idx="113">
                  <c:v>12050.859</c:v>
                </c:pt>
                <c:pt idx="114">
                  <c:v>11114.754000000001</c:v>
                </c:pt>
                <c:pt idx="115">
                  <c:v>10271.419</c:v>
                </c:pt>
                <c:pt idx="116">
                  <c:v>9512.3585999999996</c:v>
                </c:pt>
                <c:pt idx="117">
                  <c:v>8828.8382000000001</c:v>
                </c:pt>
                <c:pt idx="118">
                  <c:v>8212.0957999999991</c:v>
                </c:pt>
                <c:pt idx="119">
                  <c:v>7653.2435999999998</c:v>
                </c:pt>
                <c:pt idx="120">
                  <c:v>7143.2692999999999</c:v>
                </c:pt>
                <c:pt idx="121">
                  <c:v>6673.2824000000001</c:v>
                </c:pt>
                <c:pt idx="122">
                  <c:v>6235.2932000000001</c:v>
                </c:pt>
                <c:pt idx="123">
                  <c:v>5822.7374</c:v>
                </c:pt>
                <c:pt idx="124">
                  <c:v>5430.7821000000004</c:v>
                </c:pt>
                <c:pt idx="125">
                  <c:v>5056.4739</c:v>
                </c:pt>
                <c:pt idx="126">
                  <c:v>4698.3662000000004</c:v>
                </c:pt>
                <c:pt idx="127">
                  <c:v>4355.9825000000001</c:v>
                </c:pt>
                <c:pt idx="128">
                  <c:v>4029.1275999999998</c:v>
                </c:pt>
                <c:pt idx="129">
                  <c:v>3717.4697999999999</c:v>
                </c:pt>
                <c:pt idx="130">
                  <c:v>3420.2707999999998</c:v>
                </c:pt>
                <c:pt idx="131">
                  <c:v>3136.5203999999999</c:v>
                </c:pt>
                <c:pt idx="132">
                  <c:v>2865.6538</c:v>
                </c:pt>
                <c:pt idx="133">
                  <c:v>2608.2451999999998</c:v>
                </c:pt>
                <c:pt idx="134">
                  <c:v>2366.0232999999998</c:v>
                </c:pt>
                <c:pt idx="135">
                  <c:v>2141.2361999999998</c:v>
                </c:pt>
                <c:pt idx="136">
                  <c:v>1935.8264999999999</c:v>
                </c:pt>
                <c:pt idx="137">
                  <c:v>1750.9788000000001</c:v>
                </c:pt>
                <c:pt idx="138">
                  <c:v>1587.0029</c:v>
                </c:pt>
                <c:pt idx="139">
                  <c:v>1443.4146000000001</c:v>
                </c:pt>
                <c:pt idx="140">
                  <c:v>1319.4431</c:v>
                </c:pt>
                <c:pt idx="141">
                  <c:v>1214.1690000000001</c:v>
                </c:pt>
                <c:pt idx="142">
                  <c:v>1126.7131999999999</c:v>
                </c:pt>
                <c:pt idx="143">
                  <c:v>1056.2366999999999</c:v>
                </c:pt>
                <c:pt idx="144">
                  <c:v>1001.8815</c:v>
                </c:pt>
                <c:pt idx="145">
                  <c:v>962.57052999999996</c:v>
                </c:pt>
                <c:pt idx="146">
                  <c:v>936.85004000000004</c:v>
                </c:pt>
                <c:pt idx="147">
                  <c:v>922.83788000000004</c:v>
                </c:pt>
                <c:pt idx="148">
                  <c:v>918.15743999999995</c:v>
                </c:pt>
                <c:pt idx="149">
                  <c:v>920.11600999999996</c:v>
                </c:pt>
                <c:pt idx="150">
                  <c:v>925.84722999999997</c:v>
                </c:pt>
                <c:pt idx="151">
                  <c:v>932.52697999999998</c:v>
                </c:pt>
                <c:pt idx="152">
                  <c:v>937.76621</c:v>
                </c:pt>
                <c:pt idx="153">
                  <c:v>939.98132999999996</c:v>
                </c:pt>
                <c:pt idx="154">
                  <c:v>938.40119000000004</c:v>
                </c:pt>
                <c:pt idx="155">
                  <c:v>932.45137</c:v>
                </c:pt>
                <c:pt idx="156">
                  <c:v>921.22810000000004</c:v>
                </c:pt>
                <c:pt idx="157">
                  <c:v>903.45728999999994</c:v>
                </c:pt>
                <c:pt idx="158">
                  <c:v>877.66986999999995</c:v>
                </c:pt>
                <c:pt idx="159">
                  <c:v>842.59256000000005</c:v>
                </c:pt>
                <c:pt idx="160">
                  <c:v>797.87751000000003</c:v>
                </c:pt>
                <c:pt idx="161">
                  <c:v>744.38634000000002</c:v>
                </c:pt>
                <c:pt idx="162">
                  <c:v>683.92245000000003</c:v>
                </c:pt>
                <c:pt idx="163">
                  <c:v>618.64369999999997</c:v>
                </c:pt>
                <c:pt idx="164">
                  <c:v>550.7106</c:v>
                </c:pt>
                <c:pt idx="165">
                  <c:v>482.11320000000001</c:v>
                </c:pt>
                <c:pt idx="166">
                  <c:v>414.55972000000003</c:v>
                </c:pt>
                <c:pt idx="167">
                  <c:v>349.45792999999998</c:v>
                </c:pt>
                <c:pt idx="168">
                  <c:v>287.93677000000002</c:v>
                </c:pt>
                <c:pt idx="169">
                  <c:v>230.92617999999999</c:v>
                </c:pt>
                <c:pt idx="170">
                  <c:v>179.24378999999999</c:v>
                </c:pt>
                <c:pt idx="171">
                  <c:v>133.67241999999999</c:v>
                </c:pt>
                <c:pt idx="172">
                  <c:v>94.874144999999999</c:v>
                </c:pt>
                <c:pt idx="173">
                  <c:v>63.277019000000003</c:v>
                </c:pt>
                <c:pt idx="174">
                  <c:v>38.959314999999997</c:v>
                </c:pt>
                <c:pt idx="175">
                  <c:v>21.572303000000002</c:v>
                </c:pt>
                <c:pt idx="176">
                  <c:v>10.309372</c:v>
                </c:pt>
                <c:pt idx="177">
                  <c:v>3.9607109999999999</c:v>
                </c:pt>
                <c:pt idx="178">
                  <c:v>1.0614254999999999</c:v>
                </c:pt>
                <c:pt idx="179">
                  <c:v>0.13717436</c:v>
                </c:pt>
                <c:pt idx="180">
                  <c:v>1.34582E-3</c:v>
                </c:pt>
                <c:pt idx="181">
                  <c:v>2.986E-12</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4-77CB-A641-892B-045CECA5FC3D}"/>
            </c:ext>
          </c:extLst>
        </c:ser>
        <c:ser>
          <c:idx val="5"/>
          <c:order val="5"/>
          <c:tx>
            <c:strRef>
              <c:f>'[4]data-F2.14'!$I$404</c:f>
              <c:strCache>
                <c:ptCount val="1"/>
                <c:pt idx="0">
                  <c:v>Latin America</c:v>
                </c:pt>
              </c:strCache>
            </c:strRef>
          </c:tx>
          <c:spPr>
            <a:solidFill>
              <a:srgbClr val="00B0F0"/>
            </a:solidFill>
            <a:ln w="25400">
              <a:noFill/>
            </a:ln>
            <a:effectLst/>
          </c:spPr>
          <c:cat>
            <c:numRef>
              <c:f>'[4]data-F2.14'!$C$405:$C$604</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'[4]data-F2.14'!$I$405:$I$604</c:f>
              <c:numCache>
                <c:formatCode>General</c:formatCode>
                <c:ptCount val="200"/>
                <c:pt idx="0">
                  <c:v>1544.8894</c:v>
                </c:pt>
                <c:pt idx="1">
                  <c:v>1616.4303</c:v>
                </c:pt>
                <c:pt idx="2">
                  <c:v>1707.0207</c:v>
                </c:pt>
                <c:pt idx="3">
                  <c:v>1813.8227999999999</c:v>
                </c:pt>
                <c:pt idx="4">
                  <c:v>1933.9631999999999</c:v>
                </c:pt>
                <c:pt idx="5">
                  <c:v>2065.1244999999999</c:v>
                </c:pt>
                <c:pt idx="6">
                  <c:v>2205.3325</c:v>
                </c:pt>
                <c:pt idx="7">
                  <c:v>2353.0590000000002</c:v>
                </c:pt>
                <c:pt idx="8">
                  <c:v>2507.3364000000001</c:v>
                </c:pt>
                <c:pt idx="9">
                  <c:v>2667.6057999999998</c:v>
                </c:pt>
                <c:pt idx="10">
                  <c:v>2833.7921000000001</c:v>
                </c:pt>
                <c:pt idx="11">
                  <c:v>3006.5079000000001</c:v>
                </c:pt>
                <c:pt idx="12">
                  <c:v>3186.4178000000002</c:v>
                </c:pt>
                <c:pt idx="13">
                  <c:v>3372.4544000000001</c:v>
                </c:pt>
                <c:pt idx="14">
                  <c:v>3562.8939</c:v>
                </c:pt>
                <c:pt idx="15">
                  <c:v>3756.2433999999998</c:v>
                </c:pt>
                <c:pt idx="16">
                  <c:v>3951.8894</c:v>
                </c:pt>
                <c:pt idx="17">
                  <c:v>4150.2593999999999</c:v>
                </c:pt>
                <c:pt idx="18">
                  <c:v>4352.4880999999996</c:v>
                </c:pt>
                <c:pt idx="19">
                  <c:v>4560.0488999999998</c:v>
                </c:pt>
                <c:pt idx="20">
                  <c:v>4774.3029999999999</c:v>
                </c:pt>
                <c:pt idx="21">
                  <c:v>4996.1346000000003</c:v>
                </c:pt>
                <c:pt idx="22">
                  <c:v>5225.8393999999998</c:v>
                </c:pt>
                <c:pt idx="23">
                  <c:v>5463.4018999999998</c:v>
                </c:pt>
                <c:pt idx="24">
                  <c:v>5708.7662</c:v>
                </c:pt>
                <c:pt idx="25">
                  <c:v>5962.3482999999997</c:v>
                </c:pt>
                <c:pt idx="26">
                  <c:v>6224.9161000000004</c:v>
                </c:pt>
                <c:pt idx="27">
                  <c:v>6497.5528999999997</c:v>
                </c:pt>
                <c:pt idx="28">
                  <c:v>6781.4463999999998</c:v>
                </c:pt>
                <c:pt idx="29">
                  <c:v>7077.4766</c:v>
                </c:pt>
                <c:pt idx="30">
                  <c:v>7385.8321999999998</c:v>
                </c:pt>
                <c:pt idx="31">
                  <c:v>7706.1467000000002</c:v>
                </c:pt>
                <c:pt idx="32">
                  <c:v>8037.9048000000003</c:v>
                </c:pt>
                <c:pt idx="33">
                  <c:v>8380.5447999999997</c:v>
                </c:pt>
                <c:pt idx="34">
                  <c:v>8733.5023000000001</c:v>
                </c:pt>
                <c:pt idx="35">
                  <c:v>9096.4058000000005</c:v>
                </c:pt>
                <c:pt idx="36">
                  <c:v>9469.3981000000003</c:v>
                </c:pt>
                <c:pt idx="37">
                  <c:v>9853.3155000000006</c:v>
                </c:pt>
                <c:pt idx="38">
                  <c:v>10249.397999999999</c:v>
                </c:pt>
                <c:pt idx="39">
                  <c:v>10658.625</c:v>
                </c:pt>
                <c:pt idx="40">
                  <c:v>11081.625</c:v>
                </c:pt>
                <c:pt idx="41">
                  <c:v>11518.877</c:v>
                </c:pt>
                <c:pt idx="42">
                  <c:v>11970.647000000001</c:v>
                </c:pt>
                <c:pt idx="43">
                  <c:v>12437.05</c:v>
                </c:pt>
                <c:pt idx="44">
                  <c:v>12918.266</c:v>
                </c:pt>
                <c:pt idx="45">
                  <c:v>13414.763999999999</c:v>
                </c:pt>
                <c:pt idx="46">
                  <c:v>13927.299000000001</c:v>
                </c:pt>
                <c:pt idx="47">
                  <c:v>14457.087</c:v>
                </c:pt>
                <c:pt idx="48">
                  <c:v>15005.281000000001</c:v>
                </c:pt>
                <c:pt idx="49">
                  <c:v>15572.715</c:v>
                </c:pt>
                <c:pt idx="50">
                  <c:v>16160.123</c:v>
                </c:pt>
                <c:pt idx="51">
                  <c:v>16768.264999999999</c:v>
                </c:pt>
                <c:pt idx="52">
                  <c:v>17398.169000000002</c:v>
                </c:pt>
                <c:pt idx="53">
                  <c:v>18051.053</c:v>
                </c:pt>
                <c:pt idx="54">
                  <c:v>18728.18</c:v>
                </c:pt>
                <c:pt idx="55">
                  <c:v>19430.705999999998</c:v>
                </c:pt>
                <c:pt idx="56">
                  <c:v>20159.620999999999</c:v>
                </c:pt>
                <c:pt idx="57">
                  <c:v>20916.003000000001</c:v>
                </c:pt>
                <c:pt idx="58">
                  <c:v>21701.16</c:v>
                </c:pt>
                <c:pt idx="59">
                  <c:v>22516.508000000002</c:v>
                </c:pt>
                <c:pt idx="60">
                  <c:v>23363.363000000001</c:v>
                </c:pt>
                <c:pt idx="61">
                  <c:v>24243.023000000001</c:v>
                </c:pt>
                <c:pt idx="62">
                  <c:v>25156.952000000001</c:v>
                </c:pt>
                <c:pt idx="63">
                  <c:v>26106.715</c:v>
                </c:pt>
                <c:pt idx="64">
                  <c:v>27093.935000000001</c:v>
                </c:pt>
                <c:pt idx="65">
                  <c:v>28120.528999999999</c:v>
                </c:pt>
                <c:pt idx="66">
                  <c:v>29188.780999999999</c:v>
                </c:pt>
                <c:pt idx="67">
                  <c:v>30300.986000000001</c:v>
                </c:pt>
                <c:pt idx="68">
                  <c:v>31459.313999999998</c:v>
                </c:pt>
                <c:pt idx="69">
                  <c:v>32665.534</c:v>
                </c:pt>
                <c:pt idx="70">
                  <c:v>33920.557999999997</c:v>
                </c:pt>
                <c:pt idx="71">
                  <c:v>35224.148000000001</c:v>
                </c:pt>
                <c:pt idx="72">
                  <c:v>36574.512999999999</c:v>
                </c:pt>
                <c:pt idx="73">
                  <c:v>37967.769</c:v>
                </c:pt>
                <c:pt idx="74">
                  <c:v>39397.684999999998</c:v>
                </c:pt>
                <c:pt idx="75">
                  <c:v>40855.516000000003</c:v>
                </c:pt>
                <c:pt idx="76">
                  <c:v>42330.034</c:v>
                </c:pt>
                <c:pt idx="77">
                  <c:v>43807.692000000003</c:v>
                </c:pt>
                <c:pt idx="78">
                  <c:v>45272.887999999999</c:v>
                </c:pt>
                <c:pt idx="79">
                  <c:v>46708.358999999997</c:v>
                </c:pt>
                <c:pt idx="80">
                  <c:v>48095.588000000003</c:v>
                </c:pt>
                <c:pt idx="81">
                  <c:v>49415.32</c:v>
                </c:pt>
                <c:pt idx="82">
                  <c:v>50648.038</c:v>
                </c:pt>
                <c:pt idx="83">
                  <c:v>51774.46</c:v>
                </c:pt>
                <c:pt idx="84">
                  <c:v>52775.89</c:v>
                </c:pt>
                <c:pt idx="85">
                  <c:v>53634.656000000003</c:v>
                </c:pt>
                <c:pt idx="86">
                  <c:v>54334.565999999999</c:v>
                </c:pt>
                <c:pt idx="87">
                  <c:v>54861.42</c:v>
                </c:pt>
                <c:pt idx="88">
                  <c:v>55203.28</c:v>
                </c:pt>
                <c:pt idx="89">
                  <c:v>55350.796000000002</c:v>
                </c:pt>
                <c:pt idx="90">
                  <c:v>55297.656000000003</c:v>
                </c:pt>
                <c:pt idx="91">
                  <c:v>55040.53</c:v>
                </c:pt>
                <c:pt idx="92">
                  <c:v>54578.864000000001</c:v>
                </c:pt>
                <c:pt idx="93">
                  <c:v>53914.779000000002</c:v>
                </c:pt>
                <c:pt idx="94">
                  <c:v>53052.873</c:v>
                </c:pt>
                <c:pt idx="95">
                  <c:v>51999.856</c:v>
                </c:pt>
                <c:pt idx="96">
                  <c:v>50764.24</c:v>
                </c:pt>
                <c:pt idx="97">
                  <c:v>49356.381999999998</c:v>
                </c:pt>
                <c:pt idx="98">
                  <c:v>47788.847999999998</c:v>
                </c:pt>
                <c:pt idx="99">
                  <c:v>46076.536999999997</c:v>
                </c:pt>
                <c:pt idx="100">
                  <c:v>44236.656999999999</c:v>
                </c:pt>
                <c:pt idx="101">
                  <c:v>42288.396999999997</c:v>
                </c:pt>
                <c:pt idx="102">
                  <c:v>40252.694000000003</c:v>
                </c:pt>
                <c:pt idx="103">
                  <c:v>38152.042999999998</c:v>
                </c:pt>
                <c:pt idx="104">
                  <c:v>36010.182000000001</c:v>
                </c:pt>
                <c:pt idx="105">
                  <c:v>33851.315999999999</c:v>
                </c:pt>
                <c:pt idx="106">
                  <c:v>31699.09</c:v>
                </c:pt>
                <c:pt idx="107">
                  <c:v>29575.75</c:v>
                </c:pt>
                <c:pt idx="108">
                  <c:v>27501.414000000001</c:v>
                </c:pt>
                <c:pt idx="109">
                  <c:v>25493.63</c:v>
                </c:pt>
                <c:pt idx="110">
                  <c:v>23566.984</c:v>
                </c:pt>
                <c:pt idx="111">
                  <c:v>21733.37</c:v>
                </c:pt>
                <c:pt idx="112">
                  <c:v>20002.153999999999</c:v>
                </c:pt>
                <c:pt idx="113">
                  <c:v>18380.074000000001</c:v>
                </c:pt>
                <c:pt idx="114">
                  <c:v>16871.422999999999</c:v>
                </c:pt>
                <c:pt idx="115">
                  <c:v>15478.147000000001</c:v>
                </c:pt>
                <c:pt idx="116">
                  <c:v>14199.662</c:v>
                </c:pt>
                <c:pt idx="117">
                  <c:v>13032.956</c:v>
                </c:pt>
                <c:pt idx="118">
                  <c:v>11972.953</c:v>
                </c:pt>
                <c:pt idx="119">
                  <c:v>11013.035</c:v>
                </c:pt>
                <c:pt idx="120">
                  <c:v>10145.393</c:v>
                </c:pt>
                <c:pt idx="121">
                  <c:v>9361.4748</c:v>
                </c:pt>
                <c:pt idx="122">
                  <c:v>8652.5130000000008</c:v>
                </c:pt>
                <c:pt idx="123">
                  <c:v>8010.1575000000003</c:v>
                </c:pt>
                <c:pt idx="124">
                  <c:v>7427.1058000000003</c:v>
                </c:pt>
                <c:pt idx="125">
                  <c:v>6897.1148999999996</c:v>
                </c:pt>
                <c:pt idx="126">
                  <c:v>6414.5273999999999</c:v>
                </c:pt>
                <c:pt idx="127">
                  <c:v>5974.0964999999997</c:v>
                </c:pt>
                <c:pt idx="128">
                  <c:v>5570.7851000000001</c:v>
                </c:pt>
                <c:pt idx="129">
                  <c:v>5199.55</c:v>
                </c:pt>
                <c:pt idx="130">
                  <c:v>4855.3729999999996</c:v>
                </c:pt>
                <c:pt idx="131">
                  <c:v>4533.6364999999996</c:v>
                </c:pt>
                <c:pt idx="132">
                  <c:v>4230.6304</c:v>
                </c:pt>
                <c:pt idx="133">
                  <c:v>3943.8</c:v>
                </c:pt>
                <c:pt idx="134">
                  <c:v>3671.7031999999999</c:v>
                </c:pt>
                <c:pt idx="135">
                  <c:v>3413.721</c:v>
                </c:pt>
                <c:pt idx="136">
                  <c:v>3169.8011999999999</c:v>
                </c:pt>
                <c:pt idx="137">
                  <c:v>2940.5178999999998</c:v>
                </c:pt>
                <c:pt idx="138">
                  <c:v>2726.8865000000001</c:v>
                </c:pt>
                <c:pt idx="139">
                  <c:v>2529.9546</c:v>
                </c:pt>
                <c:pt idx="140">
                  <c:v>2350.3995</c:v>
                </c:pt>
                <c:pt idx="141">
                  <c:v>2188.3761</c:v>
                </c:pt>
                <c:pt idx="142">
                  <c:v>2043.5253</c:v>
                </c:pt>
                <c:pt idx="143">
                  <c:v>1915.0445</c:v>
                </c:pt>
                <c:pt idx="144">
                  <c:v>1801.7999</c:v>
                </c:pt>
                <c:pt idx="145">
                  <c:v>1702.9124999999999</c:v>
                </c:pt>
                <c:pt idx="146">
                  <c:v>1617.8172</c:v>
                </c:pt>
                <c:pt idx="147">
                  <c:v>1546.0241000000001</c:v>
                </c:pt>
                <c:pt idx="148">
                  <c:v>1487.0581999999999</c:v>
                </c:pt>
                <c:pt idx="149">
                  <c:v>1440.2121999999999</c:v>
                </c:pt>
                <c:pt idx="150">
                  <c:v>1404.1279999999999</c:v>
                </c:pt>
                <c:pt idx="151">
                  <c:v>1376.8349000000001</c:v>
                </c:pt>
                <c:pt idx="152">
                  <c:v>1356.1174000000001</c:v>
                </c:pt>
                <c:pt idx="153">
                  <c:v>1339.8743999999999</c:v>
                </c:pt>
                <c:pt idx="154">
                  <c:v>1326.2583</c:v>
                </c:pt>
                <c:pt idx="155">
                  <c:v>1313.7918999999999</c:v>
                </c:pt>
                <c:pt idx="156">
                  <c:v>1301.4448</c:v>
                </c:pt>
                <c:pt idx="157">
                  <c:v>1288.4765</c:v>
                </c:pt>
                <c:pt idx="158">
                  <c:v>1274.4586999999999</c:v>
                </c:pt>
                <c:pt idx="159">
                  <c:v>1259.1503</c:v>
                </c:pt>
                <c:pt idx="160">
                  <c:v>1242.0246999999999</c:v>
                </c:pt>
                <c:pt idx="161">
                  <c:v>1222.1074000000001</c:v>
                </c:pt>
                <c:pt idx="162">
                  <c:v>1198.037</c:v>
                </c:pt>
                <c:pt idx="163">
                  <c:v>1168.2301</c:v>
                </c:pt>
                <c:pt idx="164">
                  <c:v>1131.1347000000001</c:v>
                </c:pt>
                <c:pt idx="165">
                  <c:v>1085.5358000000001</c:v>
                </c:pt>
                <c:pt idx="166">
                  <c:v>1030.8587</c:v>
                </c:pt>
                <c:pt idx="167">
                  <c:v>967.44371000000001</c:v>
                </c:pt>
                <c:pt idx="168">
                  <c:v>896.39945999999998</c:v>
                </c:pt>
                <c:pt idx="169">
                  <c:v>819.428</c:v>
                </c:pt>
                <c:pt idx="170">
                  <c:v>738.58348000000001</c:v>
                </c:pt>
                <c:pt idx="171">
                  <c:v>656.02008999999998</c:v>
                </c:pt>
                <c:pt idx="172">
                  <c:v>573.76486999999997</c:v>
                </c:pt>
                <c:pt idx="173">
                  <c:v>493.59064999999998</c:v>
                </c:pt>
                <c:pt idx="174">
                  <c:v>416.94686999999999</c:v>
                </c:pt>
                <c:pt idx="175">
                  <c:v>344.98068000000001</c:v>
                </c:pt>
                <c:pt idx="176">
                  <c:v>278.58575999999999</c:v>
                </c:pt>
                <c:pt idx="177">
                  <c:v>218.5026</c:v>
                </c:pt>
                <c:pt idx="178">
                  <c:v>165.39507</c:v>
                </c:pt>
                <c:pt idx="179">
                  <c:v>119.84712</c:v>
                </c:pt>
                <c:pt idx="180">
                  <c:v>82.251917000000006</c:v>
                </c:pt>
                <c:pt idx="181">
                  <c:v>52.702751999999997</c:v>
                </c:pt>
                <c:pt idx="182">
                  <c:v>30.894576000000001</c:v>
                </c:pt>
                <c:pt idx="183">
                  <c:v>16.079903000000002</c:v>
                </c:pt>
                <c:pt idx="184">
                  <c:v>7.0880029000000002</c:v>
                </c:pt>
                <c:pt idx="185">
                  <c:v>2.4407999999999999</c:v>
                </c:pt>
                <c:pt idx="186">
                  <c:v>0.56222127</c:v>
                </c:pt>
                <c:pt idx="187">
                  <c:v>6.0513839999999999E-2</c:v>
                </c:pt>
                <c:pt idx="188">
                  <c:v>1.3420000000000001E-10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5-77CB-A641-892B-045CECA5FC3D}"/>
            </c:ext>
          </c:extLst>
        </c:ser>
        <c:ser>
          <c:idx val="6"/>
          <c:order val="6"/>
          <c:tx>
            <c:strRef>
              <c:f>'[4]data-F2.14'!$J$404</c:f>
              <c:strCache>
                <c:ptCount val="1"/>
                <c:pt idx="0">
                  <c:v>South &amp; South-East Asia</c:v>
                </c:pt>
              </c:strCache>
            </c:strRef>
          </c:tx>
          <c:spPr>
            <a:solidFill>
              <a:srgbClr val="92D050"/>
            </a:solidFill>
            <a:ln w="25400">
              <a:noFill/>
            </a:ln>
            <a:effectLst/>
          </c:spPr>
          <c:cat>
            <c:numRef>
              <c:f>'[4]data-F2.14'!$C$405:$C$604</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'[4]data-F2.14'!$J$405:$J$604</c:f>
              <c:numCache>
                <c:formatCode>General</c:formatCode>
                <c:ptCount val="200"/>
                <c:pt idx="0">
                  <c:v>13391.084999999999</c:v>
                </c:pt>
                <c:pt idx="1">
                  <c:v>13922.120999999999</c:v>
                </c:pt>
                <c:pt idx="2">
                  <c:v>14376.953</c:v>
                </c:pt>
                <c:pt idx="3">
                  <c:v>14769.475</c:v>
                </c:pt>
                <c:pt idx="4">
                  <c:v>15133.124</c:v>
                </c:pt>
                <c:pt idx="5">
                  <c:v>15494.245999999999</c:v>
                </c:pt>
                <c:pt idx="6">
                  <c:v>15864.63</c:v>
                </c:pt>
                <c:pt idx="7">
                  <c:v>16245.405000000001</c:v>
                </c:pt>
                <c:pt idx="8">
                  <c:v>16631.596000000001</c:v>
                </c:pt>
                <c:pt idx="9">
                  <c:v>17017.547999999999</c:v>
                </c:pt>
                <c:pt idx="10">
                  <c:v>17400.188999999998</c:v>
                </c:pt>
                <c:pt idx="11">
                  <c:v>17781.463</c:v>
                </c:pt>
                <c:pt idx="12">
                  <c:v>18166.913</c:v>
                </c:pt>
                <c:pt idx="13">
                  <c:v>18561.981</c:v>
                </c:pt>
                <c:pt idx="14">
                  <c:v>18970.324000000001</c:v>
                </c:pt>
                <c:pt idx="15">
                  <c:v>19395.428</c:v>
                </c:pt>
                <c:pt idx="16">
                  <c:v>19842.300999999999</c:v>
                </c:pt>
                <c:pt idx="17">
                  <c:v>20315.998</c:v>
                </c:pt>
                <c:pt idx="18">
                  <c:v>20818.654999999999</c:v>
                </c:pt>
                <c:pt idx="19">
                  <c:v>21346.552</c:v>
                </c:pt>
                <c:pt idx="20">
                  <c:v>21891.901999999998</c:v>
                </c:pt>
                <c:pt idx="21">
                  <c:v>22451.760999999999</c:v>
                </c:pt>
                <c:pt idx="22">
                  <c:v>23032.98</c:v>
                </c:pt>
                <c:pt idx="23">
                  <c:v>23648.300999999999</c:v>
                </c:pt>
                <c:pt idx="24">
                  <c:v>24306.94</c:v>
                </c:pt>
                <c:pt idx="25">
                  <c:v>25010.363000000001</c:v>
                </c:pt>
                <c:pt idx="26">
                  <c:v>25757.659</c:v>
                </c:pt>
                <c:pt idx="27">
                  <c:v>26549.48</c:v>
                </c:pt>
                <c:pt idx="28">
                  <c:v>27387.969000000001</c:v>
                </c:pt>
                <c:pt idx="29">
                  <c:v>28276.981</c:v>
                </c:pt>
                <c:pt idx="30">
                  <c:v>29230.975999999999</c:v>
                </c:pt>
                <c:pt idx="31">
                  <c:v>30288.399000000001</c:v>
                </c:pt>
                <c:pt idx="32">
                  <c:v>31507.72</c:v>
                </c:pt>
                <c:pt idx="33">
                  <c:v>32953.991999999998</c:v>
                </c:pt>
                <c:pt idx="34">
                  <c:v>34686.542999999998</c:v>
                </c:pt>
                <c:pt idx="35">
                  <c:v>36758.120999999999</c:v>
                </c:pt>
                <c:pt idx="36">
                  <c:v>39221.853999999999</c:v>
                </c:pt>
                <c:pt idx="37">
                  <c:v>42140.900999999998</c:v>
                </c:pt>
                <c:pt idx="38">
                  <c:v>45594.728999999999</c:v>
                </c:pt>
                <c:pt idx="39">
                  <c:v>49681.487999999998</c:v>
                </c:pt>
                <c:pt idx="40">
                  <c:v>54509.875</c:v>
                </c:pt>
                <c:pt idx="41">
                  <c:v>60180.482000000004</c:v>
                </c:pt>
                <c:pt idx="42">
                  <c:v>66765.437999999995</c:v>
                </c:pt>
                <c:pt idx="43">
                  <c:v>74289.434999999998</c:v>
                </c:pt>
                <c:pt idx="44">
                  <c:v>82717.441000000006</c:v>
                </c:pt>
                <c:pt idx="45">
                  <c:v>91953.448000000004</c:v>
                </c:pt>
                <c:pt idx="46">
                  <c:v>101851.04</c:v>
                </c:pt>
                <c:pt idx="47">
                  <c:v>112226.49</c:v>
                </c:pt>
                <c:pt idx="48">
                  <c:v>122875.57</c:v>
                </c:pt>
                <c:pt idx="49">
                  <c:v>133592.01999999999</c:v>
                </c:pt>
                <c:pt idx="50">
                  <c:v>144205.82999999999</c:v>
                </c:pt>
                <c:pt idx="51">
                  <c:v>154645.25</c:v>
                </c:pt>
                <c:pt idx="52">
                  <c:v>164954.51</c:v>
                </c:pt>
                <c:pt idx="53">
                  <c:v>175240.22</c:v>
                </c:pt>
                <c:pt idx="54">
                  <c:v>185594.59</c:v>
                </c:pt>
                <c:pt idx="55">
                  <c:v>196046.77</c:v>
                </c:pt>
                <c:pt idx="56">
                  <c:v>206552.64</c:v>
                </c:pt>
                <c:pt idx="57">
                  <c:v>217015.29</c:v>
                </c:pt>
                <c:pt idx="58">
                  <c:v>227320.19</c:v>
                </c:pt>
                <c:pt idx="59">
                  <c:v>237369.15</c:v>
                </c:pt>
                <c:pt idx="60">
                  <c:v>247095.12</c:v>
                </c:pt>
                <c:pt idx="61">
                  <c:v>256452.32</c:v>
                </c:pt>
                <c:pt idx="62">
                  <c:v>265392.34999999998</c:v>
                </c:pt>
                <c:pt idx="63">
                  <c:v>273830.56</c:v>
                </c:pt>
                <c:pt idx="64">
                  <c:v>281614.09999999998</c:v>
                </c:pt>
                <c:pt idx="65">
                  <c:v>288505.39</c:v>
                </c:pt>
                <c:pt idx="66">
                  <c:v>294187.93</c:v>
                </c:pt>
                <c:pt idx="67">
                  <c:v>298292.88</c:v>
                </c:pt>
                <c:pt idx="68">
                  <c:v>300437.86</c:v>
                </c:pt>
                <c:pt idx="69">
                  <c:v>300271.05</c:v>
                </c:pt>
                <c:pt idx="70">
                  <c:v>297538.25</c:v>
                </c:pt>
                <c:pt idx="71">
                  <c:v>292174.88</c:v>
                </c:pt>
                <c:pt idx="72">
                  <c:v>284358.53000000003</c:v>
                </c:pt>
                <c:pt idx="73">
                  <c:v>274462.78999999998</c:v>
                </c:pt>
                <c:pt idx="74">
                  <c:v>262939.46999999997</c:v>
                </c:pt>
                <c:pt idx="75">
                  <c:v>250225.31</c:v>
                </c:pt>
                <c:pt idx="76">
                  <c:v>236706.84</c:v>
                </c:pt>
                <c:pt idx="77">
                  <c:v>222716.18</c:v>
                </c:pt>
                <c:pt idx="78">
                  <c:v>208541.89</c:v>
                </c:pt>
                <c:pt idx="79">
                  <c:v>194440.46</c:v>
                </c:pt>
                <c:pt idx="80">
                  <c:v>180645.66</c:v>
                </c:pt>
                <c:pt idx="81">
                  <c:v>167372.01</c:v>
                </c:pt>
                <c:pt idx="82">
                  <c:v>154807.64000000001</c:v>
                </c:pt>
                <c:pt idx="83">
                  <c:v>143096.63</c:v>
                </c:pt>
                <c:pt idx="84">
                  <c:v>132318.35</c:v>
                </c:pt>
                <c:pt idx="85">
                  <c:v>122473.85</c:v>
                </c:pt>
                <c:pt idx="86">
                  <c:v>113487.94</c:v>
                </c:pt>
                <c:pt idx="87">
                  <c:v>105228.63</c:v>
                </c:pt>
                <c:pt idx="88">
                  <c:v>97530.426000000007</c:v>
                </c:pt>
                <c:pt idx="89">
                  <c:v>90213.422000000006</c:v>
                </c:pt>
                <c:pt idx="90">
                  <c:v>83106.676999999996</c:v>
                </c:pt>
                <c:pt idx="91">
                  <c:v>76085.153999999995</c:v>
                </c:pt>
                <c:pt idx="92">
                  <c:v>69105.985000000001</c:v>
                </c:pt>
                <c:pt idx="93">
                  <c:v>62211.309000000001</c:v>
                </c:pt>
                <c:pt idx="94">
                  <c:v>55483.686999999998</c:v>
                </c:pt>
                <c:pt idx="95">
                  <c:v>49005.321000000004</c:v>
                </c:pt>
                <c:pt idx="96">
                  <c:v>42849.472999999998</c:v>
                </c:pt>
                <c:pt idx="97">
                  <c:v>37080.928</c:v>
                </c:pt>
                <c:pt idx="98">
                  <c:v>31753.266</c:v>
                </c:pt>
                <c:pt idx="99">
                  <c:v>26906.101999999999</c:v>
                </c:pt>
                <c:pt idx="100">
                  <c:v>22566.252</c:v>
                </c:pt>
                <c:pt idx="101">
                  <c:v>18749.008999999998</c:v>
                </c:pt>
                <c:pt idx="102">
                  <c:v>15458.28</c:v>
                </c:pt>
                <c:pt idx="103">
                  <c:v>12682.377</c:v>
                </c:pt>
                <c:pt idx="104">
                  <c:v>10391.005999999999</c:v>
                </c:pt>
                <c:pt idx="105">
                  <c:v>8537.5843000000004</c:v>
                </c:pt>
                <c:pt idx="106">
                  <c:v>7067.2821999999996</c:v>
                </c:pt>
                <c:pt idx="107">
                  <c:v>5927.8388999999997</c:v>
                </c:pt>
                <c:pt idx="108">
                  <c:v>5078.5895</c:v>
                </c:pt>
                <c:pt idx="109">
                  <c:v>4490.4620000000004</c:v>
                </c:pt>
                <c:pt idx="110">
                  <c:v>4136.7367000000004</c:v>
                </c:pt>
                <c:pt idx="111">
                  <c:v>3988.5650000000001</c:v>
                </c:pt>
                <c:pt idx="112">
                  <c:v>4016.3009999999999</c:v>
                </c:pt>
                <c:pt idx="113">
                  <c:v>4190.4854999999998</c:v>
                </c:pt>
                <c:pt idx="114">
                  <c:v>4482.0105000000003</c:v>
                </c:pt>
                <c:pt idx="115">
                  <c:v>4860.8270000000002</c:v>
                </c:pt>
                <c:pt idx="116">
                  <c:v>5294.5210999999999</c:v>
                </c:pt>
                <c:pt idx="117">
                  <c:v>5748.0789999999997</c:v>
                </c:pt>
                <c:pt idx="118">
                  <c:v>6182.0571</c:v>
                </c:pt>
                <c:pt idx="119">
                  <c:v>6553.8152</c:v>
                </c:pt>
                <c:pt idx="120">
                  <c:v>6822.3245999999999</c:v>
                </c:pt>
                <c:pt idx="121">
                  <c:v>6954.9552999999996</c:v>
                </c:pt>
                <c:pt idx="122">
                  <c:v>6935.2226000000001</c:v>
                </c:pt>
                <c:pt idx="123">
                  <c:v>6764.7550000000001</c:v>
                </c:pt>
                <c:pt idx="124">
                  <c:v>6460.0994000000001</c:v>
                </c:pt>
                <c:pt idx="125">
                  <c:v>6045.9376000000002</c:v>
                </c:pt>
                <c:pt idx="126">
                  <c:v>5549.2183999999997</c:v>
                </c:pt>
                <c:pt idx="127">
                  <c:v>4996.1230999999998</c:v>
                </c:pt>
                <c:pt idx="128">
                  <c:v>4410.4494999999997</c:v>
                </c:pt>
                <c:pt idx="129">
                  <c:v>3812.8631999999998</c:v>
                </c:pt>
                <c:pt idx="130">
                  <c:v>3220.8995</c:v>
                </c:pt>
                <c:pt idx="131">
                  <c:v>2649.5291000000002</c:v>
                </c:pt>
                <c:pt idx="132">
                  <c:v>2112.1006000000002</c:v>
                </c:pt>
                <c:pt idx="133">
                  <c:v>1621.2282</c:v>
                </c:pt>
                <c:pt idx="134">
                  <c:v>1188.4857999999999</c:v>
                </c:pt>
                <c:pt idx="135">
                  <c:v>823.14331000000004</c:v>
                </c:pt>
                <c:pt idx="136">
                  <c:v>530.76913000000002</c:v>
                </c:pt>
                <c:pt idx="137">
                  <c:v>312.06076999999999</c:v>
                </c:pt>
                <c:pt idx="138">
                  <c:v>162.18411</c:v>
                </c:pt>
                <c:pt idx="139">
                  <c:v>70.935850000000002</c:v>
                </c:pt>
                <c:pt idx="140">
                  <c:v>23.994447999999998</c:v>
                </c:pt>
                <c:pt idx="141">
                  <c:v>5.3402006999999996</c:v>
                </c:pt>
                <c:pt idx="142">
                  <c:v>0.54959511000000005</c:v>
                </c:pt>
                <c:pt idx="143">
                  <c:v>1.2730000000000001E-9</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6-77CB-A641-892B-045CECA5FC3D}"/>
            </c:ext>
          </c:extLst>
        </c:ser>
        <c:ser>
          <c:idx val="7"/>
          <c:order val="7"/>
          <c:tx>
            <c:strRef>
              <c:f>'[4]data-F2.14'!$K$404</c:f>
              <c:strCache>
                <c:ptCount val="1"/>
                <c:pt idx="0">
                  <c:v>Sub-Saharan Africa</c:v>
                </c:pt>
              </c:strCache>
            </c:strRef>
          </c:tx>
          <c:spPr>
            <a:solidFill>
              <a:srgbClr val="00B050"/>
            </a:solidFill>
            <a:ln w="25400">
              <a:noFill/>
            </a:ln>
            <a:effectLst/>
          </c:spPr>
          <c:cat>
            <c:numRef>
              <c:f>'[4]data-F2.14'!$C$405:$C$604</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'[4]data-F2.14'!$K$405:$K$604</c:f>
              <c:numCache>
                <c:formatCode>General</c:formatCode>
                <c:ptCount val="200"/>
                <c:pt idx="0">
                  <c:v>4775.0209999999997</c:v>
                </c:pt>
                <c:pt idx="1">
                  <c:v>4871.1319999999996</c:v>
                </c:pt>
                <c:pt idx="2">
                  <c:v>4977.6342000000004</c:v>
                </c:pt>
                <c:pt idx="3">
                  <c:v>5088.5942999999997</c:v>
                </c:pt>
                <c:pt idx="4">
                  <c:v>5200.7016999999996</c:v>
                </c:pt>
                <c:pt idx="5">
                  <c:v>5313.1000999999997</c:v>
                </c:pt>
                <c:pt idx="6">
                  <c:v>5426.6297999999997</c:v>
                </c:pt>
                <c:pt idx="7">
                  <c:v>5542.4825000000001</c:v>
                </c:pt>
                <c:pt idx="8">
                  <c:v>5661.0950000000003</c:v>
                </c:pt>
                <c:pt idx="9">
                  <c:v>5782.2790999999997</c:v>
                </c:pt>
                <c:pt idx="10">
                  <c:v>5905.9803000000002</c:v>
                </c:pt>
                <c:pt idx="11">
                  <c:v>6032.5290999999997</c:v>
                </c:pt>
                <c:pt idx="12">
                  <c:v>6162.5366000000004</c:v>
                </c:pt>
                <c:pt idx="13">
                  <c:v>6296.1121999999996</c:v>
                </c:pt>
                <c:pt idx="14">
                  <c:v>6433.0981000000002</c:v>
                </c:pt>
                <c:pt idx="15">
                  <c:v>6573.4223000000002</c:v>
                </c:pt>
                <c:pt idx="16">
                  <c:v>6717.6521000000002</c:v>
                </c:pt>
                <c:pt idx="17">
                  <c:v>6867.1903000000002</c:v>
                </c:pt>
                <c:pt idx="18">
                  <c:v>7023.6805000000004</c:v>
                </c:pt>
                <c:pt idx="19">
                  <c:v>7188.3113999999996</c:v>
                </c:pt>
                <c:pt idx="20">
                  <c:v>7361.5138999999999</c:v>
                </c:pt>
                <c:pt idx="21">
                  <c:v>7543.2789000000002</c:v>
                </c:pt>
                <c:pt idx="22">
                  <c:v>7734.0236000000004</c:v>
                </c:pt>
                <c:pt idx="23">
                  <c:v>7934.8053</c:v>
                </c:pt>
                <c:pt idx="24">
                  <c:v>8147.0843999999997</c:v>
                </c:pt>
                <c:pt idx="25">
                  <c:v>8372.3048999999992</c:v>
                </c:pt>
                <c:pt idx="26">
                  <c:v>8611.9706000000006</c:v>
                </c:pt>
                <c:pt idx="27">
                  <c:v>8867.8335999999999</c:v>
                </c:pt>
                <c:pt idx="28">
                  <c:v>9141.5162</c:v>
                </c:pt>
                <c:pt idx="29">
                  <c:v>9434.2924999999996</c:v>
                </c:pt>
                <c:pt idx="30">
                  <c:v>9747.6465000000007</c:v>
                </c:pt>
                <c:pt idx="31">
                  <c:v>10084.034</c:v>
                </c:pt>
                <c:pt idx="32">
                  <c:v>10446.521000000001</c:v>
                </c:pt>
                <c:pt idx="33">
                  <c:v>10838.214</c:v>
                </c:pt>
                <c:pt idx="34">
                  <c:v>11262.218000000001</c:v>
                </c:pt>
                <c:pt idx="35">
                  <c:v>11721.824000000001</c:v>
                </c:pt>
                <c:pt idx="36">
                  <c:v>12220.737999999999</c:v>
                </c:pt>
                <c:pt idx="37">
                  <c:v>12763.436</c:v>
                </c:pt>
                <c:pt idx="38">
                  <c:v>13355.119000000001</c:v>
                </c:pt>
                <c:pt idx="39">
                  <c:v>14001.290999999999</c:v>
                </c:pt>
                <c:pt idx="40">
                  <c:v>14707.581</c:v>
                </c:pt>
                <c:pt idx="41">
                  <c:v>15480.120999999999</c:v>
                </c:pt>
                <c:pt idx="42">
                  <c:v>16326.039000000001</c:v>
                </c:pt>
                <c:pt idx="43">
                  <c:v>17253.164000000001</c:v>
                </c:pt>
                <c:pt idx="44">
                  <c:v>18269.811000000002</c:v>
                </c:pt>
                <c:pt idx="45">
                  <c:v>19384.198</c:v>
                </c:pt>
                <c:pt idx="46">
                  <c:v>20604.288</c:v>
                </c:pt>
                <c:pt idx="47">
                  <c:v>21937.668000000001</c:v>
                </c:pt>
                <c:pt idx="48">
                  <c:v>23391.118999999999</c:v>
                </c:pt>
                <c:pt idx="49">
                  <c:v>24970.008999999998</c:v>
                </c:pt>
                <c:pt idx="50">
                  <c:v>26677.463</c:v>
                </c:pt>
                <c:pt idx="51">
                  <c:v>28514.28</c:v>
                </c:pt>
                <c:pt idx="52">
                  <c:v>30478.684000000001</c:v>
                </c:pt>
                <c:pt idx="53">
                  <c:v>32565.925999999999</c:v>
                </c:pt>
                <c:pt idx="54">
                  <c:v>34767.529000000002</c:v>
                </c:pt>
                <c:pt idx="55">
                  <c:v>37071.186000000002</c:v>
                </c:pt>
                <c:pt idx="56">
                  <c:v>39460.762000000002</c:v>
                </c:pt>
                <c:pt idx="57">
                  <c:v>41916.116999999998</c:v>
                </c:pt>
                <c:pt idx="58">
                  <c:v>44413.347000000002</c:v>
                </c:pt>
                <c:pt idx="59">
                  <c:v>46925.718999999997</c:v>
                </c:pt>
                <c:pt idx="60">
                  <c:v>49424.612000000001</c:v>
                </c:pt>
                <c:pt idx="61">
                  <c:v>51880.014000000003</c:v>
                </c:pt>
                <c:pt idx="62">
                  <c:v>54260.928999999996</c:v>
                </c:pt>
                <c:pt idx="63">
                  <c:v>56535.771999999997</c:v>
                </c:pt>
                <c:pt idx="64">
                  <c:v>58672.595000000001</c:v>
                </c:pt>
                <c:pt idx="65">
                  <c:v>60639.512999999999</c:v>
                </c:pt>
                <c:pt idx="66">
                  <c:v>62405.642</c:v>
                </c:pt>
                <c:pt idx="67">
                  <c:v>63941.88</c:v>
                </c:pt>
                <c:pt idx="68">
                  <c:v>65221.84</c:v>
                </c:pt>
                <c:pt idx="69">
                  <c:v>66223</c:v>
                </c:pt>
                <c:pt idx="70">
                  <c:v>66927.392999999996</c:v>
                </c:pt>
                <c:pt idx="71">
                  <c:v>67322.301000000007</c:v>
                </c:pt>
                <c:pt idx="72">
                  <c:v>67400.573999999993</c:v>
                </c:pt>
                <c:pt idx="73">
                  <c:v>67160.942999999999</c:v>
                </c:pt>
                <c:pt idx="74">
                  <c:v>66607.923999999999</c:v>
                </c:pt>
                <c:pt idx="75">
                  <c:v>65751.862999999998</c:v>
                </c:pt>
                <c:pt idx="76">
                  <c:v>64608.65</c:v>
                </c:pt>
                <c:pt idx="77">
                  <c:v>63199.499000000003</c:v>
                </c:pt>
                <c:pt idx="78">
                  <c:v>61550.432999999997</c:v>
                </c:pt>
                <c:pt idx="79">
                  <c:v>59691.720999999998</c:v>
                </c:pt>
                <c:pt idx="80">
                  <c:v>57657.254999999997</c:v>
                </c:pt>
                <c:pt idx="81">
                  <c:v>55483.264999999999</c:v>
                </c:pt>
                <c:pt idx="82">
                  <c:v>53206.606</c:v>
                </c:pt>
                <c:pt idx="83">
                  <c:v>50863.44</c:v>
                </c:pt>
                <c:pt idx="84">
                  <c:v>48487.896999999997</c:v>
                </c:pt>
                <c:pt idx="85">
                  <c:v>46111.008000000002</c:v>
                </c:pt>
                <c:pt idx="86">
                  <c:v>43760.273999999998</c:v>
                </c:pt>
                <c:pt idx="87">
                  <c:v>41459.546000000002</c:v>
                </c:pt>
                <c:pt idx="88">
                  <c:v>39228.879999999997</c:v>
                </c:pt>
                <c:pt idx="89">
                  <c:v>37084.400000000001</c:v>
                </c:pt>
                <c:pt idx="90">
                  <c:v>35038.633000000002</c:v>
                </c:pt>
                <c:pt idx="91">
                  <c:v>33100.690999999999</c:v>
                </c:pt>
                <c:pt idx="92">
                  <c:v>31275.870999999999</c:v>
                </c:pt>
                <c:pt idx="93">
                  <c:v>29565.445</c:v>
                </c:pt>
                <c:pt idx="94">
                  <c:v>27967.188999999998</c:v>
                </c:pt>
                <c:pt idx="95">
                  <c:v>26476.48</c:v>
                </c:pt>
                <c:pt idx="96">
                  <c:v>25087.008999999998</c:v>
                </c:pt>
                <c:pt idx="97">
                  <c:v>23791.303</c:v>
                </c:pt>
                <c:pt idx="98">
                  <c:v>22581.206999999999</c:v>
                </c:pt>
                <c:pt idx="99">
                  <c:v>21448.093000000001</c:v>
                </c:pt>
                <c:pt idx="100">
                  <c:v>20383.285</c:v>
                </c:pt>
                <c:pt idx="101">
                  <c:v>19378.718000000001</c:v>
                </c:pt>
                <c:pt idx="102">
                  <c:v>18426.958999999999</c:v>
                </c:pt>
                <c:pt idx="103">
                  <c:v>17520.901000000002</c:v>
                </c:pt>
                <c:pt idx="104">
                  <c:v>16653.863000000001</c:v>
                </c:pt>
                <c:pt idx="105">
                  <c:v>15819.816999999999</c:v>
                </c:pt>
                <c:pt idx="106">
                  <c:v>15013.39</c:v>
                </c:pt>
                <c:pt idx="107">
                  <c:v>14230.120999999999</c:v>
                </c:pt>
                <c:pt idx="108">
                  <c:v>13467.007</c:v>
                </c:pt>
                <c:pt idx="109">
                  <c:v>12722.652</c:v>
                </c:pt>
                <c:pt idx="110">
                  <c:v>11997.066999999999</c:v>
                </c:pt>
                <c:pt idx="111">
                  <c:v>11291.379000000001</c:v>
                </c:pt>
                <c:pt idx="112">
                  <c:v>10607.511</c:v>
                </c:pt>
                <c:pt idx="113">
                  <c:v>9947.4007999999994</c:v>
                </c:pt>
                <c:pt idx="114">
                  <c:v>9312.5334000000003</c:v>
                </c:pt>
                <c:pt idx="115">
                  <c:v>8704.5759999999991</c:v>
                </c:pt>
                <c:pt idx="116">
                  <c:v>8126.1379999999999</c:v>
                </c:pt>
                <c:pt idx="117">
                  <c:v>7580.2401</c:v>
                </c:pt>
                <c:pt idx="118">
                  <c:v>7068.9744000000001</c:v>
                </c:pt>
                <c:pt idx="119">
                  <c:v>6593.1733999999997</c:v>
                </c:pt>
                <c:pt idx="120">
                  <c:v>6152.7015000000001</c:v>
                </c:pt>
                <c:pt idx="121">
                  <c:v>5746.4308000000001</c:v>
                </c:pt>
                <c:pt idx="122">
                  <c:v>5372.3712999999998</c:v>
                </c:pt>
                <c:pt idx="123">
                  <c:v>5027.8377</c:v>
                </c:pt>
                <c:pt idx="124">
                  <c:v>4709.8648999999996</c:v>
                </c:pt>
                <c:pt idx="125">
                  <c:v>4415.8194999999996</c:v>
                </c:pt>
                <c:pt idx="126">
                  <c:v>4143.6944999999996</c:v>
                </c:pt>
                <c:pt idx="127">
                  <c:v>3891.9400999999998</c:v>
                </c:pt>
                <c:pt idx="128">
                  <c:v>3659.0877999999998</c:v>
                </c:pt>
                <c:pt idx="129">
                  <c:v>3443.5834</c:v>
                </c:pt>
                <c:pt idx="130">
                  <c:v>3244.1226000000001</c:v>
                </c:pt>
                <c:pt idx="131">
                  <c:v>3059.5529999999999</c:v>
                </c:pt>
                <c:pt idx="132">
                  <c:v>2888.5531000000001</c:v>
                </c:pt>
                <c:pt idx="133">
                  <c:v>2729.5189999999998</c:v>
                </c:pt>
                <c:pt idx="134">
                  <c:v>2580.8352</c:v>
                </c:pt>
                <c:pt idx="135">
                  <c:v>2441.0529000000001</c:v>
                </c:pt>
                <c:pt idx="136">
                  <c:v>2309.0257000000001</c:v>
                </c:pt>
                <c:pt idx="137">
                  <c:v>2184.0414999999998</c:v>
                </c:pt>
                <c:pt idx="138">
                  <c:v>2065.3587000000002</c:v>
                </c:pt>
                <c:pt idx="139">
                  <c:v>1951.6726000000001</c:v>
                </c:pt>
                <c:pt idx="140">
                  <c:v>1841.4036000000001</c:v>
                </c:pt>
                <c:pt idx="141">
                  <c:v>1733.1081999999999</c:v>
                </c:pt>
                <c:pt idx="142">
                  <c:v>1625.3536999999999</c:v>
                </c:pt>
                <c:pt idx="143">
                  <c:v>1516.5128</c:v>
                </c:pt>
                <c:pt idx="144">
                  <c:v>1405.3321000000001</c:v>
                </c:pt>
                <c:pt idx="145">
                  <c:v>1291.6451</c:v>
                </c:pt>
                <c:pt idx="146">
                  <c:v>1176.3386</c:v>
                </c:pt>
                <c:pt idx="147">
                  <c:v>1060.5726</c:v>
                </c:pt>
                <c:pt idx="148">
                  <c:v>945.36528999999996</c:v>
                </c:pt>
                <c:pt idx="149">
                  <c:v>831.58491000000004</c:v>
                </c:pt>
                <c:pt idx="150">
                  <c:v>720.19827999999995</c:v>
                </c:pt>
                <c:pt idx="151">
                  <c:v>612.52968999999996</c:v>
                </c:pt>
                <c:pt idx="152">
                  <c:v>510.26530000000002</c:v>
                </c:pt>
                <c:pt idx="153">
                  <c:v>414.92662000000001</c:v>
                </c:pt>
                <c:pt idx="154">
                  <c:v>327.79790000000003</c:v>
                </c:pt>
                <c:pt idx="155">
                  <c:v>250.03889000000001</c:v>
                </c:pt>
                <c:pt idx="156">
                  <c:v>182.70000999999999</c:v>
                </c:pt>
                <c:pt idx="157">
                  <c:v>126.56382000000001</c:v>
                </c:pt>
                <c:pt idx="158">
                  <c:v>81.973703999999998</c:v>
                </c:pt>
                <c:pt idx="159">
                  <c:v>48.677934</c:v>
                </c:pt>
                <c:pt idx="160">
                  <c:v>25.74916</c:v>
                </c:pt>
                <c:pt idx="161">
                  <c:v>11.595348</c:v>
                </c:pt>
                <c:pt idx="162">
                  <c:v>4.1134253999999997</c:v>
                </c:pt>
                <c:pt idx="163">
                  <c:v>0.98884433000000005</c:v>
                </c:pt>
                <c:pt idx="164">
                  <c:v>0.11151610000000001</c:v>
                </c:pt>
                <c:pt idx="165">
                  <c:v>2.582E-10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7-77CB-A641-892B-045CECA5FC3D}"/>
            </c:ext>
          </c:extLst>
        </c:ser>
        <c:dLbls>
          <c:showLegendKey val="0"/>
          <c:showVal val="0"/>
          <c:showCatName val="0"/>
          <c:showSerName val="0"/>
          <c:showPercent val="0"/>
          <c:showBubbleSize val="0"/>
        </c:dLbls>
        <c:axId val="2040198767"/>
        <c:axId val="2007147871"/>
      </c:areaChart>
      <c:catAx>
        <c:axId val="2040198767"/>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Per</a:t>
                </a:r>
                <a:r>
                  <a:rPr lang="en-US" sz="1200" b="1" baseline="0">
                    <a:solidFill>
                      <a:sysClr val="windowText" lastClr="000000"/>
                    </a:solidFill>
                    <a:latin typeface="Arial" panose="020B0604020202020204" pitchFamily="34" charset="0"/>
                    <a:cs typeface="Arial" panose="020B0604020202020204" pitchFamily="34" charset="0"/>
                  </a:rPr>
                  <a:t> capita monthly income (Euro PPP), log axis </a:t>
                </a:r>
                <a:endParaRPr lang="en-US" sz="12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7147871"/>
        <c:crosses val="autoZero"/>
        <c:auto val="1"/>
        <c:lblAlgn val="ctr"/>
        <c:lblOffset val="100"/>
        <c:tickLblSkip val="9"/>
        <c:tickMarkSkip val="6"/>
        <c:noMultiLvlLbl val="0"/>
      </c:catAx>
      <c:valAx>
        <c:axId val="2007147871"/>
        <c:scaling>
          <c:orientation val="minMax"/>
          <c:max val="2120000"/>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b="1">
                    <a:solidFill>
                      <a:sysClr val="windowText" lastClr="000000"/>
                    </a:solidFill>
                    <a:latin typeface="Arial" panose="020B0604020202020204" pitchFamily="34" charset="0"/>
                    <a:cs typeface="Arial" panose="020B0604020202020204" pitchFamily="34" charset="0"/>
                  </a:rPr>
                  <a:t>The</a:t>
                </a:r>
                <a:r>
                  <a:rPr lang="en-US" sz="800" b="1" baseline="0">
                    <a:solidFill>
                      <a:sysClr val="windowText" lastClr="000000"/>
                    </a:solidFill>
                    <a:latin typeface="Arial" panose="020B0604020202020204" pitchFamily="34" charset="0"/>
                    <a:cs typeface="Arial" panose="020B0604020202020204" pitchFamily="34" charset="0"/>
                  </a:rPr>
                  <a:t> axis is scaled such that the colored areas correspond to the </a:t>
                </a:r>
              </a:p>
              <a:p>
                <a:pPr>
                  <a:defRPr sz="1200" b="1">
                    <a:solidFill>
                      <a:sysClr val="windowText" lastClr="000000"/>
                    </a:solidFill>
                    <a:latin typeface="Arial" panose="020B0604020202020204" pitchFamily="34" charset="0"/>
                    <a:cs typeface="Arial" panose="020B0604020202020204" pitchFamily="34" charset="0"/>
                  </a:defRPr>
                </a:pPr>
                <a:r>
                  <a:rPr lang="en-US" sz="800" b="1" baseline="0">
                    <a:solidFill>
                      <a:sysClr val="windowText" lastClr="000000"/>
                    </a:solidFill>
                    <a:latin typeface="Arial" panose="020B0604020202020204" pitchFamily="34" charset="0"/>
                    <a:cs typeface="Arial" panose="020B0604020202020204" pitchFamily="34" charset="0"/>
                  </a:rPr>
                  <a:t> total population in each region</a:t>
                </a:r>
                <a:endParaRPr lang="en-US" sz="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6.0343225794089175E-3"/>
              <c:y val="8.3263883612750056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crossAx val="2040198767"/>
        <c:crossesAt val="1"/>
        <c:crossBetween val="midCat"/>
      </c:valAx>
      <c:spPr>
        <a:noFill/>
        <a:ln>
          <a:noFill/>
        </a:ln>
        <a:effectLst/>
      </c:spPr>
    </c:plotArea>
    <c:legend>
      <c:legendPos val="b"/>
      <c:layout>
        <c:manualLayout>
          <c:xMode val="edge"/>
          <c:yMode val="edge"/>
          <c:x val="0.72247146953927033"/>
          <c:y val="7.735901348649446E-2"/>
          <c:w val="0.27752853046072984"/>
          <c:h val="0.39038217114043205"/>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7817172186062E-2"/>
          <c:y val="9.0612880479492314E-2"/>
          <c:w val="0.89075397277231338"/>
          <c:h val="0.6157317741998668"/>
        </c:manualLayout>
      </c:layout>
      <c:areaChart>
        <c:grouping val="stacked"/>
        <c:varyColors val="0"/>
        <c:ser>
          <c:idx val="1"/>
          <c:order val="0"/>
          <c:tx>
            <c:strRef>
              <c:f>'[4]data-F2.14'!$D$605</c:f>
              <c:strCache>
                <c:ptCount val="1"/>
                <c:pt idx="0">
                  <c:v>North America</c:v>
                </c:pt>
              </c:strCache>
            </c:strRef>
          </c:tx>
          <c:spPr>
            <a:solidFill>
              <a:srgbClr val="FFFF00"/>
            </a:solidFill>
            <a:ln w="25400">
              <a:noFill/>
            </a:ln>
            <a:effectLst/>
          </c:spPr>
          <c:cat>
            <c:numRef>
              <c:f>'[4]data-F2.14'!$C$606:$C$805</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'[4]data-F2.14'!$D$606:$D$805</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7.4689999999999997E-10</c:v>
                </c:pt>
                <c:pt idx="23">
                  <c:v>0.33665515000000001</c:v>
                </c:pt>
                <c:pt idx="24">
                  <c:v>2.8209371999999999</c:v>
                </c:pt>
                <c:pt idx="25">
                  <c:v>11.081016999999999</c:v>
                </c:pt>
                <c:pt idx="26">
                  <c:v>29.902585999999999</c:v>
                </c:pt>
                <c:pt idx="27">
                  <c:v>64.218621999999996</c:v>
                </c:pt>
                <c:pt idx="28">
                  <c:v>118.20552000000001</c:v>
                </c:pt>
                <c:pt idx="29">
                  <c:v>194.68478999999999</c:v>
                </c:pt>
                <c:pt idx="30">
                  <c:v>294.86991</c:v>
                </c:pt>
                <c:pt idx="31">
                  <c:v>418.40967999999998</c:v>
                </c:pt>
                <c:pt idx="32">
                  <c:v>563.64210000000003</c:v>
                </c:pt>
                <c:pt idx="33">
                  <c:v>727.96819000000005</c:v>
                </c:pt>
                <c:pt idx="34">
                  <c:v>908.27089000000001</c:v>
                </c:pt>
                <c:pt idx="35">
                  <c:v>1101.2329</c:v>
                </c:pt>
                <c:pt idx="36">
                  <c:v>1303.2243000000001</c:v>
                </c:pt>
                <c:pt idx="37">
                  <c:v>1510.1518000000001</c:v>
                </c:pt>
                <c:pt idx="38">
                  <c:v>1717.9673</c:v>
                </c:pt>
                <c:pt idx="39">
                  <c:v>1923.425</c:v>
                </c:pt>
                <c:pt idx="40">
                  <c:v>2123.8515000000002</c:v>
                </c:pt>
                <c:pt idx="41">
                  <c:v>2316.5147999999999</c:v>
                </c:pt>
                <c:pt idx="42">
                  <c:v>2498.2168999999999</c:v>
                </c:pt>
                <c:pt idx="43">
                  <c:v>2665.3629000000001</c:v>
                </c:pt>
                <c:pt idx="44">
                  <c:v>2814.4526999999998</c:v>
                </c:pt>
                <c:pt idx="45">
                  <c:v>2942.6581999999999</c:v>
                </c:pt>
                <c:pt idx="46">
                  <c:v>3048.3152</c:v>
                </c:pt>
                <c:pt idx="47">
                  <c:v>3131.9122000000002</c:v>
                </c:pt>
                <c:pt idx="48">
                  <c:v>3197.4441000000002</c:v>
                </c:pt>
                <c:pt idx="49">
                  <c:v>3252.1507999999999</c:v>
                </c:pt>
                <c:pt idx="50">
                  <c:v>3304.9056999999998</c:v>
                </c:pt>
                <c:pt idx="51">
                  <c:v>3364.0947000000001</c:v>
                </c:pt>
                <c:pt idx="52">
                  <c:v>3435.8667999999998</c:v>
                </c:pt>
                <c:pt idx="53">
                  <c:v>3523.2595000000001</c:v>
                </c:pt>
                <c:pt idx="54">
                  <c:v>3626.7</c:v>
                </c:pt>
                <c:pt idx="55">
                  <c:v>3745.2420000000002</c:v>
                </c:pt>
                <c:pt idx="56">
                  <c:v>3877.2242000000001</c:v>
                </c:pt>
                <c:pt idx="57">
                  <c:v>4020.7435</c:v>
                </c:pt>
                <c:pt idx="58">
                  <c:v>4174.1944000000003</c:v>
                </c:pt>
                <c:pt idx="59">
                  <c:v>4336.5329000000002</c:v>
                </c:pt>
                <c:pt idx="60">
                  <c:v>4507.4495999999999</c:v>
                </c:pt>
                <c:pt idx="61">
                  <c:v>4687.2668000000003</c:v>
                </c:pt>
                <c:pt idx="62">
                  <c:v>4876.3486999999996</c:v>
                </c:pt>
                <c:pt idx="63">
                  <c:v>5074.1481999999996</c:v>
                </c:pt>
                <c:pt idx="64">
                  <c:v>5278.4002</c:v>
                </c:pt>
                <c:pt idx="65">
                  <c:v>5485.4382999999998</c:v>
                </c:pt>
                <c:pt idx="66">
                  <c:v>5691.5640999999996</c:v>
                </c:pt>
                <c:pt idx="67">
                  <c:v>5893.7874000000002</c:v>
                </c:pt>
                <c:pt idx="68">
                  <c:v>6090.2124999999996</c:v>
                </c:pt>
                <c:pt idx="69">
                  <c:v>6280.0748000000003</c:v>
                </c:pt>
                <c:pt idx="70">
                  <c:v>6463.6129000000001</c:v>
                </c:pt>
                <c:pt idx="71">
                  <c:v>6642.2745000000004</c:v>
                </c:pt>
                <c:pt idx="72">
                  <c:v>6818.5474999999997</c:v>
                </c:pt>
                <c:pt idx="73">
                  <c:v>6995.3392000000003</c:v>
                </c:pt>
                <c:pt idx="74">
                  <c:v>7175.7819</c:v>
                </c:pt>
                <c:pt idx="75">
                  <c:v>7362.8986999999997</c:v>
                </c:pt>
                <c:pt idx="76">
                  <c:v>7558.5725000000002</c:v>
                </c:pt>
                <c:pt idx="77">
                  <c:v>7762.8207000000002</c:v>
                </c:pt>
                <c:pt idx="78">
                  <c:v>7974.5819000000001</c:v>
                </c:pt>
                <c:pt idx="79">
                  <c:v>8192.0509999999995</c:v>
                </c:pt>
                <c:pt idx="80">
                  <c:v>8413.2461999999996</c:v>
                </c:pt>
                <c:pt idx="81">
                  <c:v>8637.6488000000008</c:v>
                </c:pt>
                <c:pt idx="82">
                  <c:v>8866.5054</c:v>
                </c:pt>
                <c:pt idx="83">
                  <c:v>9102.4671999999991</c:v>
                </c:pt>
                <c:pt idx="84">
                  <c:v>9349.2273999999998</c:v>
                </c:pt>
                <c:pt idx="85">
                  <c:v>9610.2993000000006</c:v>
                </c:pt>
                <c:pt idx="86">
                  <c:v>9888.8078999999998</c:v>
                </c:pt>
                <c:pt idx="87">
                  <c:v>10186.968999999999</c:v>
                </c:pt>
                <c:pt idx="88">
                  <c:v>10506.332</c:v>
                </c:pt>
                <c:pt idx="89">
                  <c:v>10848.653</c:v>
                </c:pt>
                <c:pt idx="90">
                  <c:v>11216.589</c:v>
                </c:pt>
                <c:pt idx="91">
                  <c:v>11614.584000000001</c:v>
                </c:pt>
                <c:pt idx="92">
                  <c:v>12049.232</c:v>
                </c:pt>
                <c:pt idx="93">
                  <c:v>12528.763000000001</c:v>
                </c:pt>
                <c:pt idx="94">
                  <c:v>13063.049000000001</c:v>
                </c:pt>
                <c:pt idx="95">
                  <c:v>13664.484</c:v>
                </c:pt>
                <c:pt idx="96">
                  <c:v>14348.446</c:v>
                </c:pt>
                <c:pt idx="97">
                  <c:v>15133.412</c:v>
                </c:pt>
                <c:pt idx="98">
                  <c:v>16041.048000000001</c:v>
                </c:pt>
                <c:pt idx="99">
                  <c:v>17095.468000000001</c:v>
                </c:pt>
                <c:pt idx="100">
                  <c:v>18320.742999999999</c:v>
                </c:pt>
                <c:pt idx="101">
                  <c:v>19738.053</c:v>
                </c:pt>
                <c:pt idx="102">
                  <c:v>21364.556</c:v>
                </c:pt>
                <c:pt idx="103">
                  <c:v>23213.339</c:v>
                </c:pt>
                <c:pt idx="104">
                  <c:v>25294.205999999998</c:v>
                </c:pt>
                <c:pt idx="105">
                  <c:v>27614.775000000001</c:v>
                </c:pt>
                <c:pt idx="106">
                  <c:v>30180.378000000001</c:v>
                </c:pt>
                <c:pt idx="107">
                  <c:v>32993.512999999999</c:v>
                </c:pt>
                <c:pt idx="108">
                  <c:v>36053.525000000001</c:v>
                </c:pt>
                <c:pt idx="109">
                  <c:v>39356.154000000002</c:v>
                </c:pt>
                <c:pt idx="110">
                  <c:v>42892.612000000001</c:v>
                </c:pt>
                <c:pt idx="111">
                  <c:v>46648.646000000001</c:v>
                </c:pt>
                <c:pt idx="112">
                  <c:v>50603.474000000002</c:v>
                </c:pt>
                <c:pt idx="113">
                  <c:v>54730.447999999997</c:v>
                </c:pt>
                <c:pt idx="114">
                  <c:v>58998.887000000002</c:v>
                </c:pt>
                <c:pt idx="115">
                  <c:v>63375.807000000001</c:v>
                </c:pt>
                <c:pt idx="116">
                  <c:v>67826.498999999996</c:v>
                </c:pt>
                <c:pt idx="117">
                  <c:v>72315.092999999993</c:v>
                </c:pt>
                <c:pt idx="118">
                  <c:v>76805.692999999999</c:v>
                </c:pt>
                <c:pt idx="119">
                  <c:v>81262.879000000001</c:v>
                </c:pt>
                <c:pt idx="120">
                  <c:v>85651.073999999993</c:v>
                </c:pt>
                <c:pt idx="121">
                  <c:v>89933.267999999996</c:v>
                </c:pt>
                <c:pt idx="122">
                  <c:v>94070.195000000007</c:v>
                </c:pt>
                <c:pt idx="123">
                  <c:v>98019.217999999993</c:v>
                </c:pt>
                <c:pt idx="124">
                  <c:v>101733.1</c:v>
                </c:pt>
                <c:pt idx="125">
                  <c:v>105160.61</c:v>
                </c:pt>
                <c:pt idx="126">
                  <c:v>108247.94</c:v>
                </c:pt>
                <c:pt idx="127">
                  <c:v>110940.03</c:v>
                </c:pt>
                <c:pt idx="128">
                  <c:v>113183.32</c:v>
                </c:pt>
                <c:pt idx="129">
                  <c:v>114928.67</c:v>
                </c:pt>
                <c:pt idx="130">
                  <c:v>116133.21</c:v>
                </c:pt>
                <c:pt idx="131">
                  <c:v>116762.4</c:v>
                </c:pt>
                <c:pt idx="132">
                  <c:v>116790.63</c:v>
                </c:pt>
                <c:pt idx="133">
                  <c:v>116202.04</c:v>
                </c:pt>
                <c:pt idx="134">
                  <c:v>114989.93</c:v>
                </c:pt>
                <c:pt idx="135">
                  <c:v>113157.17</c:v>
                </c:pt>
                <c:pt idx="136">
                  <c:v>110716.98</c:v>
                </c:pt>
                <c:pt idx="137">
                  <c:v>107693.14</c:v>
                </c:pt>
                <c:pt idx="138">
                  <c:v>104120.54</c:v>
                </c:pt>
                <c:pt idx="139">
                  <c:v>100046.33</c:v>
                </c:pt>
                <c:pt idx="140">
                  <c:v>95530.858999999997</c:v>
                </c:pt>
                <c:pt idx="141">
                  <c:v>90645.989000000001</c:v>
                </c:pt>
                <c:pt idx="142">
                  <c:v>85472.161999999997</c:v>
                </c:pt>
                <c:pt idx="143">
                  <c:v>80094.014999999999</c:v>
                </c:pt>
                <c:pt idx="144">
                  <c:v>74596.376999999993</c:v>
                </c:pt>
                <c:pt idx="145">
                  <c:v>69060.593999999997</c:v>
                </c:pt>
                <c:pt idx="146">
                  <c:v>63562.211000000003</c:v>
                </c:pt>
                <c:pt idx="147">
                  <c:v>58168.445</c:v>
                </c:pt>
                <c:pt idx="148">
                  <c:v>52937.767</c:v>
                </c:pt>
                <c:pt idx="149">
                  <c:v>47918.73</c:v>
                </c:pt>
                <c:pt idx="150">
                  <c:v>43150.811999999998</c:v>
                </c:pt>
                <c:pt idx="151">
                  <c:v>38664.108</c:v>
                </c:pt>
                <c:pt idx="152">
                  <c:v>34479.762000000002</c:v>
                </c:pt>
                <c:pt idx="153">
                  <c:v>30609.562000000002</c:v>
                </c:pt>
                <c:pt idx="154">
                  <c:v>27057.442999999999</c:v>
                </c:pt>
                <c:pt idx="155">
                  <c:v>23820.753000000001</c:v>
                </c:pt>
                <c:pt idx="156">
                  <c:v>20892.829000000002</c:v>
                </c:pt>
                <c:pt idx="157">
                  <c:v>18263.526000000002</c:v>
                </c:pt>
                <c:pt idx="158">
                  <c:v>15919.587</c:v>
                </c:pt>
                <c:pt idx="159">
                  <c:v>13844.798000000001</c:v>
                </c:pt>
                <c:pt idx="160">
                  <c:v>12021.119000000001</c:v>
                </c:pt>
                <c:pt idx="161">
                  <c:v>10429.165000000001</c:v>
                </c:pt>
                <c:pt idx="162">
                  <c:v>9048.9745000000003</c:v>
                </c:pt>
                <c:pt idx="163">
                  <c:v>7861.0861999999997</c:v>
                </c:pt>
                <c:pt idx="164">
                  <c:v>6847.4058000000005</c:v>
                </c:pt>
                <c:pt idx="165">
                  <c:v>5991.6818000000003</c:v>
                </c:pt>
                <c:pt idx="166">
                  <c:v>5279.0934999999999</c:v>
                </c:pt>
                <c:pt idx="167">
                  <c:v>4695.8109000000004</c:v>
                </c:pt>
                <c:pt idx="168">
                  <c:v>4227.9759000000004</c:v>
                </c:pt>
                <c:pt idx="169">
                  <c:v>3861.2075</c:v>
                </c:pt>
                <c:pt idx="170">
                  <c:v>3580.3290999999999</c:v>
                </c:pt>
                <c:pt idx="171">
                  <c:v>3369.2224999999999</c:v>
                </c:pt>
                <c:pt idx="172">
                  <c:v>3211.1606999999999</c:v>
                </c:pt>
                <c:pt idx="173">
                  <c:v>3089.6390000000001</c:v>
                </c:pt>
                <c:pt idx="174">
                  <c:v>2989.2226999999998</c:v>
                </c:pt>
                <c:pt idx="175">
                  <c:v>2896.5030999999999</c:v>
                </c:pt>
                <c:pt idx="176">
                  <c:v>2800.8852000000002</c:v>
                </c:pt>
                <c:pt idx="177">
                  <c:v>2694.4949000000001</c:v>
                </c:pt>
                <c:pt idx="178">
                  <c:v>2572.1959000000002</c:v>
                </c:pt>
                <c:pt idx="179">
                  <c:v>2431.2953000000002</c:v>
                </c:pt>
                <c:pt idx="180">
                  <c:v>2271.6797999999999</c:v>
                </c:pt>
                <c:pt idx="181">
                  <c:v>2095.2318</c:v>
                </c:pt>
                <c:pt idx="182">
                  <c:v>1904.7202</c:v>
                </c:pt>
                <c:pt idx="183">
                  <c:v>1703.7834</c:v>
                </c:pt>
                <c:pt idx="184">
                  <c:v>1497.2086999999999</c:v>
                </c:pt>
                <c:pt idx="185">
                  <c:v>1290.6314</c:v>
                </c:pt>
                <c:pt idx="186">
                  <c:v>1089.1116</c:v>
                </c:pt>
                <c:pt idx="187">
                  <c:v>896.86156000000005</c:v>
                </c:pt>
                <c:pt idx="188">
                  <c:v>717.48217999999997</c:v>
                </c:pt>
                <c:pt idx="189">
                  <c:v>553.28277000000003</c:v>
                </c:pt>
                <c:pt idx="190">
                  <c:v>404.84768000000003</c:v>
                </c:pt>
                <c:pt idx="191">
                  <c:v>274.85214999999999</c:v>
                </c:pt>
                <c:pt idx="192">
                  <c:v>167.47306</c:v>
                </c:pt>
                <c:pt idx="193">
                  <c:v>86.336550000000003</c:v>
                </c:pt>
                <c:pt idx="194">
                  <c:v>32.726629000000003</c:v>
                </c:pt>
                <c:pt idx="195">
                  <c:v>4.3692655</c:v>
                </c:pt>
                <c:pt idx="196">
                  <c:v>-4.9053903999999999</c:v>
                </c:pt>
                <c:pt idx="197">
                  <c:v>-3.9291855</c:v>
                </c:pt>
                <c:pt idx="198">
                  <c:v>-1.0004944</c:v>
                </c:pt>
                <c:pt idx="199">
                  <c:v>-4.4100000000000003E-9</c:v>
                </c:pt>
              </c:numCache>
            </c:numRef>
          </c:val>
          <c:extLst>
            <c:ext xmlns:c16="http://schemas.microsoft.com/office/drawing/2014/chart" uri="{C3380CC4-5D6E-409C-BE32-E72D297353CC}">
              <c16:uniqueId val="{00000000-DD0B-064E-803B-6EE1FEEB2A81}"/>
            </c:ext>
          </c:extLst>
        </c:ser>
        <c:ser>
          <c:idx val="0"/>
          <c:order val="1"/>
          <c:tx>
            <c:strRef>
              <c:f>'[4]data-F2.14'!$E$605</c:f>
              <c:strCache>
                <c:ptCount val="1"/>
                <c:pt idx="0">
                  <c:v>Europe</c:v>
                </c:pt>
              </c:strCache>
            </c:strRef>
          </c:tx>
          <c:spPr>
            <a:solidFill>
              <a:srgbClr val="FFC000"/>
            </a:solidFill>
            <a:ln w="25400">
              <a:noFill/>
            </a:ln>
            <a:effectLst/>
          </c:spPr>
          <c:cat>
            <c:numRef>
              <c:f>'[4]data-F2.14'!$C$606:$C$805</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'[4]data-F2.14'!$E$606:$E$805</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1.8840000000000001E-9</c:v>
                </c:pt>
                <c:pt idx="22">
                  <c:v>0.84910861000000004</c:v>
                </c:pt>
                <c:pt idx="23">
                  <c:v>6.9445116999999996</c:v>
                </c:pt>
                <c:pt idx="24">
                  <c:v>26.569686000000001</c:v>
                </c:pt>
                <c:pt idx="25">
                  <c:v>70.202697000000001</c:v>
                </c:pt>
                <c:pt idx="26">
                  <c:v>148.28578999999999</c:v>
                </c:pt>
                <c:pt idx="27">
                  <c:v>269.33733000000001</c:v>
                </c:pt>
                <c:pt idx="28">
                  <c:v>438.76918999999998</c:v>
                </c:pt>
                <c:pt idx="29">
                  <c:v>658.45145000000002</c:v>
                </c:pt>
                <c:pt idx="30">
                  <c:v>926.89688999999998</c:v>
                </c:pt>
                <c:pt idx="31">
                  <c:v>1239.8706999999999</c:v>
                </c:pt>
                <c:pt idx="32">
                  <c:v>1591.2303999999999</c:v>
                </c:pt>
                <c:pt idx="33">
                  <c:v>1973.8395</c:v>
                </c:pt>
                <c:pt idx="34">
                  <c:v>2380.2136</c:v>
                </c:pt>
                <c:pt idx="35">
                  <c:v>2802.1259</c:v>
                </c:pt>
                <c:pt idx="36">
                  <c:v>3229.9366</c:v>
                </c:pt>
                <c:pt idx="37">
                  <c:v>3652.9465</c:v>
                </c:pt>
                <c:pt idx="38">
                  <c:v>4061.9409000000001</c:v>
                </c:pt>
                <c:pt idx="39">
                  <c:v>4449.6315999999997</c:v>
                </c:pt>
                <c:pt idx="40">
                  <c:v>4809.6433999999999</c:v>
                </c:pt>
                <c:pt idx="41">
                  <c:v>5135.5950000000003</c:v>
                </c:pt>
                <c:pt idx="42">
                  <c:v>5421.0218999999997</c:v>
                </c:pt>
                <c:pt idx="43">
                  <c:v>5660.1287000000002</c:v>
                </c:pt>
                <c:pt idx="44">
                  <c:v>5849.4341000000004</c:v>
                </c:pt>
                <c:pt idx="45">
                  <c:v>5990.1331</c:v>
                </c:pt>
                <c:pt idx="46">
                  <c:v>6087.9503999999997</c:v>
                </c:pt>
                <c:pt idx="47">
                  <c:v>6154.7103999999999</c:v>
                </c:pt>
                <c:pt idx="48">
                  <c:v>6207.7587999999996</c:v>
                </c:pt>
                <c:pt idx="49">
                  <c:v>6267.0501999999997</c:v>
                </c:pt>
                <c:pt idx="50">
                  <c:v>6350.9811</c:v>
                </c:pt>
                <c:pt idx="51">
                  <c:v>6472.8674000000001</c:v>
                </c:pt>
                <c:pt idx="52">
                  <c:v>6639.2732999999998</c:v>
                </c:pt>
                <c:pt idx="53">
                  <c:v>6851.2660999999998</c:v>
                </c:pt>
                <c:pt idx="54">
                  <c:v>7106.8555999999999</c:v>
                </c:pt>
                <c:pt idx="55">
                  <c:v>7402.1782000000003</c:v>
                </c:pt>
                <c:pt idx="56">
                  <c:v>7732.1742999999997</c:v>
                </c:pt>
                <c:pt idx="57">
                  <c:v>8090.9130999999998</c:v>
                </c:pt>
                <c:pt idx="58">
                  <c:v>8472.6931000000004</c:v>
                </c:pt>
                <c:pt idx="59">
                  <c:v>8874.8714999999993</c:v>
                </c:pt>
                <c:pt idx="60">
                  <c:v>9298.7646000000004</c:v>
                </c:pt>
                <c:pt idx="61">
                  <c:v>9745.6221999999998</c:v>
                </c:pt>
                <c:pt idx="62">
                  <c:v>10213.374</c:v>
                </c:pt>
                <c:pt idx="63">
                  <c:v>10696.369000000001</c:v>
                </c:pt>
                <c:pt idx="64">
                  <c:v>11187.732</c:v>
                </c:pt>
                <c:pt idx="65">
                  <c:v>11680.616</c:v>
                </c:pt>
                <c:pt idx="66">
                  <c:v>12168.688</c:v>
                </c:pt>
                <c:pt idx="67">
                  <c:v>12646.868</c:v>
                </c:pt>
                <c:pt idx="68">
                  <c:v>13112.898999999999</c:v>
                </c:pt>
                <c:pt idx="69">
                  <c:v>13568.736999999999</c:v>
                </c:pt>
                <c:pt idx="70">
                  <c:v>14018.528</c:v>
                </c:pt>
                <c:pt idx="71">
                  <c:v>14466.870999999999</c:v>
                </c:pt>
                <c:pt idx="72">
                  <c:v>14919.233</c:v>
                </c:pt>
                <c:pt idx="73">
                  <c:v>15380.375</c:v>
                </c:pt>
                <c:pt idx="74">
                  <c:v>15852.634</c:v>
                </c:pt>
                <c:pt idx="75">
                  <c:v>16336.626</c:v>
                </c:pt>
                <c:pt idx="76">
                  <c:v>16831.753000000001</c:v>
                </c:pt>
                <c:pt idx="77">
                  <c:v>17334.371999999999</c:v>
                </c:pt>
                <c:pt idx="78">
                  <c:v>17838.753000000001</c:v>
                </c:pt>
                <c:pt idx="79">
                  <c:v>18339.937000000002</c:v>
                </c:pt>
                <c:pt idx="80">
                  <c:v>18836.058000000001</c:v>
                </c:pt>
                <c:pt idx="81">
                  <c:v>19331.95</c:v>
                </c:pt>
                <c:pt idx="82">
                  <c:v>19837.132000000001</c:v>
                </c:pt>
                <c:pt idx="83">
                  <c:v>20362.795999999998</c:v>
                </c:pt>
                <c:pt idx="84">
                  <c:v>20918.983</c:v>
                </c:pt>
                <c:pt idx="85">
                  <c:v>21515.134999999998</c:v>
                </c:pt>
                <c:pt idx="86">
                  <c:v>22161.764999999999</c:v>
                </c:pt>
                <c:pt idx="87">
                  <c:v>22869.371999999999</c:v>
                </c:pt>
                <c:pt idx="88">
                  <c:v>23648.614000000001</c:v>
                </c:pt>
                <c:pt idx="89">
                  <c:v>24512.851999999999</c:v>
                </c:pt>
                <c:pt idx="90">
                  <c:v>25481.772000000001</c:v>
                </c:pt>
                <c:pt idx="91">
                  <c:v>26580.404999999999</c:v>
                </c:pt>
                <c:pt idx="92">
                  <c:v>27836.530999999999</c:v>
                </c:pt>
                <c:pt idx="93">
                  <c:v>29279.615000000002</c:v>
                </c:pt>
                <c:pt idx="94">
                  <c:v>30941.683000000001</c:v>
                </c:pt>
                <c:pt idx="95">
                  <c:v>32855.571000000004</c:v>
                </c:pt>
                <c:pt idx="96">
                  <c:v>35054.732000000004</c:v>
                </c:pt>
                <c:pt idx="97">
                  <c:v>37573.351999999999</c:v>
                </c:pt>
                <c:pt idx="98">
                  <c:v>40444.343000000001</c:v>
                </c:pt>
                <c:pt idx="99">
                  <c:v>43695.705000000002</c:v>
                </c:pt>
                <c:pt idx="100">
                  <c:v>47351.095000000001</c:v>
                </c:pt>
                <c:pt idx="101">
                  <c:v>51432.173000000003</c:v>
                </c:pt>
                <c:pt idx="102">
                  <c:v>55958.275999999998</c:v>
                </c:pt>
                <c:pt idx="103">
                  <c:v>60947.195</c:v>
                </c:pt>
                <c:pt idx="104">
                  <c:v>66412.453999999998</c:v>
                </c:pt>
                <c:pt idx="105">
                  <c:v>72363.051000000007</c:v>
                </c:pt>
                <c:pt idx="106">
                  <c:v>78802.112999999998</c:v>
                </c:pt>
                <c:pt idx="107">
                  <c:v>85726.881999999998</c:v>
                </c:pt>
                <c:pt idx="108">
                  <c:v>93125.921000000002</c:v>
                </c:pt>
                <c:pt idx="109">
                  <c:v>100975.93</c:v>
                </c:pt>
                <c:pt idx="110">
                  <c:v>109241.91</c:v>
                </c:pt>
                <c:pt idx="111">
                  <c:v>117878.74</c:v>
                </c:pt>
                <c:pt idx="112">
                  <c:v>126832.35</c:v>
                </c:pt>
                <c:pt idx="113">
                  <c:v>136039.26</c:v>
                </c:pt>
                <c:pt idx="114">
                  <c:v>145427.63</c:v>
                </c:pt>
                <c:pt idx="115">
                  <c:v>154918.9</c:v>
                </c:pt>
                <c:pt idx="116">
                  <c:v>164427.71</c:v>
                </c:pt>
                <c:pt idx="117">
                  <c:v>173859.75</c:v>
                </c:pt>
                <c:pt idx="118">
                  <c:v>183110.76</c:v>
                </c:pt>
                <c:pt idx="119">
                  <c:v>192066.7</c:v>
                </c:pt>
                <c:pt idx="120">
                  <c:v>200604.74</c:v>
                </c:pt>
                <c:pt idx="121">
                  <c:v>208594.89</c:v>
                </c:pt>
                <c:pt idx="122">
                  <c:v>215904.04</c:v>
                </c:pt>
                <c:pt idx="123">
                  <c:v>222400.54</c:v>
                </c:pt>
                <c:pt idx="124">
                  <c:v>227958.42</c:v>
                </c:pt>
                <c:pt idx="125">
                  <c:v>232463.05</c:v>
                </c:pt>
                <c:pt idx="126">
                  <c:v>235815.39</c:v>
                </c:pt>
                <c:pt idx="127">
                  <c:v>237936.18</c:v>
                </c:pt>
                <c:pt idx="128">
                  <c:v>238767.07</c:v>
                </c:pt>
                <c:pt idx="129">
                  <c:v>238271.77</c:v>
                </c:pt>
                <c:pt idx="130">
                  <c:v>236434.63</c:v>
                </c:pt>
                <c:pt idx="131">
                  <c:v>233260.9</c:v>
                </c:pt>
                <c:pt idx="132">
                  <c:v>228779.46</c:v>
                </c:pt>
                <c:pt idx="133">
                  <c:v>223043.18</c:v>
                </c:pt>
                <c:pt idx="134">
                  <c:v>216128.22</c:v>
                </c:pt>
                <c:pt idx="135">
                  <c:v>208132.58</c:v>
                </c:pt>
                <c:pt idx="136">
                  <c:v>199173.91</c:v>
                </c:pt>
                <c:pt idx="137">
                  <c:v>189387.07</c:v>
                </c:pt>
                <c:pt idx="138">
                  <c:v>178920.59</c:v>
                </c:pt>
                <c:pt idx="139">
                  <c:v>167931.68</c:v>
                </c:pt>
                <c:pt idx="140">
                  <c:v>156580.85</c:v>
                </c:pt>
                <c:pt idx="141">
                  <c:v>145026.46</c:v>
                </c:pt>
                <c:pt idx="142">
                  <c:v>133421.26</c:v>
                </c:pt>
                <c:pt idx="143">
                  <c:v>121907.83</c:v>
                </c:pt>
                <c:pt idx="144">
                  <c:v>110615.16</c:v>
                </c:pt>
                <c:pt idx="145">
                  <c:v>99656.660999999993</c:v>
                </c:pt>
                <c:pt idx="146">
                  <c:v>89131.591</c:v>
                </c:pt>
                <c:pt idx="147">
                  <c:v>79126.63</c:v>
                </c:pt>
                <c:pt idx="148">
                  <c:v>69717.926999999996</c:v>
                </c:pt>
                <c:pt idx="149">
                  <c:v>60967.968999999997</c:v>
                </c:pt>
                <c:pt idx="150">
                  <c:v>52923.510999999999</c:v>
                </c:pt>
                <c:pt idx="151">
                  <c:v>45614.137000000002</c:v>
                </c:pt>
                <c:pt idx="152">
                  <c:v>39051.902000000002</c:v>
                </c:pt>
                <c:pt idx="153">
                  <c:v>33231.379999999997</c:v>
                </c:pt>
                <c:pt idx="154">
                  <c:v>28134.109</c:v>
                </c:pt>
                <c:pt idx="155">
                  <c:v>23728.993999999999</c:v>
                </c:pt>
                <c:pt idx="156">
                  <c:v>19975.080999999998</c:v>
                </c:pt>
                <c:pt idx="157">
                  <c:v>16823.929</c:v>
                </c:pt>
                <c:pt idx="158">
                  <c:v>14222.375</c:v>
                </c:pt>
                <c:pt idx="159">
                  <c:v>12113.581</c:v>
                </c:pt>
                <c:pt idx="160">
                  <c:v>10438.337</c:v>
                </c:pt>
                <c:pt idx="161">
                  <c:v>9135.5174000000006</c:v>
                </c:pt>
                <c:pt idx="162">
                  <c:v>8143.0762999999997</c:v>
                </c:pt>
                <c:pt idx="163">
                  <c:v>7399.0311000000002</c:v>
                </c:pt>
                <c:pt idx="164">
                  <c:v>6843.0907999999999</c:v>
                </c:pt>
                <c:pt idx="165">
                  <c:v>6419.0069000000003</c:v>
                </c:pt>
                <c:pt idx="166">
                  <c:v>6076.6322</c:v>
                </c:pt>
                <c:pt idx="167">
                  <c:v>5773.5315000000001</c:v>
                </c:pt>
                <c:pt idx="168">
                  <c:v>5477.0794999999998</c:v>
                </c:pt>
                <c:pt idx="169">
                  <c:v>5166.6795000000002</c:v>
                </c:pt>
                <c:pt idx="170">
                  <c:v>4831.6444000000001</c:v>
                </c:pt>
                <c:pt idx="171">
                  <c:v>4468.7512999999999</c:v>
                </c:pt>
                <c:pt idx="172">
                  <c:v>4079.8609000000001</c:v>
                </c:pt>
                <c:pt idx="173">
                  <c:v>3670.4083999999998</c:v>
                </c:pt>
                <c:pt idx="174">
                  <c:v>3247.3227999999999</c:v>
                </c:pt>
                <c:pt idx="175">
                  <c:v>2819.3609000000001</c:v>
                </c:pt>
                <c:pt idx="176">
                  <c:v>2396.9358999999999</c:v>
                </c:pt>
                <c:pt idx="177">
                  <c:v>1989.6958999999999</c:v>
                </c:pt>
                <c:pt idx="178">
                  <c:v>1605.886</c:v>
                </c:pt>
                <c:pt idx="179">
                  <c:v>1253.0156999999999</c:v>
                </c:pt>
                <c:pt idx="180">
                  <c:v>938.24726999999996</c:v>
                </c:pt>
                <c:pt idx="181">
                  <c:v>667.81056999999998</c:v>
                </c:pt>
                <c:pt idx="182">
                  <c:v>446.04431</c:v>
                </c:pt>
                <c:pt idx="183">
                  <c:v>274.58433000000002</c:v>
                </c:pt>
                <c:pt idx="184">
                  <c:v>151.70648</c:v>
                </c:pt>
                <c:pt idx="185">
                  <c:v>72.140367999999995</c:v>
                </c:pt>
                <c:pt idx="186">
                  <c:v>27.455711000000001</c:v>
                </c:pt>
                <c:pt idx="187">
                  <c:v>7.2256385999999999</c:v>
                </c:pt>
                <c:pt idx="188">
                  <c:v>0.88892015999999996</c:v>
                </c:pt>
                <c:pt idx="189">
                  <c:v>1.9629999999999999E-9</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1-DD0B-064E-803B-6EE1FEEB2A81}"/>
            </c:ext>
          </c:extLst>
        </c:ser>
        <c:ser>
          <c:idx val="2"/>
          <c:order val="2"/>
          <c:tx>
            <c:strRef>
              <c:f>'[4]data-F2.14'!$F$605</c:f>
              <c:strCache>
                <c:ptCount val="1"/>
                <c:pt idx="0">
                  <c:v>East Asia</c:v>
                </c:pt>
              </c:strCache>
            </c:strRef>
          </c:tx>
          <c:spPr>
            <a:solidFill>
              <a:srgbClr val="FF0000"/>
            </a:solidFill>
            <a:ln w="25400">
              <a:noFill/>
            </a:ln>
            <a:effectLst/>
          </c:spPr>
          <c:cat>
            <c:numRef>
              <c:f>'[4]data-F2.14'!$C$606:$C$805</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'[4]data-F2.14'!$F$606:$F$805</c:f>
              <c:numCache>
                <c:formatCode>General</c:formatCode>
                <c:ptCount val="200"/>
                <c:pt idx="0">
                  <c:v>15225.075999999999</c:v>
                </c:pt>
                <c:pt idx="1">
                  <c:v>15439.136</c:v>
                </c:pt>
                <c:pt idx="2">
                  <c:v>15481.716</c:v>
                </c:pt>
                <c:pt idx="3">
                  <c:v>15437.865</c:v>
                </c:pt>
                <c:pt idx="4">
                  <c:v>15357.727000000001</c:v>
                </c:pt>
                <c:pt idx="5">
                  <c:v>15261.124</c:v>
                </c:pt>
                <c:pt idx="6">
                  <c:v>15160.548000000001</c:v>
                </c:pt>
                <c:pt idx="7">
                  <c:v>15069.415000000001</c:v>
                </c:pt>
                <c:pt idx="8">
                  <c:v>15000.558000000001</c:v>
                </c:pt>
                <c:pt idx="9">
                  <c:v>14968.455</c:v>
                </c:pt>
                <c:pt idx="10">
                  <c:v>14991.499</c:v>
                </c:pt>
                <c:pt idx="11">
                  <c:v>15090.75</c:v>
                </c:pt>
                <c:pt idx="12">
                  <c:v>15290.482</c:v>
                </c:pt>
                <c:pt idx="13">
                  <c:v>15614.244000000001</c:v>
                </c:pt>
                <c:pt idx="14">
                  <c:v>16069.558999999999</c:v>
                </c:pt>
                <c:pt idx="15">
                  <c:v>16645.232</c:v>
                </c:pt>
                <c:pt idx="16">
                  <c:v>17318.069</c:v>
                </c:pt>
                <c:pt idx="17">
                  <c:v>18061.977999999999</c:v>
                </c:pt>
                <c:pt idx="18">
                  <c:v>18850.752</c:v>
                </c:pt>
                <c:pt idx="19">
                  <c:v>19661.355</c:v>
                </c:pt>
                <c:pt idx="20">
                  <c:v>20482.451000000001</c:v>
                </c:pt>
                <c:pt idx="21">
                  <c:v>21313.710999999999</c:v>
                </c:pt>
                <c:pt idx="22">
                  <c:v>22158.63</c:v>
                </c:pt>
                <c:pt idx="23">
                  <c:v>23018.154999999999</c:v>
                </c:pt>
                <c:pt idx="24">
                  <c:v>23887.59</c:v>
                </c:pt>
                <c:pt idx="25">
                  <c:v>24755.962</c:v>
                </c:pt>
                <c:pt idx="26">
                  <c:v>25607.351999999999</c:v>
                </c:pt>
                <c:pt idx="27">
                  <c:v>26423.396000000001</c:v>
                </c:pt>
                <c:pt idx="28">
                  <c:v>27187.972000000002</c:v>
                </c:pt>
                <c:pt idx="29">
                  <c:v>27899.329000000002</c:v>
                </c:pt>
                <c:pt idx="30">
                  <c:v>28575.933000000001</c:v>
                </c:pt>
                <c:pt idx="31">
                  <c:v>29249.966</c:v>
                </c:pt>
                <c:pt idx="32">
                  <c:v>29952.241000000002</c:v>
                </c:pt>
                <c:pt idx="33">
                  <c:v>30706.353999999999</c:v>
                </c:pt>
                <c:pt idx="34">
                  <c:v>31523.778999999999</c:v>
                </c:pt>
                <c:pt idx="35">
                  <c:v>32397.821</c:v>
                </c:pt>
                <c:pt idx="36">
                  <c:v>33308.133000000002</c:v>
                </c:pt>
                <c:pt idx="37">
                  <c:v>34238.298000000003</c:v>
                </c:pt>
                <c:pt idx="38">
                  <c:v>35182.165999999997</c:v>
                </c:pt>
                <c:pt idx="39">
                  <c:v>36140.758999999998</c:v>
                </c:pt>
                <c:pt idx="40">
                  <c:v>37118.991000000002</c:v>
                </c:pt>
                <c:pt idx="41">
                  <c:v>38125.228999999999</c:v>
                </c:pt>
                <c:pt idx="42">
                  <c:v>39169.94</c:v>
                </c:pt>
                <c:pt idx="43">
                  <c:v>40269.423000000003</c:v>
                </c:pt>
                <c:pt idx="44">
                  <c:v>41446.389000000003</c:v>
                </c:pt>
                <c:pt idx="45">
                  <c:v>42722.231</c:v>
                </c:pt>
                <c:pt idx="46">
                  <c:v>44105.997000000003</c:v>
                </c:pt>
                <c:pt idx="47">
                  <c:v>45595.839999999997</c:v>
                </c:pt>
                <c:pt idx="48">
                  <c:v>47194.347999999998</c:v>
                </c:pt>
                <c:pt idx="49">
                  <c:v>48919.381000000001</c:v>
                </c:pt>
                <c:pt idx="50">
                  <c:v>50805.936000000002</c:v>
                </c:pt>
                <c:pt idx="51">
                  <c:v>52899.321000000004</c:v>
                </c:pt>
                <c:pt idx="52">
                  <c:v>55250.292000000001</c:v>
                </c:pt>
                <c:pt idx="53">
                  <c:v>57934.815999999999</c:v>
                </c:pt>
                <c:pt idx="54">
                  <c:v>61084.813000000002</c:v>
                </c:pt>
                <c:pt idx="55">
                  <c:v>64910.902999999998</c:v>
                </c:pt>
                <c:pt idx="56">
                  <c:v>69709.134999999995</c:v>
                </c:pt>
                <c:pt idx="57">
                  <c:v>75864.832999999999</c:v>
                </c:pt>
                <c:pt idx="58">
                  <c:v>83833.396999999997</c:v>
                </c:pt>
                <c:pt idx="59">
                  <c:v>94094.260999999999</c:v>
                </c:pt>
                <c:pt idx="60">
                  <c:v>107091.47</c:v>
                </c:pt>
                <c:pt idx="61">
                  <c:v>123187.93</c:v>
                </c:pt>
                <c:pt idx="62">
                  <c:v>142633.24</c:v>
                </c:pt>
                <c:pt idx="63">
                  <c:v>165547.31</c:v>
                </c:pt>
                <c:pt idx="64">
                  <c:v>191916.43</c:v>
                </c:pt>
                <c:pt idx="65">
                  <c:v>221593.83</c:v>
                </c:pt>
                <c:pt idx="66">
                  <c:v>254294.21</c:v>
                </c:pt>
                <c:pt idx="67">
                  <c:v>289594.06</c:v>
                </c:pt>
                <c:pt idx="68">
                  <c:v>326933.8</c:v>
                </c:pt>
                <c:pt idx="69">
                  <c:v>365615.95</c:v>
                </c:pt>
                <c:pt idx="70">
                  <c:v>404804.11</c:v>
                </c:pt>
                <c:pt idx="71">
                  <c:v>443526.95</c:v>
                </c:pt>
                <c:pt idx="72">
                  <c:v>480703.74</c:v>
                </c:pt>
                <c:pt idx="73">
                  <c:v>515205.91</c:v>
                </c:pt>
                <c:pt idx="74">
                  <c:v>545950.55000000005</c:v>
                </c:pt>
                <c:pt idx="75">
                  <c:v>571999.99</c:v>
                </c:pt>
                <c:pt idx="76">
                  <c:v>592636.69999999995</c:v>
                </c:pt>
                <c:pt idx="77">
                  <c:v>607409.81000000006</c:v>
                </c:pt>
                <c:pt idx="78">
                  <c:v>616145.56000000006</c:v>
                </c:pt>
                <c:pt idx="79">
                  <c:v>618923.28</c:v>
                </c:pt>
                <c:pt idx="80">
                  <c:v>616022.86</c:v>
                </c:pt>
                <c:pt idx="81">
                  <c:v>607870.43000000005</c:v>
                </c:pt>
                <c:pt idx="82">
                  <c:v>594993.54</c:v>
                </c:pt>
                <c:pt idx="83">
                  <c:v>577983.56999999995</c:v>
                </c:pt>
                <c:pt idx="84">
                  <c:v>557476.23</c:v>
                </c:pt>
                <c:pt idx="85">
                  <c:v>534140.22</c:v>
                </c:pt>
                <c:pt idx="86">
                  <c:v>508662.5</c:v>
                </c:pt>
                <c:pt idx="87">
                  <c:v>481730.44</c:v>
                </c:pt>
                <c:pt idx="88">
                  <c:v>454004.77</c:v>
                </c:pt>
                <c:pt idx="89">
                  <c:v>426089.78</c:v>
                </c:pt>
                <c:pt idx="90">
                  <c:v>398500.35</c:v>
                </c:pt>
                <c:pt idx="91">
                  <c:v>371632.06</c:v>
                </c:pt>
                <c:pt idx="92">
                  <c:v>345750.1</c:v>
                </c:pt>
                <c:pt idx="93">
                  <c:v>320998.59999999998</c:v>
                </c:pt>
                <c:pt idx="94">
                  <c:v>297427.43</c:v>
                </c:pt>
                <c:pt idx="95">
                  <c:v>275035.87</c:v>
                </c:pt>
                <c:pt idx="96">
                  <c:v>253812.95</c:v>
                </c:pt>
                <c:pt idx="97">
                  <c:v>233761.96</c:v>
                </c:pt>
                <c:pt idx="98">
                  <c:v>214910.19</c:v>
                </c:pt>
                <c:pt idx="99">
                  <c:v>197307.09</c:v>
                </c:pt>
                <c:pt idx="100">
                  <c:v>181014.61</c:v>
                </c:pt>
                <c:pt idx="101">
                  <c:v>166088.95000000001</c:v>
                </c:pt>
                <c:pt idx="102">
                  <c:v>152573.76999999999</c:v>
                </c:pt>
                <c:pt idx="103">
                  <c:v>140490.97</c:v>
                </c:pt>
                <c:pt idx="104">
                  <c:v>129840.3</c:v>
                </c:pt>
                <c:pt idx="105">
                  <c:v>120597.12</c:v>
                </c:pt>
                <c:pt idx="106">
                  <c:v>112714.35</c:v>
                </c:pt>
                <c:pt idx="107">
                  <c:v>106124.3</c:v>
                </c:pt>
                <c:pt idx="108">
                  <c:v>100739.5</c:v>
                </c:pt>
                <c:pt idx="109">
                  <c:v>96455.001999999993</c:v>
                </c:pt>
                <c:pt idx="110">
                  <c:v>93150.596000000005</c:v>
                </c:pt>
                <c:pt idx="111">
                  <c:v>90694.831000000006</c:v>
                </c:pt>
                <c:pt idx="112">
                  <c:v>88945.66</c:v>
                </c:pt>
                <c:pt idx="113">
                  <c:v>87752.073000000004</c:v>
                </c:pt>
                <c:pt idx="114">
                  <c:v>86957.024999999994</c:v>
                </c:pt>
                <c:pt idx="115">
                  <c:v>86408.823000000004</c:v>
                </c:pt>
                <c:pt idx="116">
                  <c:v>85970.479000000007</c:v>
                </c:pt>
                <c:pt idx="117">
                  <c:v>85526.243000000002</c:v>
                </c:pt>
                <c:pt idx="118">
                  <c:v>84979.303</c:v>
                </c:pt>
                <c:pt idx="119">
                  <c:v>84248.514999999999</c:v>
                </c:pt>
                <c:pt idx="120">
                  <c:v>83267.721999999994</c:v>
                </c:pt>
                <c:pt idx="121">
                  <c:v>81983.035000000003</c:v>
                </c:pt>
                <c:pt idx="122">
                  <c:v>80356.42</c:v>
                </c:pt>
                <c:pt idx="123">
                  <c:v>78363.134999999995</c:v>
                </c:pt>
                <c:pt idx="124">
                  <c:v>75993.294999999998</c:v>
                </c:pt>
                <c:pt idx="125">
                  <c:v>73248.835000000006</c:v>
                </c:pt>
                <c:pt idx="126">
                  <c:v>70146.649000000005</c:v>
                </c:pt>
                <c:pt idx="127">
                  <c:v>66717.968999999997</c:v>
                </c:pt>
                <c:pt idx="128">
                  <c:v>63006.118999999999</c:v>
                </c:pt>
                <c:pt idx="129">
                  <c:v>59061.351999999999</c:v>
                </c:pt>
                <c:pt idx="130">
                  <c:v>54937.857000000004</c:v>
                </c:pt>
                <c:pt idx="131">
                  <c:v>50698.695</c:v>
                </c:pt>
                <c:pt idx="132">
                  <c:v>46417.597000000002</c:v>
                </c:pt>
                <c:pt idx="133">
                  <c:v>42172.264000000003</c:v>
                </c:pt>
                <c:pt idx="134">
                  <c:v>38035.546000000002</c:v>
                </c:pt>
                <c:pt idx="135">
                  <c:v>34075.275999999998</c:v>
                </c:pt>
                <c:pt idx="136">
                  <c:v>30359.624</c:v>
                </c:pt>
                <c:pt idx="137">
                  <c:v>26956.591</c:v>
                </c:pt>
                <c:pt idx="138">
                  <c:v>23922.022000000001</c:v>
                </c:pt>
                <c:pt idx="139">
                  <c:v>21292.173999999999</c:v>
                </c:pt>
                <c:pt idx="140">
                  <c:v>19082.133999999998</c:v>
                </c:pt>
                <c:pt idx="141">
                  <c:v>17289.143</c:v>
                </c:pt>
                <c:pt idx="142">
                  <c:v>15897.16</c:v>
                </c:pt>
                <c:pt idx="143">
                  <c:v>14877.92</c:v>
                </c:pt>
                <c:pt idx="144">
                  <c:v>14192.159</c:v>
                </c:pt>
                <c:pt idx="145">
                  <c:v>13787.919</c:v>
                </c:pt>
                <c:pt idx="146">
                  <c:v>13604.537</c:v>
                </c:pt>
                <c:pt idx="147">
                  <c:v>13573.885</c:v>
                </c:pt>
                <c:pt idx="148">
                  <c:v>13621.376</c:v>
                </c:pt>
                <c:pt idx="149">
                  <c:v>13670.125</c:v>
                </c:pt>
                <c:pt idx="150">
                  <c:v>13642.963</c:v>
                </c:pt>
                <c:pt idx="151">
                  <c:v>13473.200999999999</c:v>
                </c:pt>
                <c:pt idx="152">
                  <c:v>13121.259</c:v>
                </c:pt>
                <c:pt idx="153">
                  <c:v>12577.081</c:v>
                </c:pt>
                <c:pt idx="154">
                  <c:v>11852.54</c:v>
                </c:pt>
                <c:pt idx="155">
                  <c:v>10971.239</c:v>
                </c:pt>
                <c:pt idx="156">
                  <c:v>9966.6422000000002</c:v>
                </c:pt>
                <c:pt idx="157">
                  <c:v>8879.9997000000003</c:v>
                </c:pt>
                <c:pt idx="158">
                  <c:v>7752.7049999999999</c:v>
                </c:pt>
                <c:pt idx="159">
                  <c:v>6620.8339999999998</c:v>
                </c:pt>
                <c:pt idx="160">
                  <c:v>5515.0191000000004</c:v>
                </c:pt>
                <c:pt idx="161">
                  <c:v>4461.8410000000003</c:v>
                </c:pt>
                <c:pt idx="162">
                  <c:v>3485.8139999999999</c:v>
                </c:pt>
                <c:pt idx="163">
                  <c:v>2610.3427000000001</c:v>
                </c:pt>
                <c:pt idx="164">
                  <c:v>1855.615</c:v>
                </c:pt>
                <c:pt idx="165">
                  <c:v>1235.9911</c:v>
                </c:pt>
                <c:pt idx="166">
                  <c:v>757.39819999999997</c:v>
                </c:pt>
                <c:pt idx="167">
                  <c:v>415.61932000000002</c:v>
                </c:pt>
                <c:pt idx="168">
                  <c:v>195.72572</c:v>
                </c:pt>
                <c:pt idx="169">
                  <c:v>73.497853000000006</c:v>
                </c:pt>
                <c:pt idx="170">
                  <c:v>19.004473000000001</c:v>
                </c:pt>
                <c:pt idx="171">
                  <c:v>2.3000476000000001</c:v>
                </c:pt>
                <c:pt idx="172">
                  <c:v>5.102E-9</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2-DD0B-064E-803B-6EE1FEEB2A81}"/>
            </c:ext>
          </c:extLst>
        </c:ser>
        <c:ser>
          <c:idx val="3"/>
          <c:order val="3"/>
          <c:tx>
            <c:strRef>
              <c:f>'[4]data-F2.14'!$G$605</c:f>
              <c:strCache>
                <c:ptCount val="1"/>
                <c:pt idx="0">
                  <c:v>Russia &amp; Central Asia</c:v>
                </c:pt>
              </c:strCache>
            </c:strRef>
          </c:tx>
          <c:spPr>
            <a:solidFill>
              <a:srgbClr val="7030A0"/>
            </a:solidFill>
            <a:ln w="25400">
              <a:noFill/>
            </a:ln>
            <a:effectLst/>
          </c:spPr>
          <c:cat>
            <c:numRef>
              <c:f>'[4]data-F2.14'!$C$606:$C$805</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'[4]data-F2.14'!$G$606:$G$805</c:f>
              <c:numCache>
                <c:formatCode>General</c:formatCode>
                <c:ptCount val="200"/>
                <c:pt idx="0">
                  <c:v>0</c:v>
                </c:pt>
                <c:pt idx="1">
                  <c:v>0</c:v>
                </c:pt>
                <c:pt idx="2">
                  <c:v>0</c:v>
                </c:pt>
                <c:pt idx="3">
                  <c:v>0</c:v>
                </c:pt>
                <c:pt idx="4">
                  <c:v>0</c:v>
                </c:pt>
                <c:pt idx="5">
                  <c:v>0</c:v>
                </c:pt>
                <c:pt idx="6">
                  <c:v>0</c:v>
                </c:pt>
                <c:pt idx="7">
                  <c:v>0</c:v>
                </c:pt>
                <c:pt idx="8">
                  <c:v>0</c:v>
                </c:pt>
                <c:pt idx="9">
                  <c:v>2.1610000000000001E-10</c:v>
                </c:pt>
                <c:pt idx="10">
                  <c:v>0.10016145999999999</c:v>
                </c:pt>
                <c:pt idx="11">
                  <c:v>1.1382631000000001</c:v>
                </c:pt>
                <c:pt idx="12">
                  <c:v>5.6940362000000002</c:v>
                </c:pt>
                <c:pt idx="13">
                  <c:v>17.915866999999999</c:v>
                </c:pt>
                <c:pt idx="14">
                  <c:v>42.636512000000003</c:v>
                </c:pt>
                <c:pt idx="15">
                  <c:v>84.402900000000002</c:v>
                </c:pt>
                <c:pt idx="16">
                  <c:v>146.72591</c:v>
                </c:pt>
                <c:pt idx="17">
                  <c:v>231.65889000000001</c:v>
                </c:pt>
                <c:pt idx="18">
                  <c:v>339.69506999999999</c:v>
                </c:pt>
                <c:pt idx="19">
                  <c:v>469.91561000000002</c:v>
                </c:pt>
                <c:pt idx="20">
                  <c:v>620.29791</c:v>
                </c:pt>
                <c:pt idx="21">
                  <c:v>788.10464999999999</c:v>
                </c:pt>
                <c:pt idx="22">
                  <c:v>970.26169000000004</c:v>
                </c:pt>
                <c:pt idx="23">
                  <c:v>1163.5132000000001</c:v>
                </c:pt>
                <c:pt idx="24">
                  <c:v>1364.1709000000001</c:v>
                </c:pt>
                <c:pt idx="25">
                  <c:v>1567.8187</c:v>
                </c:pt>
                <c:pt idx="26">
                  <c:v>1769.3275000000001</c:v>
                </c:pt>
                <c:pt idx="27">
                  <c:v>1963.6699000000001</c:v>
                </c:pt>
                <c:pt idx="28">
                  <c:v>2146.7631000000001</c:v>
                </c:pt>
                <c:pt idx="29">
                  <c:v>2315.4829</c:v>
                </c:pt>
                <c:pt idx="30">
                  <c:v>2467.4049</c:v>
                </c:pt>
                <c:pt idx="31">
                  <c:v>2600.7181</c:v>
                </c:pt>
                <c:pt idx="32">
                  <c:v>2714.3519000000001</c:v>
                </c:pt>
                <c:pt idx="33">
                  <c:v>2807.9792000000002</c:v>
                </c:pt>
                <c:pt idx="34">
                  <c:v>2881.654</c:v>
                </c:pt>
                <c:pt idx="35">
                  <c:v>2935.8748000000001</c:v>
                </c:pt>
                <c:pt idx="36">
                  <c:v>2972.6790999999998</c:v>
                </c:pt>
                <c:pt idx="37">
                  <c:v>2996.9517999999998</c:v>
                </c:pt>
                <c:pt idx="38">
                  <c:v>3016.2930999999999</c:v>
                </c:pt>
                <c:pt idx="39">
                  <c:v>3039.5302999999999</c:v>
                </c:pt>
                <c:pt idx="40">
                  <c:v>3074.77</c:v>
                </c:pt>
                <c:pt idx="41">
                  <c:v>3127.8119000000002</c:v>
                </c:pt>
                <c:pt idx="42">
                  <c:v>3201.2271000000001</c:v>
                </c:pt>
                <c:pt idx="43">
                  <c:v>3294.4625000000001</c:v>
                </c:pt>
                <c:pt idx="44">
                  <c:v>3405.3685</c:v>
                </c:pt>
                <c:pt idx="45">
                  <c:v>3531.5997000000002</c:v>
                </c:pt>
                <c:pt idx="46">
                  <c:v>3671.3598999999999</c:v>
                </c:pt>
                <c:pt idx="47">
                  <c:v>3823.5942</c:v>
                </c:pt>
                <c:pt idx="48">
                  <c:v>3987.8912999999998</c:v>
                </c:pt>
                <c:pt idx="49">
                  <c:v>4164.1686</c:v>
                </c:pt>
                <c:pt idx="50">
                  <c:v>4352.2093999999997</c:v>
                </c:pt>
                <c:pt idx="51">
                  <c:v>4551.4507999999996</c:v>
                </c:pt>
                <c:pt idx="52">
                  <c:v>4760.6125000000002</c:v>
                </c:pt>
                <c:pt idx="53">
                  <c:v>4977.7284</c:v>
                </c:pt>
                <c:pt idx="54">
                  <c:v>5200.9925000000003</c:v>
                </c:pt>
                <c:pt idx="55">
                  <c:v>5429.1652000000004</c:v>
                </c:pt>
                <c:pt idx="56">
                  <c:v>5661.9516000000003</c:v>
                </c:pt>
                <c:pt idx="57">
                  <c:v>5900.8905000000004</c:v>
                </c:pt>
                <c:pt idx="58">
                  <c:v>6148.4580999999998</c:v>
                </c:pt>
                <c:pt idx="59">
                  <c:v>6406.7992999999997</c:v>
                </c:pt>
                <c:pt idx="60">
                  <c:v>6677.7713000000003</c:v>
                </c:pt>
                <c:pt idx="61">
                  <c:v>6963.8153000000002</c:v>
                </c:pt>
                <c:pt idx="62">
                  <c:v>7268.2939999999999</c:v>
                </c:pt>
                <c:pt idx="63">
                  <c:v>7595.2233999999999</c:v>
                </c:pt>
                <c:pt idx="64">
                  <c:v>7948.5594000000001</c:v>
                </c:pt>
                <c:pt idx="65">
                  <c:v>8331.8068999999996</c:v>
                </c:pt>
                <c:pt idx="66">
                  <c:v>8746.6923000000006</c:v>
                </c:pt>
                <c:pt idx="67">
                  <c:v>9192.4688000000006</c:v>
                </c:pt>
                <c:pt idx="68">
                  <c:v>9666.7448000000004</c:v>
                </c:pt>
                <c:pt idx="69">
                  <c:v>10166.737999999999</c:v>
                </c:pt>
                <c:pt idx="70">
                  <c:v>10690.025</c:v>
                </c:pt>
                <c:pt idx="71">
                  <c:v>11235.472</c:v>
                </c:pt>
                <c:pt idx="72">
                  <c:v>11803.064</c:v>
                </c:pt>
                <c:pt idx="73">
                  <c:v>12393.638999999999</c:v>
                </c:pt>
                <c:pt idx="74">
                  <c:v>13008.117</c:v>
                </c:pt>
                <c:pt idx="75">
                  <c:v>13646.619000000001</c:v>
                </c:pt>
                <c:pt idx="76">
                  <c:v>14308.085999999999</c:v>
                </c:pt>
                <c:pt idx="77">
                  <c:v>14990.353999999999</c:v>
                </c:pt>
                <c:pt idx="78">
                  <c:v>15691.248</c:v>
                </c:pt>
                <c:pt idx="79">
                  <c:v>16409.05</c:v>
                </c:pt>
                <c:pt idx="80">
                  <c:v>17142.490000000002</c:v>
                </c:pt>
                <c:pt idx="81">
                  <c:v>17892.008999999998</c:v>
                </c:pt>
                <c:pt idx="82">
                  <c:v>18660.161</c:v>
                </c:pt>
                <c:pt idx="83">
                  <c:v>19450.493999999999</c:v>
                </c:pt>
                <c:pt idx="84">
                  <c:v>20267.013999999999</c:v>
                </c:pt>
                <c:pt idx="85">
                  <c:v>21113.814999999999</c:v>
                </c:pt>
                <c:pt idx="86">
                  <c:v>21995.494999999999</c:v>
                </c:pt>
                <c:pt idx="87">
                  <c:v>22918.143</c:v>
                </c:pt>
                <c:pt idx="88">
                  <c:v>23889.942999999999</c:v>
                </c:pt>
                <c:pt idx="89">
                  <c:v>24921.524000000001</c:v>
                </c:pt>
                <c:pt idx="90">
                  <c:v>26024.76</c:v>
                </c:pt>
                <c:pt idx="91">
                  <c:v>27211.366000000002</c:v>
                </c:pt>
                <c:pt idx="92">
                  <c:v>28491.931</c:v>
                </c:pt>
                <c:pt idx="93">
                  <c:v>29875.897000000001</c:v>
                </c:pt>
                <c:pt idx="94">
                  <c:v>31371.682000000001</c:v>
                </c:pt>
                <c:pt idx="95">
                  <c:v>32986.777000000002</c:v>
                </c:pt>
                <c:pt idx="96">
                  <c:v>34727.601999999999</c:v>
                </c:pt>
                <c:pt idx="97">
                  <c:v>36600.508999999998</c:v>
                </c:pt>
                <c:pt idx="98">
                  <c:v>38614.671000000002</c:v>
                </c:pt>
                <c:pt idx="99">
                  <c:v>40783.572</c:v>
                </c:pt>
                <c:pt idx="100">
                  <c:v>43124.56</c:v>
                </c:pt>
                <c:pt idx="101">
                  <c:v>45658.023999999998</c:v>
                </c:pt>
                <c:pt idx="102">
                  <c:v>48405.614000000001</c:v>
                </c:pt>
                <c:pt idx="103">
                  <c:v>51387.633000000002</c:v>
                </c:pt>
                <c:pt idx="104">
                  <c:v>54620.256999999998</c:v>
                </c:pt>
                <c:pt idx="105">
                  <c:v>58114.046999999999</c:v>
                </c:pt>
                <c:pt idx="106">
                  <c:v>61872.661</c:v>
                </c:pt>
                <c:pt idx="107">
                  <c:v>65891.585000000006</c:v>
                </c:pt>
                <c:pt idx="108">
                  <c:v>70157.498999999996</c:v>
                </c:pt>
                <c:pt idx="109">
                  <c:v>74647.567999999999</c:v>
                </c:pt>
                <c:pt idx="110">
                  <c:v>79329.057000000001</c:v>
                </c:pt>
                <c:pt idx="111">
                  <c:v>84158.578999999998</c:v>
                </c:pt>
                <c:pt idx="112">
                  <c:v>89081.323000000004</c:v>
                </c:pt>
                <c:pt idx="113">
                  <c:v>94029.981</c:v>
                </c:pt>
                <c:pt idx="114">
                  <c:v>98924.375</c:v>
                </c:pt>
                <c:pt idx="115">
                  <c:v>103672.25</c:v>
                </c:pt>
                <c:pt idx="116">
                  <c:v>108171.21</c:v>
                </c:pt>
                <c:pt idx="117">
                  <c:v>112311.91</c:v>
                </c:pt>
                <c:pt idx="118">
                  <c:v>115983.03</c:v>
                </c:pt>
                <c:pt idx="119">
                  <c:v>119076.02</c:v>
                </c:pt>
                <c:pt idx="120">
                  <c:v>121490.54</c:v>
                </c:pt>
                <c:pt idx="121">
                  <c:v>123139.5</c:v>
                </c:pt>
                <c:pt idx="122">
                  <c:v>123953.61</c:v>
                </c:pt>
                <c:pt idx="123">
                  <c:v>123884.88</c:v>
                </c:pt>
                <c:pt idx="124">
                  <c:v>122908.4</c:v>
                </c:pt>
                <c:pt idx="125">
                  <c:v>121022.86</c:v>
                </c:pt>
                <c:pt idx="126">
                  <c:v>118249.97</c:v>
                </c:pt>
                <c:pt idx="127">
                  <c:v>114632.87</c:v>
                </c:pt>
                <c:pt idx="128">
                  <c:v>110234.35</c:v>
                </c:pt>
                <c:pt idx="129">
                  <c:v>105135.94</c:v>
                </c:pt>
                <c:pt idx="130">
                  <c:v>99436.385999999999</c:v>
                </c:pt>
                <c:pt idx="131">
                  <c:v>93248.887000000002</c:v>
                </c:pt>
                <c:pt idx="132">
                  <c:v>86697.043999999994</c:v>
                </c:pt>
                <c:pt idx="133">
                  <c:v>79909.87</c:v>
                </c:pt>
                <c:pt idx="134">
                  <c:v>73016.808000000005</c:v>
                </c:pt>
                <c:pt idx="135">
                  <c:v>66142.745999999999</c:v>
                </c:pt>
                <c:pt idx="136">
                  <c:v>59403.483</c:v>
                </c:pt>
                <c:pt idx="137">
                  <c:v>52901.449000000001</c:v>
                </c:pt>
                <c:pt idx="138">
                  <c:v>46722.36</c:v>
                </c:pt>
                <c:pt idx="139">
                  <c:v>40933.402000000002</c:v>
                </c:pt>
                <c:pt idx="140">
                  <c:v>35583.283000000003</c:v>
                </c:pt>
                <c:pt idx="141">
                  <c:v>30702.691999999999</c:v>
                </c:pt>
                <c:pt idx="142">
                  <c:v>26306.603999999999</c:v>
                </c:pt>
                <c:pt idx="143">
                  <c:v>22395.883000000002</c:v>
                </c:pt>
                <c:pt idx="144">
                  <c:v>18959.440999999999</c:v>
                </c:pt>
                <c:pt idx="145">
                  <c:v>15976.016</c:v>
                </c:pt>
                <c:pt idx="146">
                  <c:v>13415.661</c:v>
                </c:pt>
                <c:pt idx="147">
                  <c:v>11241.297</c:v>
                </c:pt>
                <c:pt idx="148">
                  <c:v>9411.4104000000007</c:v>
                </c:pt>
                <c:pt idx="149">
                  <c:v>7882.4044000000004</c:v>
                </c:pt>
                <c:pt idx="150">
                  <c:v>6611.3113999999996</c:v>
                </c:pt>
                <c:pt idx="151">
                  <c:v>5557.1575000000003</c:v>
                </c:pt>
                <c:pt idx="152">
                  <c:v>4681.7452000000003</c:v>
                </c:pt>
                <c:pt idx="153">
                  <c:v>3951.2067000000002</c:v>
                </c:pt>
                <c:pt idx="154">
                  <c:v>3337.3481000000002</c:v>
                </c:pt>
                <c:pt idx="155">
                  <c:v>2817.8879000000002</c:v>
                </c:pt>
                <c:pt idx="156">
                  <c:v>2375.6736999999998</c:v>
                </c:pt>
                <c:pt idx="157">
                  <c:v>1997.3158000000001</c:v>
                </c:pt>
                <c:pt idx="158">
                  <c:v>1672.0392999999999</c:v>
                </c:pt>
                <c:pt idx="159">
                  <c:v>1390.8166000000001</c:v>
                </c:pt>
                <c:pt idx="160">
                  <c:v>1146.0096000000001</c:v>
                </c:pt>
                <c:pt idx="161">
                  <c:v>931.34559000000002</c:v>
                </c:pt>
                <c:pt idx="162">
                  <c:v>742.11937999999998</c:v>
                </c:pt>
                <c:pt idx="163">
                  <c:v>575.26574000000005</c:v>
                </c:pt>
                <c:pt idx="164">
                  <c:v>429.56364000000002</c:v>
                </c:pt>
                <c:pt idx="165">
                  <c:v>305.31635999999997</c:v>
                </c:pt>
                <c:pt idx="166">
                  <c:v>203.72918999999999</c:v>
                </c:pt>
                <c:pt idx="167">
                  <c:v>125.34256000000001</c:v>
                </c:pt>
                <c:pt idx="168">
                  <c:v>69.241202999999999</c:v>
                </c:pt>
                <c:pt idx="169">
                  <c:v>32.938158000000001</c:v>
                </c:pt>
                <c:pt idx="170">
                  <c:v>12.548192999999999</c:v>
                </c:pt>
                <c:pt idx="171">
                  <c:v>3.3078183000000001</c:v>
                </c:pt>
                <c:pt idx="172">
                  <c:v>0.40761866000000002</c:v>
                </c:pt>
                <c:pt idx="173">
                  <c:v>9.0429999999999997E-10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3-DD0B-064E-803B-6EE1FEEB2A81}"/>
            </c:ext>
          </c:extLst>
        </c:ser>
        <c:ser>
          <c:idx val="4"/>
          <c:order val="4"/>
          <c:tx>
            <c:strRef>
              <c:f>'[4]data-F2.14'!$H$605</c:f>
              <c:strCache>
                <c:ptCount val="1"/>
                <c:pt idx="0">
                  <c:v>MENA</c:v>
                </c:pt>
              </c:strCache>
            </c:strRef>
          </c:tx>
          <c:spPr>
            <a:solidFill>
              <a:srgbClr val="0070C0"/>
            </a:solidFill>
            <a:ln w="25400">
              <a:noFill/>
            </a:ln>
            <a:effectLst/>
          </c:spPr>
          <c:cat>
            <c:numRef>
              <c:f>'[4]data-F2.14'!$C$606:$C$805</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'[4]data-F2.14'!$H$606:$H$805</c:f>
              <c:numCache>
                <c:formatCode>General</c:formatCode>
                <c:ptCount val="200"/>
                <c:pt idx="0">
                  <c:v>19.910838999999999</c:v>
                </c:pt>
                <c:pt idx="1">
                  <c:v>229.47989999999999</c:v>
                </c:pt>
                <c:pt idx="2">
                  <c:v>428.59937000000002</c:v>
                </c:pt>
                <c:pt idx="3">
                  <c:v>616.59253000000001</c:v>
                </c:pt>
                <c:pt idx="4">
                  <c:v>793.15458000000001</c:v>
                </c:pt>
                <c:pt idx="5">
                  <c:v>958.17786000000001</c:v>
                </c:pt>
                <c:pt idx="6">
                  <c:v>1112.1928</c:v>
                </c:pt>
                <c:pt idx="7">
                  <c:v>1257.0159000000001</c:v>
                </c:pt>
                <c:pt idx="8">
                  <c:v>1395.4292</c:v>
                </c:pt>
                <c:pt idx="9">
                  <c:v>1530.1364000000001</c:v>
                </c:pt>
                <c:pt idx="10">
                  <c:v>1662.7419</c:v>
                </c:pt>
                <c:pt idx="11">
                  <c:v>1793.1904999999999</c:v>
                </c:pt>
                <c:pt idx="12">
                  <c:v>1920.2907</c:v>
                </c:pt>
                <c:pt idx="13">
                  <c:v>2043.4811</c:v>
                </c:pt>
                <c:pt idx="14">
                  <c:v>2162.3703</c:v>
                </c:pt>
                <c:pt idx="15">
                  <c:v>2276.4627</c:v>
                </c:pt>
                <c:pt idx="16">
                  <c:v>2385.8993999999998</c:v>
                </c:pt>
                <c:pt idx="17">
                  <c:v>2491.6133</c:v>
                </c:pt>
                <c:pt idx="18">
                  <c:v>2594.8829000000001</c:v>
                </c:pt>
                <c:pt idx="19">
                  <c:v>2696.6614</c:v>
                </c:pt>
                <c:pt idx="20">
                  <c:v>2797.0066999999999</c:v>
                </c:pt>
                <c:pt idx="21">
                  <c:v>2894.9576999999999</c:v>
                </c:pt>
                <c:pt idx="22">
                  <c:v>2989.4088000000002</c:v>
                </c:pt>
                <c:pt idx="23">
                  <c:v>3080.2024000000001</c:v>
                </c:pt>
                <c:pt idx="24">
                  <c:v>3168.2979999999998</c:v>
                </c:pt>
                <c:pt idx="25">
                  <c:v>3255.4783000000002</c:v>
                </c:pt>
                <c:pt idx="26">
                  <c:v>3344.0463</c:v>
                </c:pt>
                <c:pt idx="27">
                  <c:v>3436.6392999999998</c:v>
                </c:pt>
                <c:pt idx="28">
                  <c:v>3536.0925000000002</c:v>
                </c:pt>
                <c:pt idx="29">
                  <c:v>3645.0614</c:v>
                </c:pt>
                <c:pt idx="30">
                  <c:v>3765.3708000000001</c:v>
                </c:pt>
                <c:pt idx="31">
                  <c:v>3897.6541999999999</c:v>
                </c:pt>
                <c:pt idx="32">
                  <c:v>4041.3591000000001</c:v>
                </c:pt>
                <c:pt idx="33">
                  <c:v>4195.3036000000002</c:v>
                </c:pt>
                <c:pt idx="34">
                  <c:v>4358.2878000000001</c:v>
                </c:pt>
                <c:pt idx="35">
                  <c:v>4529.0276999999996</c:v>
                </c:pt>
                <c:pt idx="36">
                  <c:v>4706.0340999999999</c:v>
                </c:pt>
                <c:pt idx="37">
                  <c:v>4888.1270000000004</c:v>
                </c:pt>
                <c:pt idx="38">
                  <c:v>5074.9497000000001</c:v>
                </c:pt>
                <c:pt idx="39">
                  <c:v>5266.2021999999997</c:v>
                </c:pt>
                <c:pt idx="40">
                  <c:v>5461.0497999999998</c:v>
                </c:pt>
                <c:pt idx="41">
                  <c:v>5658.1651000000002</c:v>
                </c:pt>
                <c:pt idx="42">
                  <c:v>5856.4378999999999</c:v>
                </c:pt>
                <c:pt idx="43">
                  <c:v>6055.4083000000001</c:v>
                </c:pt>
                <c:pt idx="44">
                  <c:v>6255.3485000000001</c:v>
                </c:pt>
                <c:pt idx="45">
                  <c:v>6456.9252999999999</c:v>
                </c:pt>
                <c:pt idx="46">
                  <c:v>6660.6244999999999</c:v>
                </c:pt>
                <c:pt idx="47">
                  <c:v>6867.4512999999997</c:v>
                </c:pt>
                <c:pt idx="48">
                  <c:v>7079.5910000000003</c:v>
                </c:pt>
                <c:pt idx="49">
                  <c:v>7300.4657999999999</c:v>
                </c:pt>
                <c:pt idx="50">
                  <c:v>7534.1325999999999</c:v>
                </c:pt>
                <c:pt idx="51">
                  <c:v>7784.518</c:v>
                </c:pt>
                <c:pt idx="52">
                  <c:v>8054.5716000000002</c:v>
                </c:pt>
                <c:pt idx="53">
                  <c:v>8346.4740000000002</c:v>
                </c:pt>
                <c:pt idx="54">
                  <c:v>8662.5473999999995</c:v>
                </c:pt>
                <c:pt idx="55">
                  <c:v>9005.6147999999994</c:v>
                </c:pt>
                <c:pt idx="56">
                  <c:v>9378.8914999999997</c:v>
                </c:pt>
                <c:pt idx="57">
                  <c:v>9785.8937999999998</c:v>
                </c:pt>
                <c:pt idx="58">
                  <c:v>10231.192999999999</c:v>
                </c:pt>
                <c:pt idx="59">
                  <c:v>10721.44</c:v>
                </c:pt>
                <c:pt idx="60">
                  <c:v>11265.291999999999</c:v>
                </c:pt>
                <c:pt idx="61">
                  <c:v>11872.295</c:v>
                </c:pt>
                <c:pt idx="62">
                  <c:v>12552.183999999999</c:v>
                </c:pt>
                <c:pt idx="63">
                  <c:v>13314.505999999999</c:v>
                </c:pt>
                <c:pt idx="64">
                  <c:v>14168.518</c:v>
                </c:pt>
                <c:pt idx="65">
                  <c:v>15123.114</c:v>
                </c:pt>
                <c:pt idx="66">
                  <c:v>16186.859</c:v>
                </c:pt>
                <c:pt idx="67">
                  <c:v>17367.873</c:v>
                </c:pt>
                <c:pt idx="68">
                  <c:v>18673.465</c:v>
                </c:pt>
                <c:pt idx="69">
                  <c:v>20110.330000000002</c:v>
                </c:pt>
                <c:pt idx="70">
                  <c:v>21683.988000000001</c:v>
                </c:pt>
                <c:pt idx="71">
                  <c:v>23398.300999999999</c:v>
                </c:pt>
                <c:pt idx="72">
                  <c:v>25255.440999999999</c:v>
                </c:pt>
                <c:pt idx="73">
                  <c:v>27256.192999999999</c:v>
                </c:pt>
                <c:pt idx="74">
                  <c:v>29399.508000000002</c:v>
                </c:pt>
                <c:pt idx="75">
                  <c:v>31682.094000000001</c:v>
                </c:pt>
                <c:pt idx="76">
                  <c:v>34097.775000000001</c:v>
                </c:pt>
                <c:pt idx="77">
                  <c:v>36636.258999999998</c:v>
                </c:pt>
                <c:pt idx="78">
                  <c:v>39283.186999999998</c:v>
                </c:pt>
                <c:pt idx="79">
                  <c:v>42020.93</c:v>
                </c:pt>
                <c:pt idx="80">
                  <c:v>44829.656000000003</c:v>
                </c:pt>
                <c:pt idx="81">
                  <c:v>47687.9</c:v>
                </c:pt>
                <c:pt idx="82">
                  <c:v>50572.635999999999</c:v>
                </c:pt>
                <c:pt idx="83">
                  <c:v>53459.222999999998</c:v>
                </c:pt>
                <c:pt idx="84">
                  <c:v>56321.675000000003</c:v>
                </c:pt>
                <c:pt idx="85">
                  <c:v>59133.180999999997</c:v>
                </c:pt>
                <c:pt idx="86">
                  <c:v>61866.264000000003</c:v>
                </c:pt>
                <c:pt idx="87">
                  <c:v>64492.57</c:v>
                </c:pt>
                <c:pt idx="88">
                  <c:v>66982.968999999997</c:v>
                </c:pt>
                <c:pt idx="89">
                  <c:v>69308.502999999997</c:v>
                </c:pt>
                <c:pt idx="90">
                  <c:v>71441.923999999999</c:v>
                </c:pt>
                <c:pt idx="91">
                  <c:v>73358.899000000005</c:v>
                </c:pt>
                <c:pt idx="92">
                  <c:v>75038.638999999996</c:v>
                </c:pt>
                <c:pt idx="93">
                  <c:v>76464.577000000005</c:v>
                </c:pt>
                <c:pt idx="94">
                  <c:v>77624.577000000005</c:v>
                </c:pt>
                <c:pt idx="95">
                  <c:v>78510.437999999995</c:v>
                </c:pt>
                <c:pt idx="96">
                  <c:v>79117.104000000007</c:v>
                </c:pt>
                <c:pt idx="97">
                  <c:v>79442.452000000005</c:v>
                </c:pt>
                <c:pt idx="98">
                  <c:v>79487.278999999995</c:v>
                </c:pt>
                <c:pt idx="99">
                  <c:v>79255.004000000001</c:v>
                </c:pt>
                <c:pt idx="100">
                  <c:v>78751.903000000006</c:v>
                </c:pt>
                <c:pt idx="101">
                  <c:v>77987.376000000004</c:v>
                </c:pt>
                <c:pt idx="102">
                  <c:v>76974.066999999995</c:v>
                </c:pt>
                <c:pt idx="103">
                  <c:v>75727.978000000003</c:v>
                </c:pt>
                <c:pt idx="104">
                  <c:v>74268.142999999996</c:v>
                </c:pt>
                <c:pt idx="105">
                  <c:v>72616.009999999995</c:v>
                </c:pt>
                <c:pt idx="106">
                  <c:v>70794.59</c:v>
                </c:pt>
                <c:pt idx="107">
                  <c:v>68827.668999999994</c:v>
                </c:pt>
                <c:pt idx="108">
                  <c:v>66738.917000000001</c:v>
                </c:pt>
                <c:pt idx="109">
                  <c:v>64551.546999999999</c:v>
                </c:pt>
                <c:pt idx="110">
                  <c:v>62288.311999999998</c:v>
                </c:pt>
                <c:pt idx="111">
                  <c:v>59971.542000000001</c:v>
                </c:pt>
                <c:pt idx="112">
                  <c:v>57623.131000000001</c:v>
                </c:pt>
                <c:pt idx="113">
                  <c:v>55264.220999999998</c:v>
                </c:pt>
                <c:pt idx="114">
                  <c:v>52914.949000000001</c:v>
                </c:pt>
                <c:pt idx="115">
                  <c:v>50594.095999999998</c:v>
                </c:pt>
                <c:pt idx="116">
                  <c:v>48318.625</c:v>
                </c:pt>
                <c:pt idx="117">
                  <c:v>46103.438999999998</c:v>
                </c:pt>
                <c:pt idx="118">
                  <c:v>43960.946000000004</c:v>
                </c:pt>
                <c:pt idx="119">
                  <c:v>41900.625</c:v>
                </c:pt>
                <c:pt idx="120">
                  <c:v>39929.167000000001</c:v>
                </c:pt>
                <c:pt idx="121">
                  <c:v>38050.540999999997</c:v>
                </c:pt>
                <c:pt idx="122">
                  <c:v>36266.385999999999</c:v>
                </c:pt>
                <c:pt idx="123">
                  <c:v>34576.813999999998</c:v>
                </c:pt>
                <c:pt idx="124">
                  <c:v>32981.298999999999</c:v>
                </c:pt>
                <c:pt idx="125">
                  <c:v>31478.973000000002</c:v>
                </c:pt>
                <c:pt idx="126">
                  <c:v>30068.098999999998</c:v>
                </c:pt>
                <c:pt idx="127">
                  <c:v>28745.771000000001</c:v>
                </c:pt>
                <c:pt idx="128">
                  <c:v>27508.07</c:v>
                </c:pt>
                <c:pt idx="129">
                  <c:v>26350.415000000001</c:v>
                </c:pt>
                <c:pt idx="130">
                  <c:v>25267.423999999999</c:v>
                </c:pt>
                <c:pt idx="131">
                  <c:v>24252.848000000002</c:v>
                </c:pt>
                <c:pt idx="132">
                  <c:v>23299.687999999998</c:v>
                </c:pt>
                <c:pt idx="133">
                  <c:v>22400.23</c:v>
                </c:pt>
                <c:pt idx="134">
                  <c:v>21546.499</c:v>
                </c:pt>
                <c:pt idx="135">
                  <c:v>20730.903999999999</c:v>
                </c:pt>
                <c:pt idx="136">
                  <c:v>19946.886999999999</c:v>
                </c:pt>
                <c:pt idx="137">
                  <c:v>19188.944</c:v>
                </c:pt>
                <c:pt idx="138">
                  <c:v>18452.421999999999</c:v>
                </c:pt>
                <c:pt idx="139">
                  <c:v>17733.454000000002</c:v>
                </c:pt>
                <c:pt idx="140">
                  <c:v>17028.560000000001</c:v>
                </c:pt>
                <c:pt idx="141">
                  <c:v>16334.602999999999</c:v>
                </c:pt>
                <c:pt idx="142">
                  <c:v>15648.931</c:v>
                </c:pt>
                <c:pt idx="143">
                  <c:v>14969.335999999999</c:v>
                </c:pt>
                <c:pt idx="144">
                  <c:v>14294.242</c:v>
                </c:pt>
                <c:pt idx="145">
                  <c:v>13623.092000000001</c:v>
                </c:pt>
                <c:pt idx="146">
                  <c:v>12956.26</c:v>
                </c:pt>
                <c:pt idx="147">
                  <c:v>12294.484</c:v>
                </c:pt>
                <c:pt idx="148">
                  <c:v>11639.221</c:v>
                </c:pt>
                <c:pt idx="149">
                  <c:v>10992.477999999999</c:v>
                </c:pt>
                <c:pt idx="150">
                  <c:v>10356.507</c:v>
                </c:pt>
                <c:pt idx="151">
                  <c:v>9733.3415000000005</c:v>
                </c:pt>
                <c:pt idx="152">
                  <c:v>9124.3611000000001</c:v>
                </c:pt>
                <c:pt idx="153">
                  <c:v>8530.0792999999994</c:v>
                </c:pt>
                <c:pt idx="154">
                  <c:v>7950.7389999999996</c:v>
                </c:pt>
                <c:pt idx="155">
                  <c:v>7386.7133000000003</c:v>
                </c:pt>
                <c:pt idx="156">
                  <c:v>6838.9486999999999</c:v>
                </c:pt>
                <c:pt idx="157">
                  <c:v>6308.6614</c:v>
                </c:pt>
                <c:pt idx="158">
                  <c:v>5797.2024000000001</c:v>
                </c:pt>
                <c:pt idx="159">
                  <c:v>5306.5925999999999</c:v>
                </c:pt>
                <c:pt idx="160">
                  <c:v>4839.9218000000001</c:v>
                </c:pt>
                <c:pt idx="161">
                  <c:v>4400.8725999999997</c:v>
                </c:pt>
                <c:pt idx="162">
                  <c:v>3993.0520000000001</c:v>
                </c:pt>
                <c:pt idx="163">
                  <c:v>3619.2750000000001</c:v>
                </c:pt>
                <c:pt idx="164">
                  <c:v>3280.982</c:v>
                </c:pt>
                <c:pt idx="165">
                  <c:v>2978.3458000000001</c:v>
                </c:pt>
                <c:pt idx="166">
                  <c:v>2710.7456999999999</c:v>
                </c:pt>
                <c:pt idx="167">
                  <c:v>2477.4713000000002</c:v>
                </c:pt>
                <c:pt idx="168">
                  <c:v>2277.8917999999999</c:v>
                </c:pt>
                <c:pt idx="169">
                  <c:v>2111.5318000000002</c:v>
                </c:pt>
                <c:pt idx="170">
                  <c:v>1978.0766000000001</c:v>
                </c:pt>
                <c:pt idx="171">
                  <c:v>1876.7058</c:v>
                </c:pt>
                <c:pt idx="172">
                  <c:v>1805.8425</c:v>
                </c:pt>
                <c:pt idx="173">
                  <c:v>1763.0347999999999</c:v>
                </c:pt>
                <c:pt idx="174">
                  <c:v>1744.5038999999999</c:v>
                </c:pt>
                <c:pt idx="175">
                  <c:v>1745.4534000000001</c:v>
                </c:pt>
                <c:pt idx="176">
                  <c:v>1760.6542999999999</c:v>
                </c:pt>
                <c:pt idx="177">
                  <c:v>1784.7835</c:v>
                </c:pt>
                <c:pt idx="178">
                  <c:v>1812.7524000000001</c:v>
                </c:pt>
                <c:pt idx="179">
                  <c:v>1840.3849</c:v>
                </c:pt>
                <c:pt idx="180">
                  <c:v>1865.0234</c:v>
                </c:pt>
                <c:pt idx="181">
                  <c:v>1885.3583000000001</c:v>
                </c:pt>
                <c:pt idx="182">
                  <c:v>1900.1087</c:v>
                </c:pt>
                <c:pt idx="183">
                  <c:v>1907.3490999999999</c:v>
                </c:pt>
                <c:pt idx="184">
                  <c:v>1904.5944</c:v>
                </c:pt>
                <c:pt idx="185">
                  <c:v>1889.1569</c:v>
                </c:pt>
                <c:pt idx="186">
                  <c:v>1858.6302000000001</c:v>
                </c:pt>
                <c:pt idx="187">
                  <c:v>1811.3695</c:v>
                </c:pt>
                <c:pt idx="188">
                  <c:v>1746.6813</c:v>
                </c:pt>
                <c:pt idx="189">
                  <c:v>1665.2294999999999</c:v>
                </c:pt>
                <c:pt idx="190">
                  <c:v>1569.3797999999999</c:v>
                </c:pt>
                <c:pt idx="191">
                  <c:v>1460.6651999999999</c:v>
                </c:pt>
                <c:pt idx="192">
                  <c:v>1339.6194</c:v>
                </c:pt>
                <c:pt idx="193">
                  <c:v>1206.3402000000001</c:v>
                </c:pt>
                <c:pt idx="194">
                  <c:v>1060.7796000000001</c:v>
                </c:pt>
                <c:pt idx="195">
                  <c:v>902.86251000000004</c:v>
                </c:pt>
                <c:pt idx="196">
                  <c:v>732.48191999999995</c:v>
                </c:pt>
                <c:pt idx="197">
                  <c:v>549.51608999999996</c:v>
                </c:pt>
                <c:pt idx="198">
                  <c:v>353.81045999999998</c:v>
                </c:pt>
                <c:pt idx="199">
                  <c:v>145.25184999999999</c:v>
                </c:pt>
              </c:numCache>
            </c:numRef>
          </c:val>
          <c:extLst>
            <c:ext xmlns:c16="http://schemas.microsoft.com/office/drawing/2014/chart" uri="{C3380CC4-5D6E-409C-BE32-E72D297353CC}">
              <c16:uniqueId val="{00000004-DD0B-064E-803B-6EE1FEEB2A81}"/>
            </c:ext>
          </c:extLst>
        </c:ser>
        <c:ser>
          <c:idx val="5"/>
          <c:order val="5"/>
          <c:tx>
            <c:strRef>
              <c:f>'[4]data-F2.14'!$I$605</c:f>
              <c:strCache>
                <c:ptCount val="1"/>
                <c:pt idx="0">
                  <c:v>Latin America</c:v>
                </c:pt>
              </c:strCache>
            </c:strRef>
          </c:tx>
          <c:spPr>
            <a:solidFill>
              <a:srgbClr val="00B0F0"/>
            </a:solidFill>
            <a:ln w="25400">
              <a:noFill/>
            </a:ln>
            <a:effectLst/>
          </c:spPr>
          <c:cat>
            <c:numRef>
              <c:f>'[4]data-F2.14'!$C$606:$C$805</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'[4]data-F2.14'!$I$606:$I$805</c:f>
              <c:numCache>
                <c:formatCode>General</c:formatCode>
                <c:ptCount val="200"/>
                <c:pt idx="0">
                  <c:v>2551.4204</c:v>
                </c:pt>
                <c:pt idx="1">
                  <c:v>2844.7642999999998</c:v>
                </c:pt>
                <c:pt idx="2">
                  <c:v>3118.2350000000001</c:v>
                </c:pt>
                <c:pt idx="3">
                  <c:v>3378.7521000000002</c:v>
                </c:pt>
                <c:pt idx="4">
                  <c:v>3632.3233</c:v>
                </c:pt>
                <c:pt idx="5">
                  <c:v>3882.1839</c:v>
                </c:pt>
                <c:pt idx="6">
                  <c:v>4128.6836000000003</c:v>
                </c:pt>
                <c:pt idx="7">
                  <c:v>4370.0104000000001</c:v>
                </c:pt>
                <c:pt idx="8">
                  <c:v>4603.3427000000001</c:v>
                </c:pt>
                <c:pt idx="9">
                  <c:v>4826.4804000000004</c:v>
                </c:pt>
                <c:pt idx="10">
                  <c:v>5038.3654999999999</c:v>
                </c:pt>
                <c:pt idx="11">
                  <c:v>5238.3473999999997</c:v>
                </c:pt>
                <c:pt idx="12">
                  <c:v>5425.5589</c:v>
                </c:pt>
                <c:pt idx="13">
                  <c:v>5600.0658999999996</c:v>
                </c:pt>
                <c:pt idx="14">
                  <c:v>5762.5204000000003</c:v>
                </c:pt>
                <c:pt idx="15">
                  <c:v>5913.8445000000002</c:v>
                </c:pt>
                <c:pt idx="16">
                  <c:v>6055.723</c:v>
                </c:pt>
                <c:pt idx="17">
                  <c:v>6190.3773000000001</c:v>
                </c:pt>
                <c:pt idx="18">
                  <c:v>6320.0190000000002</c:v>
                </c:pt>
                <c:pt idx="19">
                  <c:v>6446.4908999999998</c:v>
                </c:pt>
                <c:pt idx="20">
                  <c:v>6571.3633</c:v>
                </c:pt>
                <c:pt idx="21">
                  <c:v>6696.4768999999997</c:v>
                </c:pt>
                <c:pt idx="22">
                  <c:v>6824.1629000000003</c:v>
                </c:pt>
                <c:pt idx="23">
                  <c:v>6956.4840000000004</c:v>
                </c:pt>
                <c:pt idx="24">
                  <c:v>7094.2920999999997</c:v>
                </c:pt>
                <c:pt idx="25">
                  <c:v>7237.3572000000004</c:v>
                </c:pt>
                <c:pt idx="26">
                  <c:v>7385.8032000000003</c:v>
                </c:pt>
                <c:pt idx="27">
                  <c:v>7540.7869000000001</c:v>
                </c:pt>
                <c:pt idx="28">
                  <c:v>7704.0398999999998</c:v>
                </c:pt>
                <c:pt idx="29">
                  <c:v>7877.4050999999999</c:v>
                </c:pt>
                <c:pt idx="30">
                  <c:v>8062.8639999999996</c:v>
                </c:pt>
                <c:pt idx="31">
                  <c:v>8261.82</c:v>
                </c:pt>
                <c:pt idx="32">
                  <c:v>8474.0159999999996</c:v>
                </c:pt>
                <c:pt idx="33">
                  <c:v>8697.8881999999994</c:v>
                </c:pt>
                <c:pt idx="34">
                  <c:v>8931.3346000000001</c:v>
                </c:pt>
                <c:pt idx="35">
                  <c:v>9173.0288</c:v>
                </c:pt>
                <c:pt idx="36">
                  <c:v>9424.1707999999999</c:v>
                </c:pt>
                <c:pt idx="37">
                  <c:v>9688.3441999999995</c:v>
                </c:pt>
                <c:pt idx="38">
                  <c:v>9970.0944999999992</c:v>
                </c:pt>
                <c:pt idx="39">
                  <c:v>10273.373</c:v>
                </c:pt>
                <c:pt idx="40">
                  <c:v>10600.762000000001</c:v>
                </c:pt>
                <c:pt idx="41">
                  <c:v>10953.65</c:v>
                </c:pt>
                <c:pt idx="42">
                  <c:v>11332.094999999999</c:v>
                </c:pt>
                <c:pt idx="43">
                  <c:v>11735.314</c:v>
                </c:pt>
                <c:pt idx="44">
                  <c:v>12162.307000000001</c:v>
                </c:pt>
                <c:pt idx="45">
                  <c:v>12612.578</c:v>
                </c:pt>
                <c:pt idx="46">
                  <c:v>13086.72</c:v>
                </c:pt>
                <c:pt idx="47">
                  <c:v>13586.89</c:v>
                </c:pt>
                <c:pt idx="48">
                  <c:v>14116.207</c:v>
                </c:pt>
                <c:pt idx="49">
                  <c:v>14677.008</c:v>
                </c:pt>
                <c:pt idx="50">
                  <c:v>15270.5</c:v>
                </c:pt>
                <c:pt idx="51">
                  <c:v>15897.732</c:v>
                </c:pt>
                <c:pt idx="52">
                  <c:v>16559.756000000001</c:v>
                </c:pt>
                <c:pt idx="53">
                  <c:v>17257.085999999999</c:v>
                </c:pt>
                <c:pt idx="54">
                  <c:v>17990.053</c:v>
                </c:pt>
                <c:pt idx="55">
                  <c:v>18759.414000000001</c:v>
                </c:pt>
                <c:pt idx="56">
                  <c:v>19566.775000000001</c:v>
                </c:pt>
                <c:pt idx="57">
                  <c:v>20415</c:v>
                </c:pt>
                <c:pt idx="58">
                  <c:v>21307.63</c:v>
                </c:pt>
                <c:pt idx="59">
                  <c:v>22247.388999999999</c:v>
                </c:pt>
                <c:pt idx="60">
                  <c:v>23236.052</c:v>
                </c:pt>
                <c:pt idx="61">
                  <c:v>24275.486000000001</c:v>
                </c:pt>
                <c:pt idx="62">
                  <c:v>25367.936000000002</c:v>
                </c:pt>
                <c:pt idx="63">
                  <c:v>26516.006000000001</c:v>
                </c:pt>
                <c:pt idx="64">
                  <c:v>27722.673999999999</c:v>
                </c:pt>
                <c:pt idx="65">
                  <c:v>28992.15</c:v>
                </c:pt>
                <c:pt idx="66">
                  <c:v>30329.455999999998</c:v>
                </c:pt>
                <c:pt idx="67">
                  <c:v>31739.416000000001</c:v>
                </c:pt>
                <c:pt idx="68">
                  <c:v>33226.466</c:v>
                </c:pt>
                <c:pt idx="69">
                  <c:v>34794.843999999997</c:v>
                </c:pt>
                <c:pt idx="70">
                  <c:v>36448.837</c:v>
                </c:pt>
                <c:pt idx="71">
                  <c:v>38193.925000000003</c:v>
                </c:pt>
                <c:pt idx="72">
                  <c:v>40037.442000000003</c:v>
                </c:pt>
                <c:pt idx="73">
                  <c:v>41987.837</c:v>
                </c:pt>
                <c:pt idx="74">
                  <c:v>44053.165999999997</c:v>
                </c:pt>
                <c:pt idx="75">
                  <c:v>46239.995000000003</c:v>
                </c:pt>
                <c:pt idx="76">
                  <c:v>48553.048000000003</c:v>
                </c:pt>
                <c:pt idx="77">
                  <c:v>50994.527000000002</c:v>
                </c:pt>
                <c:pt idx="78">
                  <c:v>53563.866999999998</c:v>
                </c:pt>
                <c:pt idx="79">
                  <c:v>56257.262999999999</c:v>
                </c:pt>
                <c:pt idx="80">
                  <c:v>59067.822999999997</c:v>
                </c:pt>
                <c:pt idx="81">
                  <c:v>61986.09</c:v>
                </c:pt>
                <c:pt idx="82">
                  <c:v>65000.771000000001</c:v>
                </c:pt>
                <c:pt idx="83">
                  <c:v>68098.581000000006</c:v>
                </c:pt>
                <c:pt idx="84">
                  <c:v>71263.232000000004</c:v>
                </c:pt>
                <c:pt idx="85">
                  <c:v>74475.482999999993</c:v>
                </c:pt>
                <c:pt idx="86">
                  <c:v>77713.345000000001</c:v>
                </c:pt>
                <c:pt idx="87">
                  <c:v>80952.142000000007</c:v>
                </c:pt>
                <c:pt idx="88">
                  <c:v>84164.4</c:v>
                </c:pt>
                <c:pt idx="89">
                  <c:v>87320.971999999994</c:v>
                </c:pt>
                <c:pt idx="90">
                  <c:v>90392.433999999994</c:v>
                </c:pt>
                <c:pt idx="91">
                  <c:v>93349.856</c:v>
                </c:pt>
                <c:pt idx="92">
                  <c:v>96165.657000000007</c:v>
                </c:pt>
                <c:pt idx="93">
                  <c:v>98814.187999999995</c:v>
                </c:pt>
                <c:pt idx="94">
                  <c:v>101271.27</c:v>
                </c:pt>
                <c:pt idx="95">
                  <c:v>103513.94</c:v>
                </c:pt>
                <c:pt idx="96">
                  <c:v>105520.44</c:v>
                </c:pt>
                <c:pt idx="97">
                  <c:v>107270.25</c:v>
                </c:pt>
                <c:pt idx="98">
                  <c:v>108744.45</c:v>
                </c:pt>
                <c:pt idx="99">
                  <c:v>109926.18</c:v>
                </c:pt>
                <c:pt idx="100">
                  <c:v>110801.35</c:v>
                </c:pt>
                <c:pt idx="101">
                  <c:v>111358.93</c:v>
                </c:pt>
                <c:pt idx="102">
                  <c:v>111591.1</c:v>
                </c:pt>
                <c:pt idx="103">
                  <c:v>111493.36</c:v>
                </c:pt>
                <c:pt idx="104">
                  <c:v>111064.61</c:v>
                </c:pt>
                <c:pt idx="105">
                  <c:v>110307.63</c:v>
                </c:pt>
                <c:pt idx="106">
                  <c:v>109229.56</c:v>
                </c:pt>
                <c:pt idx="107">
                  <c:v>107842.69</c:v>
                </c:pt>
                <c:pt idx="108">
                  <c:v>106164.35</c:v>
                </c:pt>
                <c:pt idx="109">
                  <c:v>104216.44</c:v>
                </c:pt>
                <c:pt idx="110">
                  <c:v>102024.86</c:v>
                </c:pt>
                <c:pt idx="111">
                  <c:v>99618.502999999997</c:v>
                </c:pt>
                <c:pt idx="112">
                  <c:v>97027.835999999996</c:v>
                </c:pt>
                <c:pt idx="113">
                  <c:v>94283.805999999997</c:v>
                </c:pt>
                <c:pt idx="114">
                  <c:v>91416.974000000002</c:v>
                </c:pt>
                <c:pt idx="115">
                  <c:v>88456.616999999998</c:v>
                </c:pt>
                <c:pt idx="116">
                  <c:v>85430.373000000007</c:v>
                </c:pt>
                <c:pt idx="117">
                  <c:v>82364.61</c:v>
                </c:pt>
                <c:pt idx="118">
                  <c:v>79284.156000000003</c:v>
                </c:pt>
                <c:pt idx="119">
                  <c:v>76211.459000000003</c:v>
                </c:pt>
                <c:pt idx="120">
                  <c:v>73165.841</c:v>
                </c:pt>
                <c:pt idx="121">
                  <c:v>70163.044999999998</c:v>
                </c:pt>
                <c:pt idx="122">
                  <c:v>67215.278999999995</c:v>
                </c:pt>
                <c:pt idx="123">
                  <c:v>64331.571000000004</c:v>
                </c:pt>
                <c:pt idx="124">
                  <c:v>61518.118000000002</c:v>
                </c:pt>
                <c:pt idx="125">
                  <c:v>58778.692000000003</c:v>
                </c:pt>
                <c:pt idx="126">
                  <c:v>56115.069000000003</c:v>
                </c:pt>
                <c:pt idx="127">
                  <c:v>53527.919000000002</c:v>
                </c:pt>
                <c:pt idx="128">
                  <c:v>51017.336000000003</c:v>
                </c:pt>
                <c:pt idx="129">
                  <c:v>48583.031000000003</c:v>
                </c:pt>
                <c:pt idx="130">
                  <c:v>46224.133000000002</c:v>
                </c:pt>
                <c:pt idx="131">
                  <c:v>43939.167999999998</c:v>
                </c:pt>
                <c:pt idx="132">
                  <c:v>41726.209000000003</c:v>
                </c:pt>
                <c:pt idx="133">
                  <c:v>39582.813000000002</c:v>
                </c:pt>
                <c:pt idx="134">
                  <c:v>37506.195</c:v>
                </c:pt>
                <c:pt idx="135">
                  <c:v>35493.355000000003</c:v>
                </c:pt>
                <c:pt idx="136">
                  <c:v>33540.892</c:v>
                </c:pt>
                <c:pt idx="137">
                  <c:v>31645.208999999999</c:v>
                </c:pt>
                <c:pt idx="138">
                  <c:v>29802.897000000001</c:v>
                </c:pt>
                <c:pt idx="139">
                  <c:v>28010.65</c:v>
                </c:pt>
                <c:pt idx="140">
                  <c:v>26264.951000000001</c:v>
                </c:pt>
                <c:pt idx="141">
                  <c:v>24562.249</c:v>
                </c:pt>
                <c:pt idx="142">
                  <c:v>22899.773000000001</c:v>
                </c:pt>
                <c:pt idx="143">
                  <c:v>21276.120999999999</c:v>
                </c:pt>
                <c:pt idx="144">
                  <c:v>19691.682000000001</c:v>
                </c:pt>
                <c:pt idx="145">
                  <c:v>18149.017</c:v>
                </c:pt>
                <c:pt idx="146">
                  <c:v>16653.234</c:v>
                </c:pt>
                <c:pt idx="147">
                  <c:v>15211.473</c:v>
                </c:pt>
                <c:pt idx="148">
                  <c:v>13832.322</c:v>
                </c:pt>
                <c:pt idx="149">
                  <c:v>12524.535</c:v>
                </c:pt>
                <c:pt idx="150">
                  <c:v>11295.893</c:v>
                </c:pt>
                <c:pt idx="151">
                  <c:v>10152.225</c:v>
                </c:pt>
                <c:pt idx="152">
                  <c:v>9097.7983000000004</c:v>
                </c:pt>
                <c:pt idx="153">
                  <c:v>8135.2717000000002</c:v>
                </c:pt>
                <c:pt idx="154">
                  <c:v>7265.7893999999997</c:v>
                </c:pt>
                <c:pt idx="155">
                  <c:v>6488.9090999999999</c:v>
                </c:pt>
                <c:pt idx="156">
                  <c:v>5802.9558999999999</c:v>
                </c:pt>
                <c:pt idx="157">
                  <c:v>5205.3375999999998</c:v>
                </c:pt>
                <c:pt idx="158">
                  <c:v>4692.9346999999998</c:v>
                </c:pt>
                <c:pt idx="159">
                  <c:v>4261.8639999999996</c:v>
                </c:pt>
                <c:pt idx="160">
                  <c:v>3906.9888000000001</c:v>
                </c:pt>
                <c:pt idx="161">
                  <c:v>3621.4294</c:v>
                </c:pt>
                <c:pt idx="162">
                  <c:v>3396.7175000000002</c:v>
                </c:pt>
                <c:pt idx="163">
                  <c:v>3223.1244000000002</c:v>
                </c:pt>
                <c:pt idx="164">
                  <c:v>3090.4355999999998</c:v>
                </c:pt>
                <c:pt idx="165">
                  <c:v>2988.9059999999999</c:v>
                </c:pt>
                <c:pt idx="166">
                  <c:v>2910.2689</c:v>
                </c:pt>
                <c:pt idx="167">
                  <c:v>2848.4367000000002</c:v>
                </c:pt>
                <c:pt idx="168">
                  <c:v>2799.0569</c:v>
                </c:pt>
                <c:pt idx="169">
                  <c:v>2758.6480000000001</c:v>
                </c:pt>
                <c:pt idx="170">
                  <c:v>2724.1161000000002</c:v>
                </c:pt>
                <c:pt idx="171">
                  <c:v>2692.3548000000001</c:v>
                </c:pt>
                <c:pt idx="172">
                  <c:v>2660.1887000000002</c:v>
                </c:pt>
                <c:pt idx="173">
                  <c:v>2624.68</c:v>
                </c:pt>
                <c:pt idx="174">
                  <c:v>2583.1397999999999</c:v>
                </c:pt>
                <c:pt idx="175">
                  <c:v>2532.5574000000001</c:v>
                </c:pt>
                <c:pt idx="176">
                  <c:v>2469.7073999999998</c:v>
                </c:pt>
                <c:pt idx="177">
                  <c:v>2391.7058999999999</c:v>
                </c:pt>
                <c:pt idx="178">
                  <c:v>2296.5616</c:v>
                </c:pt>
                <c:pt idx="179">
                  <c:v>2183.4850000000001</c:v>
                </c:pt>
                <c:pt idx="180">
                  <c:v>2052.8744999999999</c:v>
                </c:pt>
                <c:pt idx="181">
                  <c:v>1906.5254</c:v>
                </c:pt>
                <c:pt idx="182">
                  <c:v>1747.5382</c:v>
                </c:pt>
                <c:pt idx="183">
                  <c:v>1579.9251999999999</c:v>
                </c:pt>
                <c:pt idx="184">
                  <c:v>1408.0422000000001</c:v>
                </c:pt>
                <c:pt idx="185">
                  <c:v>1236.1252999999999</c:v>
                </c:pt>
                <c:pt idx="186">
                  <c:v>1067.9309000000001</c:v>
                </c:pt>
                <c:pt idx="187">
                  <c:v>906.59126000000003</c:v>
                </c:pt>
                <c:pt idx="188">
                  <c:v>754.57318999999995</c:v>
                </c:pt>
                <c:pt idx="189">
                  <c:v>612.93101000000001</c:v>
                </c:pt>
                <c:pt idx="190">
                  <c:v>480.66323999999997</c:v>
                </c:pt>
                <c:pt idx="191">
                  <c:v>358.21017999999998</c:v>
                </c:pt>
                <c:pt idx="192">
                  <c:v>247.97712999999999</c:v>
                </c:pt>
                <c:pt idx="193">
                  <c:v>153.39700999999999</c:v>
                </c:pt>
                <c:pt idx="194">
                  <c:v>77.928526000000005</c:v>
                </c:pt>
                <c:pt idx="195">
                  <c:v>24.114936</c:v>
                </c:pt>
                <c:pt idx="196">
                  <c:v>-7.4599339000000002</c:v>
                </c:pt>
                <c:pt idx="197">
                  <c:v>-19.152926000000001</c:v>
                </c:pt>
                <c:pt idx="198">
                  <c:v>-16.723783000000001</c:v>
                </c:pt>
                <c:pt idx="199">
                  <c:v>-8.4109535999999991</c:v>
                </c:pt>
              </c:numCache>
            </c:numRef>
          </c:val>
          <c:extLst>
            <c:ext xmlns:c16="http://schemas.microsoft.com/office/drawing/2014/chart" uri="{C3380CC4-5D6E-409C-BE32-E72D297353CC}">
              <c16:uniqueId val="{00000005-DD0B-064E-803B-6EE1FEEB2A81}"/>
            </c:ext>
          </c:extLst>
        </c:ser>
        <c:ser>
          <c:idx val="6"/>
          <c:order val="6"/>
          <c:tx>
            <c:strRef>
              <c:f>'[4]data-F2.14'!$J$605</c:f>
              <c:strCache>
                <c:ptCount val="1"/>
                <c:pt idx="0">
                  <c:v>South &amp; South-East Asia</c:v>
                </c:pt>
              </c:strCache>
            </c:strRef>
          </c:tx>
          <c:spPr>
            <a:solidFill>
              <a:srgbClr val="92D050"/>
            </a:solidFill>
            <a:ln w="25400">
              <a:noFill/>
            </a:ln>
            <a:effectLst/>
          </c:spPr>
          <c:cat>
            <c:numRef>
              <c:f>'[4]data-F2.14'!$C$606:$C$805</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'[4]data-F2.14'!$J$606:$J$805</c:f>
              <c:numCache>
                <c:formatCode>General</c:formatCode>
                <c:ptCount val="200"/>
                <c:pt idx="0">
                  <c:v>16520.058000000001</c:v>
                </c:pt>
                <c:pt idx="1">
                  <c:v>16277.643</c:v>
                </c:pt>
                <c:pt idx="2">
                  <c:v>16417.377</c:v>
                </c:pt>
                <c:pt idx="3">
                  <c:v>16870.027999999998</c:v>
                </c:pt>
                <c:pt idx="4">
                  <c:v>17539.082999999999</c:v>
                </c:pt>
                <c:pt idx="5">
                  <c:v>18339.330999999998</c:v>
                </c:pt>
                <c:pt idx="6">
                  <c:v>19214.333999999999</c:v>
                </c:pt>
                <c:pt idx="7">
                  <c:v>20129.95</c:v>
                </c:pt>
                <c:pt idx="8">
                  <c:v>21061.964</c:v>
                </c:pt>
                <c:pt idx="9">
                  <c:v>21991.195</c:v>
                </c:pt>
                <c:pt idx="10">
                  <c:v>22914.214</c:v>
                </c:pt>
                <c:pt idx="11">
                  <c:v>23849.067999999999</c:v>
                </c:pt>
                <c:pt idx="12">
                  <c:v>24817.742999999999</c:v>
                </c:pt>
                <c:pt idx="13">
                  <c:v>25818.521000000001</c:v>
                </c:pt>
                <c:pt idx="14">
                  <c:v>26832.627</c:v>
                </c:pt>
                <c:pt idx="15">
                  <c:v>27835.376</c:v>
                </c:pt>
                <c:pt idx="16">
                  <c:v>28808.274000000001</c:v>
                </c:pt>
                <c:pt idx="17">
                  <c:v>29742.831999999999</c:v>
                </c:pt>
                <c:pt idx="18">
                  <c:v>30637.295999999998</c:v>
                </c:pt>
                <c:pt idx="19">
                  <c:v>31497.464</c:v>
                </c:pt>
                <c:pt idx="20">
                  <c:v>32338.957999999999</c:v>
                </c:pt>
                <c:pt idx="21">
                  <c:v>33184.788999999997</c:v>
                </c:pt>
                <c:pt idx="22">
                  <c:v>34057.548000000003</c:v>
                </c:pt>
                <c:pt idx="23">
                  <c:v>34971.741999999998</c:v>
                </c:pt>
                <c:pt idx="24">
                  <c:v>35933.480000000003</c:v>
                </c:pt>
                <c:pt idx="25">
                  <c:v>36942.264000000003</c:v>
                </c:pt>
                <c:pt idx="26">
                  <c:v>37995.044000000002</c:v>
                </c:pt>
                <c:pt idx="27">
                  <c:v>39088.436000000002</c:v>
                </c:pt>
                <c:pt idx="28">
                  <c:v>40216.796999999999</c:v>
                </c:pt>
                <c:pt idx="29">
                  <c:v>41373.481</c:v>
                </c:pt>
                <c:pt idx="30">
                  <c:v>42559.046999999999</c:v>
                </c:pt>
                <c:pt idx="31">
                  <c:v>43786.409</c:v>
                </c:pt>
                <c:pt idx="32">
                  <c:v>45082.904999999999</c:v>
                </c:pt>
                <c:pt idx="33">
                  <c:v>46479.873</c:v>
                </c:pt>
                <c:pt idx="34">
                  <c:v>48002.273999999998</c:v>
                </c:pt>
                <c:pt idx="35">
                  <c:v>49666.940999999999</c:v>
                </c:pt>
                <c:pt idx="36">
                  <c:v>51485.466</c:v>
                </c:pt>
                <c:pt idx="37">
                  <c:v>53470.466</c:v>
                </c:pt>
                <c:pt idx="38">
                  <c:v>55641.339</c:v>
                </c:pt>
                <c:pt idx="39">
                  <c:v>58022.485999999997</c:v>
                </c:pt>
                <c:pt idx="40">
                  <c:v>60643.19</c:v>
                </c:pt>
                <c:pt idx="41">
                  <c:v>63538.983999999997</c:v>
                </c:pt>
                <c:pt idx="42">
                  <c:v>66751.527000000002</c:v>
                </c:pt>
                <c:pt idx="43">
                  <c:v>70326.092000000004</c:v>
                </c:pt>
                <c:pt idx="44">
                  <c:v>74313.751000000004</c:v>
                </c:pt>
                <c:pt idx="45">
                  <c:v>78784.004000000001</c:v>
                </c:pt>
                <c:pt idx="46">
                  <c:v>83845.289999999994</c:v>
                </c:pt>
                <c:pt idx="47">
                  <c:v>89650.998999999996</c:v>
                </c:pt>
                <c:pt idx="48">
                  <c:v>96392.168999999994</c:v>
                </c:pt>
                <c:pt idx="49">
                  <c:v>104280.58</c:v>
                </c:pt>
                <c:pt idx="50">
                  <c:v>113524.26</c:v>
                </c:pt>
                <c:pt idx="51">
                  <c:v>124308.25</c:v>
                </c:pt>
                <c:pt idx="52">
                  <c:v>136790.6</c:v>
                </c:pt>
                <c:pt idx="53">
                  <c:v>151098.72</c:v>
                </c:pt>
                <c:pt idx="54">
                  <c:v>167329.21</c:v>
                </c:pt>
                <c:pt idx="55">
                  <c:v>185540.26</c:v>
                </c:pt>
                <c:pt idx="56">
                  <c:v>205744.91</c:v>
                </c:pt>
                <c:pt idx="57">
                  <c:v>227906.22</c:v>
                </c:pt>
                <c:pt idx="58">
                  <c:v>251931.81</c:v>
                </c:pt>
                <c:pt idx="59">
                  <c:v>277661.74</c:v>
                </c:pt>
                <c:pt idx="60">
                  <c:v>304855.58</c:v>
                </c:pt>
                <c:pt idx="61">
                  <c:v>333182.78999999998</c:v>
                </c:pt>
                <c:pt idx="62">
                  <c:v>362225.03</c:v>
                </c:pt>
                <c:pt idx="63">
                  <c:v>391490.51</c:v>
                </c:pt>
                <c:pt idx="64">
                  <c:v>420433.91999999998</c:v>
                </c:pt>
                <c:pt idx="65">
                  <c:v>448479.86</c:v>
                </c:pt>
                <c:pt idx="66">
                  <c:v>475056.39</c:v>
                </c:pt>
                <c:pt idx="67">
                  <c:v>499633.59</c:v>
                </c:pt>
                <c:pt idx="68">
                  <c:v>521752.35</c:v>
                </c:pt>
                <c:pt idx="69">
                  <c:v>541034.94999999995</c:v>
                </c:pt>
                <c:pt idx="70">
                  <c:v>557186.51</c:v>
                </c:pt>
                <c:pt idx="71">
                  <c:v>569993.49</c:v>
                </c:pt>
                <c:pt idx="72">
                  <c:v>579315.31000000006</c:v>
                </c:pt>
                <c:pt idx="73">
                  <c:v>585079.46</c:v>
                </c:pt>
                <c:pt idx="74">
                  <c:v>587281.16</c:v>
                </c:pt>
                <c:pt idx="75">
                  <c:v>585982.37</c:v>
                </c:pt>
                <c:pt idx="76">
                  <c:v>581315.19999999995</c:v>
                </c:pt>
                <c:pt idx="77">
                  <c:v>573478.80000000005</c:v>
                </c:pt>
                <c:pt idx="78">
                  <c:v>562735.1</c:v>
                </c:pt>
                <c:pt idx="79">
                  <c:v>549399.72</c:v>
                </c:pt>
                <c:pt idx="80">
                  <c:v>533826.46</c:v>
                </c:pt>
                <c:pt idx="81">
                  <c:v>516384.53</c:v>
                </c:pt>
                <c:pt idx="82">
                  <c:v>497437.16</c:v>
                </c:pt>
                <c:pt idx="83">
                  <c:v>477320.29</c:v>
                </c:pt>
                <c:pt idx="84">
                  <c:v>456331.13</c:v>
                </c:pt>
                <c:pt idx="85">
                  <c:v>434721.6</c:v>
                </c:pt>
                <c:pt idx="86">
                  <c:v>412702.68</c:v>
                </c:pt>
                <c:pt idx="87">
                  <c:v>390459.55</c:v>
                </c:pt>
                <c:pt idx="88">
                  <c:v>368163.95</c:v>
                </c:pt>
                <c:pt idx="89">
                  <c:v>345985.06</c:v>
                </c:pt>
                <c:pt idx="90">
                  <c:v>324095.28000000003</c:v>
                </c:pt>
                <c:pt idx="91">
                  <c:v>302661.98</c:v>
                </c:pt>
                <c:pt idx="92">
                  <c:v>281835.7</c:v>
                </c:pt>
                <c:pt idx="93">
                  <c:v>261741.49</c:v>
                </c:pt>
                <c:pt idx="94">
                  <c:v>242474.63</c:v>
                </c:pt>
                <c:pt idx="95">
                  <c:v>224105.93</c:v>
                </c:pt>
                <c:pt idx="96">
                  <c:v>206692.99</c:v>
                </c:pt>
                <c:pt idx="97">
                  <c:v>190283.65</c:v>
                </c:pt>
                <c:pt idx="98">
                  <c:v>174914.19</c:v>
                </c:pt>
                <c:pt idx="99">
                  <c:v>160603.51</c:v>
                </c:pt>
                <c:pt idx="100">
                  <c:v>147351.37</c:v>
                </c:pt>
                <c:pt idx="101">
                  <c:v>135139.32999999999</c:v>
                </c:pt>
                <c:pt idx="102">
                  <c:v>123930.28</c:v>
                </c:pt>
                <c:pt idx="103">
                  <c:v>113671.13</c:v>
                </c:pt>
                <c:pt idx="104">
                  <c:v>104294.39999999999</c:v>
                </c:pt>
                <c:pt idx="105">
                  <c:v>95721.096999999994</c:v>
                </c:pt>
                <c:pt idx="106">
                  <c:v>87868.735000000001</c:v>
                </c:pt>
                <c:pt idx="107">
                  <c:v>80652.03</c:v>
                </c:pt>
                <c:pt idx="108">
                  <c:v>73988.009999999995</c:v>
                </c:pt>
                <c:pt idx="109">
                  <c:v>67801.638000000006</c:v>
                </c:pt>
                <c:pt idx="110">
                  <c:v>62024.555999999997</c:v>
                </c:pt>
                <c:pt idx="111">
                  <c:v>56600.122000000003</c:v>
                </c:pt>
                <c:pt idx="112">
                  <c:v>51486.45</c:v>
                </c:pt>
                <c:pt idx="113">
                  <c:v>46649.972000000002</c:v>
                </c:pt>
                <c:pt idx="114">
                  <c:v>42063.152000000002</c:v>
                </c:pt>
                <c:pt idx="115">
                  <c:v>37704.652000000002</c:v>
                </c:pt>
                <c:pt idx="116">
                  <c:v>33566.847000000002</c:v>
                </c:pt>
                <c:pt idx="117">
                  <c:v>29663.823</c:v>
                </c:pt>
                <c:pt idx="118">
                  <c:v>26031.364000000001</c:v>
                </c:pt>
                <c:pt idx="119">
                  <c:v>22714.554</c:v>
                </c:pt>
                <c:pt idx="120">
                  <c:v>19758.025000000001</c:v>
                </c:pt>
                <c:pt idx="121">
                  <c:v>17197.396000000001</c:v>
                </c:pt>
                <c:pt idx="122">
                  <c:v>15054.707</c:v>
                </c:pt>
                <c:pt idx="123">
                  <c:v>13336.689</c:v>
                </c:pt>
                <c:pt idx="124">
                  <c:v>12032.654</c:v>
                </c:pt>
                <c:pt idx="125">
                  <c:v>11116.96</c:v>
                </c:pt>
                <c:pt idx="126">
                  <c:v>10551.905000000001</c:v>
                </c:pt>
                <c:pt idx="127">
                  <c:v>10293.285</c:v>
                </c:pt>
                <c:pt idx="128">
                  <c:v>10294.678</c:v>
                </c:pt>
                <c:pt idx="129">
                  <c:v>10507.026</c:v>
                </c:pt>
                <c:pt idx="130">
                  <c:v>10880.098</c:v>
                </c:pt>
                <c:pt idx="131">
                  <c:v>11361.73</c:v>
                </c:pt>
                <c:pt idx="132">
                  <c:v>11895.885</c:v>
                </c:pt>
                <c:pt idx="133">
                  <c:v>12424.112999999999</c:v>
                </c:pt>
                <c:pt idx="134">
                  <c:v>12885.105</c:v>
                </c:pt>
                <c:pt idx="135">
                  <c:v>13215.262000000001</c:v>
                </c:pt>
                <c:pt idx="136">
                  <c:v>13355.701999999999</c:v>
                </c:pt>
                <c:pt idx="137">
                  <c:v>13263.674999999999</c:v>
                </c:pt>
                <c:pt idx="138">
                  <c:v>12926.141</c:v>
                </c:pt>
                <c:pt idx="139">
                  <c:v>12359.361999999999</c:v>
                </c:pt>
                <c:pt idx="140">
                  <c:v>11599.294</c:v>
                </c:pt>
                <c:pt idx="141">
                  <c:v>10689.646000000001</c:v>
                </c:pt>
                <c:pt idx="142">
                  <c:v>9675.2823000000008</c:v>
                </c:pt>
                <c:pt idx="143">
                  <c:v>8598.4375</c:v>
                </c:pt>
                <c:pt idx="144">
                  <c:v>7496.4996000000001</c:v>
                </c:pt>
                <c:pt idx="145">
                  <c:v>6401.1962999999996</c:v>
                </c:pt>
                <c:pt idx="146">
                  <c:v>5339.0451999999996</c:v>
                </c:pt>
                <c:pt idx="147">
                  <c:v>4332.4893000000002</c:v>
                </c:pt>
                <c:pt idx="148">
                  <c:v>3401.8054999999999</c:v>
                </c:pt>
                <c:pt idx="149">
                  <c:v>2566.3474999999999</c:v>
                </c:pt>
                <c:pt idx="150">
                  <c:v>1843.3103000000001</c:v>
                </c:pt>
                <c:pt idx="151">
                  <c:v>1245.2646</c:v>
                </c:pt>
                <c:pt idx="152">
                  <c:v>777.97380999999996</c:v>
                </c:pt>
                <c:pt idx="153">
                  <c:v>438.54415999999998</c:v>
                </c:pt>
                <c:pt idx="154">
                  <c:v>214.72970000000001</c:v>
                </c:pt>
                <c:pt idx="155">
                  <c:v>85.689987000000002</c:v>
                </c:pt>
                <c:pt idx="156">
                  <c:v>24.731605999999999</c:v>
                </c:pt>
                <c:pt idx="157">
                  <c:v>3.9715598000000001</c:v>
                </c:pt>
                <c:pt idx="158">
                  <c:v>0.21015027999999999</c:v>
                </c:pt>
                <c:pt idx="159">
                  <c:v>4.662E-10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6-DD0B-064E-803B-6EE1FEEB2A81}"/>
            </c:ext>
          </c:extLst>
        </c:ser>
        <c:ser>
          <c:idx val="7"/>
          <c:order val="7"/>
          <c:tx>
            <c:strRef>
              <c:f>'[4]data-F2.14'!$K$605</c:f>
              <c:strCache>
                <c:ptCount val="1"/>
                <c:pt idx="0">
                  <c:v>Sub-Saharan Africa</c:v>
                </c:pt>
              </c:strCache>
            </c:strRef>
          </c:tx>
          <c:spPr>
            <a:solidFill>
              <a:srgbClr val="00B050"/>
            </a:solidFill>
            <a:ln w="25400">
              <a:noFill/>
            </a:ln>
            <a:effectLst/>
          </c:spPr>
          <c:cat>
            <c:numRef>
              <c:f>'[4]data-F2.14'!$C$606:$C$805</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'[4]data-F2.14'!$K$606:$K$805</c:f>
              <c:numCache>
                <c:formatCode>General</c:formatCode>
                <c:ptCount val="200"/>
                <c:pt idx="0">
                  <c:v>6366.4898000000003</c:v>
                </c:pt>
                <c:pt idx="1">
                  <c:v>6535.8289000000004</c:v>
                </c:pt>
                <c:pt idx="2">
                  <c:v>6736.3136000000004</c:v>
                </c:pt>
                <c:pt idx="3">
                  <c:v>6966.0280000000002</c:v>
                </c:pt>
                <c:pt idx="4">
                  <c:v>7221.8549000000003</c:v>
                </c:pt>
                <c:pt idx="5">
                  <c:v>7500.2191999999995</c:v>
                </c:pt>
                <c:pt idx="6">
                  <c:v>7797.9254000000001</c:v>
                </c:pt>
                <c:pt idx="7">
                  <c:v>8112.2937000000002</c:v>
                </c:pt>
                <c:pt idx="8">
                  <c:v>8441.4465999999993</c:v>
                </c:pt>
                <c:pt idx="9">
                  <c:v>8784.3700000000008</c:v>
                </c:pt>
                <c:pt idx="10">
                  <c:v>9141.1435000000001</c:v>
                </c:pt>
                <c:pt idx="11">
                  <c:v>9513.5131999999994</c:v>
                </c:pt>
                <c:pt idx="12">
                  <c:v>9904.6502</c:v>
                </c:pt>
                <c:pt idx="13">
                  <c:v>10315.723</c:v>
                </c:pt>
                <c:pt idx="14">
                  <c:v>10747.367</c:v>
                </c:pt>
                <c:pt idx="15">
                  <c:v>11200.728999999999</c:v>
                </c:pt>
                <c:pt idx="16">
                  <c:v>11677.416999999999</c:v>
                </c:pt>
                <c:pt idx="17">
                  <c:v>12179.364</c:v>
                </c:pt>
                <c:pt idx="18">
                  <c:v>12709.069</c:v>
                </c:pt>
                <c:pt idx="19">
                  <c:v>13269.661</c:v>
                </c:pt>
                <c:pt idx="20">
                  <c:v>13864.334000000001</c:v>
                </c:pt>
                <c:pt idx="21">
                  <c:v>14496.127</c:v>
                </c:pt>
                <c:pt idx="22">
                  <c:v>15168.699000000001</c:v>
                </c:pt>
                <c:pt idx="23">
                  <c:v>15886.837</c:v>
                </c:pt>
                <c:pt idx="24">
                  <c:v>16656.174999999999</c:v>
                </c:pt>
                <c:pt idx="25">
                  <c:v>17482.276999999998</c:v>
                </c:pt>
                <c:pt idx="26">
                  <c:v>18370.165000000001</c:v>
                </c:pt>
                <c:pt idx="27">
                  <c:v>19323.981</c:v>
                </c:pt>
                <c:pt idx="28">
                  <c:v>20346.519</c:v>
                </c:pt>
                <c:pt idx="29">
                  <c:v>21439.727999999999</c:v>
                </c:pt>
                <c:pt idx="30">
                  <c:v>22605.406999999999</c:v>
                </c:pt>
                <c:pt idx="31">
                  <c:v>23845.407999999999</c:v>
                </c:pt>
                <c:pt idx="32">
                  <c:v>25161.853999999999</c:v>
                </c:pt>
                <c:pt idx="33">
                  <c:v>26556.965</c:v>
                </c:pt>
                <c:pt idx="34">
                  <c:v>28032.73</c:v>
                </c:pt>
                <c:pt idx="35">
                  <c:v>29590.547999999999</c:v>
                </c:pt>
                <c:pt idx="36">
                  <c:v>31230.924999999999</c:v>
                </c:pt>
                <c:pt idx="37">
                  <c:v>32953.203000000001</c:v>
                </c:pt>
                <c:pt idx="38">
                  <c:v>34755.332000000002</c:v>
                </c:pt>
                <c:pt idx="39">
                  <c:v>36633.921000000002</c:v>
                </c:pt>
                <c:pt idx="40">
                  <c:v>38584.968999999997</c:v>
                </c:pt>
                <c:pt idx="41">
                  <c:v>40604.226000000002</c:v>
                </c:pt>
                <c:pt idx="42">
                  <c:v>42687.17</c:v>
                </c:pt>
                <c:pt idx="43">
                  <c:v>44829.076999999997</c:v>
                </c:pt>
                <c:pt idx="44">
                  <c:v>47025.014000000003</c:v>
                </c:pt>
                <c:pt idx="45">
                  <c:v>49269.116999999998</c:v>
                </c:pt>
                <c:pt idx="46">
                  <c:v>51554.451999999997</c:v>
                </c:pt>
                <c:pt idx="47">
                  <c:v>53873.303999999996</c:v>
                </c:pt>
                <c:pt idx="48">
                  <c:v>56217.250999999997</c:v>
                </c:pt>
                <c:pt idx="49">
                  <c:v>58577.487999999998</c:v>
                </c:pt>
                <c:pt idx="50">
                  <c:v>60945.341</c:v>
                </c:pt>
                <c:pt idx="51">
                  <c:v>63312.347000000002</c:v>
                </c:pt>
                <c:pt idx="52">
                  <c:v>65669.982000000004</c:v>
                </c:pt>
                <c:pt idx="53">
                  <c:v>68009.130999999994</c:v>
                </c:pt>
                <c:pt idx="54">
                  <c:v>70320.153000000006</c:v>
                </c:pt>
                <c:pt idx="55">
                  <c:v>72593.149000000005</c:v>
                </c:pt>
                <c:pt idx="56">
                  <c:v>74818.478000000003</c:v>
                </c:pt>
                <c:pt idx="57">
                  <c:v>76986.864000000001</c:v>
                </c:pt>
                <c:pt idx="58">
                  <c:v>79089.115000000005</c:v>
                </c:pt>
                <c:pt idx="59">
                  <c:v>81116.244000000006</c:v>
                </c:pt>
                <c:pt idx="60">
                  <c:v>83059.823000000004</c:v>
                </c:pt>
                <c:pt idx="61">
                  <c:v>84912.248999999996</c:v>
                </c:pt>
                <c:pt idx="62">
                  <c:v>86666.460999999996</c:v>
                </c:pt>
                <c:pt idx="63">
                  <c:v>88315.5</c:v>
                </c:pt>
                <c:pt idx="64">
                  <c:v>89852.577000000005</c:v>
                </c:pt>
                <c:pt idx="65">
                  <c:v>91271.593999999997</c:v>
                </c:pt>
                <c:pt idx="66">
                  <c:v>92567.46</c:v>
                </c:pt>
                <c:pt idx="67">
                  <c:v>93736.269</c:v>
                </c:pt>
                <c:pt idx="68">
                  <c:v>94775.53</c:v>
                </c:pt>
                <c:pt idx="69">
                  <c:v>95684.043000000005</c:v>
                </c:pt>
                <c:pt idx="70">
                  <c:v>96461.485000000001</c:v>
                </c:pt>
                <c:pt idx="71">
                  <c:v>97108.377999999997</c:v>
                </c:pt>
                <c:pt idx="72">
                  <c:v>97625.963000000003</c:v>
                </c:pt>
                <c:pt idx="73">
                  <c:v>98015.926000000007</c:v>
                </c:pt>
                <c:pt idx="74">
                  <c:v>98280.346999999994</c:v>
                </c:pt>
                <c:pt idx="75">
                  <c:v>98421.335000000006</c:v>
                </c:pt>
                <c:pt idx="76">
                  <c:v>98441.221000000005</c:v>
                </c:pt>
                <c:pt idx="77">
                  <c:v>98342.510999999999</c:v>
                </c:pt>
                <c:pt idx="78">
                  <c:v>98127.922999999995</c:v>
                </c:pt>
                <c:pt idx="79">
                  <c:v>97800.198999999993</c:v>
                </c:pt>
                <c:pt idx="80">
                  <c:v>97362.122000000003</c:v>
                </c:pt>
                <c:pt idx="81">
                  <c:v>96816.304000000004</c:v>
                </c:pt>
                <c:pt idx="82">
                  <c:v>96165.116999999998</c:v>
                </c:pt>
                <c:pt idx="83">
                  <c:v>95410.403999999995</c:v>
                </c:pt>
                <c:pt idx="84">
                  <c:v>94553.668999999994</c:v>
                </c:pt>
                <c:pt idx="85">
                  <c:v>93596.12</c:v>
                </c:pt>
                <c:pt idx="86">
                  <c:v>92538.974000000002</c:v>
                </c:pt>
                <c:pt idx="87">
                  <c:v>91383.724000000002</c:v>
                </c:pt>
                <c:pt idx="88">
                  <c:v>90132.092000000004</c:v>
                </c:pt>
                <c:pt idx="89">
                  <c:v>88786.141000000003</c:v>
                </c:pt>
                <c:pt idx="90">
                  <c:v>87348.338000000003</c:v>
                </c:pt>
                <c:pt idx="91">
                  <c:v>85821.486999999994</c:v>
                </c:pt>
                <c:pt idx="92">
                  <c:v>84208.75</c:v>
                </c:pt>
                <c:pt idx="93">
                  <c:v>82514.232000000004</c:v>
                </c:pt>
                <c:pt idx="94">
                  <c:v>80742.797999999995</c:v>
                </c:pt>
                <c:pt idx="95">
                  <c:v>78899.645999999993</c:v>
                </c:pt>
                <c:pt idx="96">
                  <c:v>76989.94</c:v>
                </c:pt>
                <c:pt idx="97">
                  <c:v>75018.959000000003</c:v>
                </c:pt>
                <c:pt idx="98">
                  <c:v>72992.523000000001</c:v>
                </c:pt>
                <c:pt idx="99">
                  <c:v>70916.892000000007</c:v>
                </c:pt>
                <c:pt idx="100">
                  <c:v>68798.597999999998</c:v>
                </c:pt>
                <c:pt idx="101">
                  <c:v>66644.160000000003</c:v>
                </c:pt>
                <c:pt idx="102">
                  <c:v>64459.911</c:v>
                </c:pt>
                <c:pt idx="103">
                  <c:v>62251.86</c:v>
                </c:pt>
                <c:pt idx="104">
                  <c:v>60026.404000000002</c:v>
                </c:pt>
                <c:pt idx="105">
                  <c:v>57790.112000000001</c:v>
                </c:pt>
                <c:pt idx="106">
                  <c:v>55549.606</c:v>
                </c:pt>
                <c:pt idx="107">
                  <c:v>53311.235999999997</c:v>
                </c:pt>
                <c:pt idx="108">
                  <c:v>51081.201000000001</c:v>
                </c:pt>
                <c:pt idx="109">
                  <c:v>48865.502</c:v>
                </c:pt>
                <c:pt idx="110">
                  <c:v>46669.813999999998</c:v>
                </c:pt>
                <c:pt idx="111">
                  <c:v>44499.58</c:v>
                </c:pt>
                <c:pt idx="112">
                  <c:v>42359.864999999998</c:v>
                </c:pt>
                <c:pt idx="113">
                  <c:v>40255.387000000002</c:v>
                </c:pt>
                <c:pt idx="114">
                  <c:v>38190.83</c:v>
                </c:pt>
                <c:pt idx="115">
                  <c:v>36170.944000000003</c:v>
                </c:pt>
                <c:pt idx="116">
                  <c:v>34199.944000000003</c:v>
                </c:pt>
                <c:pt idx="117">
                  <c:v>32281.589</c:v>
                </c:pt>
                <c:pt idx="118">
                  <c:v>30419.763999999999</c:v>
                </c:pt>
                <c:pt idx="119">
                  <c:v>28619.249</c:v>
                </c:pt>
                <c:pt idx="120">
                  <c:v>26885.352999999999</c:v>
                </c:pt>
                <c:pt idx="121">
                  <c:v>25222.9</c:v>
                </c:pt>
                <c:pt idx="122">
                  <c:v>23635.893</c:v>
                </c:pt>
                <c:pt idx="123">
                  <c:v>22127.29</c:v>
                </c:pt>
                <c:pt idx="124">
                  <c:v>20699.007000000001</c:v>
                </c:pt>
                <c:pt idx="125">
                  <c:v>19352.062000000002</c:v>
                </c:pt>
                <c:pt idx="126">
                  <c:v>18086.662</c:v>
                </c:pt>
                <c:pt idx="127">
                  <c:v>16901.732</c:v>
                </c:pt>
                <c:pt idx="128">
                  <c:v>15795.319</c:v>
                </c:pt>
                <c:pt idx="129">
                  <c:v>14764.858</c:v>
                </c:pt>
                <c:pt idx="130">
                  <c:v>13807.226000000001</c:v>
                </c:pt>
                <c:pt idx="131">
                  <c:v>12919.03</c:v>
                </c:pt>
                <c:pt idx="132">
                  <c:v>12096.501</c:v>
                </c:pt>
                <c:pt idx="133">
                  <c:v>11335.226000000001</c:v>
                </c:pt>
                <c:pt idx="134">
                  <c:v>10630.175999999999</c:v>
                </c:pt>
                <c:pt idx="135">
                  <c:v>9976.0650999999998</c:v>
                </c:pt>
                <c:pt idx="136">
                  <c:v>9367.4357</c:v>
                </c:pt>
                <c:pt idx="137">
                  <c:v>8798.6972999999998</c:v>
                </c:pt>
                <c:pt idx="138">
                  <c:v>8264.4369000000006</c:v>
                </c:pt>
                <c:pt idx="139">
                  <c:v>7760.3275999999996</c:v>
                </c:pt>
                <c:pt idx="140">
                  <c:v>7283.6171999999997</c:v>
                </c:pt>
                <c:pt idx="141">
                  <c:v>6832.7402000000002</c:v>
                </c:pt>
                <c:pt idx="142">
                  <c:v>6406.4422000000004</c:v>
                </c:pt>
                <c:pt idx="143">
                  <c:v>6003.2957999999999</c:v>
                </c:pt>
                <c:pt idx="144">
                  <c:v>5621.6293999999998</c:v>
                </c:pt>
                <c:pt idx="145">
                  <c:v>5259.7483000000002</c:v>
                </c:pt>
                <c:pt idx="146">
                  <c:v>4916.5721999999996</c:v>
                </c:pt>
                <c:pt idx="147">
                  <c:v>4591.5955999999996</c:v>
                </c:pt>
                <c:pt idx="148">
                  <c:v>4284.7143999999998</c:v>
                </c:pt>
                <c:pt idx="149">
                  <c:v>3995.8683999999998</c:v>
                </c:pt>
                <c:pt idx="150">
                  <c:v>3725.0099</c:v>
                </c:pt>
                <c:pt idx="151">
                  <c:v>3471.6673000000001</c:v>
                </c:pt>
                <c:pt idx="152">
                  <c:v>3234.9654999999998</c:v>
                </c:pt>
                <c:pt idx="153">
                  <c:v>3013.6655999999998</c:v>
                </c:pt>
                <c:pt idx="154">
                  <c:v>2805.9456</c:v>
                </c:pt>
                <c:pt idx="155">
                  <c:v>2609.6680000000001</c:v>
                </c:pt>
                <c:pt idx="156">
                  <c:v>2422.84</c:v>
                </c:pt>
                <c:pt idx="157">
                  <c:v>2243.5835000000002</c:v>
                </c:pt>
                <c:pt idx="158">
                  <c:v>2069.8692999999998</c:v>
                </c:pt>
                <c:pt idx="159">
                  <c:v>1899.7665</c:v>
                </c:pt>
                <c:pt idx="160">
                  <c:v>1732.2484999999999</c:v>
                </c:pt>
                <c:pt idx="161">
                  <c:v>1567.5061000000001</c:v>
                </c:pt>
                <c:pt idx="162">
                  <c:v>1406.3471999999999</c:v>
                </c:pt>
                <c:pt idx="163">
                  <c:v>1249.6289999999999</c:v>
                </c:pt>
                <c:pt idx="164">
                  <c:v>1098.0634</c:v>
                </c:pt>
                <c:pt idx="165">
                  <c:v>952.33289000000002</c:v>
                </c:pt>
                <c:pt idx="166">
                  <c:v>813.3143</c:v>
                </c:pt>
                <c:pt idx="167">
                  <c:v>682.27250000000004</c:v>
                </c:pt>
                <c:pt idx="168">
                  <c:v>560.63818000000003</c:v>
                </c:pt>
                <c:pt idx="169">
                  <c:v>449.60851000000002</c:v>
                </c:pt>
                <c:pt idx="170">
                  <c:v>350.13319000000001</c:v>
                </c:pt>
                <c:pt idx="171">
                  <c:v>263.06371000000001</c:v>
                </c:pt>
                <c:pt idx="172">
                  <c:v>189.10258999999999</c:v>
                </c:pt>
                <c:pt idx="173">
                  <c:v>128.64869999999999</c:v>
                </c:pt>
                <c:pt idx="174">
                  <c:v>81.610068999999996</c:v>
                </c:pt>
                <c:pt idx="175">
                  <c:v>47.274453000000001</c:v>
                </c:pt>
                <c:pt idx="176">
                  <c:v>24.240362000000001</c:v>
                </c:pt>
                <c:pt idx="177">
                  <c:v>10.474254</c:v>
                </c:pt>
                <c:pt idx="178">
                  <c:v>3.5048778999999999</c:v>
                </c:pt>
                <c:pt idx="179">
                  <c:v>0.77287896</c:v>
                </c:pt>
                <c:pt idx="180">
                  <c:v>7.896533E-2</c:v>
                </c:pt>
                <c:pt idx="181">
                  <c:v>1.752E-10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7-DD0B-064E-803B-6EE1FEEB2A81}"/>
            </c:ext>
          </c:extLst>
        </c:ser>
        <c:dLbls>
          <c:showLegendKey val="0"/>
          <c:showVal val="0"/>
          <c:showCatName val="0"/>
          <c:showSerName val="0"/>
          <c:showPercent val="0"/>
          <c:showBubbleSize val="0"/>
        </c:dLbls>
        <c:axId val="2040198767"/>
        <c:axId val="2007147871"/>
      </c:areaChart>
      <c:catAx>
        <c:axId val="2040198767"/>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Per</a:t>
                </a:r>
                <a:r>
                  <a:rPr lang="en-US" sz="1200" b="1" baseline="0">
                    <a:solidFill>
                      <a:sysClr val="windowText" lastClr="000000"/>
                    </a:solidFill>
                    <a:latin typeface="Arial" panose="020B0604020202020204" pitchFamily="34" charset="0"/>
                    <a:cs typeface="Arial" panose="020B0604020202020204" pitchFamily="34" charset="0"/>
                  </a:rPr>
                  <a:t> capita monthly income (Euro PPP), log axis </a:t>
                </a:r>
                <a:endParaRPr lang="en-US" sz="12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7147871"/>
        <c:crosses val="autoZero"/>
        <c:auto val="1"/>
        <c:lblAlgn val="ctr"/>
        <c:lblOffset val="100"/>
        <c:tickLblSkip val="9"/>
        <c:tickMarkSkip val="6"/>
        <c:noMultiLvlLbl val="0"/>
      </c:catAx>
      <c:valAx>
        <c:axId val="2007147871"/>
        <c:scaling>
          <c:orientation val="minMax"/>
          <c:max val="2120000"/>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b="1">
                    <a:solidFill>
                      <a:sysClr val="windowText" lastClr="000000"/>
                    </a:solidFill>
                    <a:latin typeface="Arial" panose="020B0604020202020204" pitchFamily="34" charset="0"/>
                    <a:cs typeface="Arial" panose="020B0604020202020204" pitchFamily="34" charset="0"/>
                  </a:rPr>
                  <a:t>The</a:t>
                </a:r>
                <a:r>
                  <a:rPr lang="en-US" sz="800" b="1" baseline="0">
                    <a:solidFill>
                      <a:sysClr val="windowText" lastClr="000000"/>
                    </a:solidFill>
                    <a:latin typeface="Arial" panose="020B0604020202020204" pitchFamily="34" charset="0"/>
                    <a:cs typeface="Arial" panose="020B0604020202020204" pitchFamily="34" charset="0"/>
                  </a:rPr>
                  <a:t> axis is scaled such that the colored areas correspond to the </a:t>
                </a:r>
              </a:p>
              <a:p>
                <a:pPr>
                  <a:defRPr sz="1200" b="1">
                    <a:solidFill>
                      <a:sysClr val="windowText" lastClr="000000"/>
                    </a:solidFill>
                    <a:latin typeface="Arial" panose="020B0604020202020204" pitchFamily="34" charset="0"/>
                    <a:cs typeface="Arial" panose="020B0604020202020204" pitchFamily="34" charset="0"/>
                  </a:defRPr>
                </a:pPr>
                <a:r>
                  <a:rPr lang="en-US" sz="800" b="1" baseline="0">
                    <a:solidFill>
                      <a:sysClr val="windowText" lastClr="000000"/>
                    </a:solidFill>
                    <a:latin typeface="Arial" panose="020B0604020202020204" pitchFamily="34" charset="0"/>
                    <a:cs typeface="Arial" panose="020B0604020202020204" pitchFamily="34" charset="0"/>
                  </a:rPr>
                  <a:t> total population in each region</a:t>
                </a:r>
                <a:endParaRPr lang="en-US" sz="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3.4454469372734798E-3"/>
              <c:y val="8.5744347033629417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crossAx val="2040198767"/>
        <c:crossesAt val="1"/>
        <c:crossBetween val="midCat"/>
      </c:valAx>
      <c:spPr>
        <a:noFill/>
        <a:ln>
          <a:noFill/>
        </a:ln>
        <a:effectLst/>
      </c:spPr>
    </c:plotArea>
    <c:legend>
      <c:legendPos val="b"/>
      <c:layout>
        <c:manualLayout>
          <c:xMode val="edge"/>
          <c:yMode val="edge"/>
          <c:x val="0.72247146953927033"/>
          <c:y val="7.735901348649446E-2"/>
          <c:w val="0.27752848807929786"/>
          <c:h val="0.40439483430797318"/>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fr-FR"/>
    </a:p>
  </c:txPr>
  <c:printSettings>
    <c:headerFooter/>
    <c:pageMargins b="0.75" l="0.7" r="0.7" t="0.75"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137817172186062E-2"/>
          <c:y val="9.0612880479492314E-2"/>
          <c:w val="0.89075397277231338"/>
          <c:h val="0.6157317741998668"/>
        </c:manualLayout>
      </c:layout>
      <c:areaChart>
        <c:grouping val="stacked"/>
        <c:varyColors val="0"/>
        <c:ser>
          <c:idx val="1"/>
          <c:order val="0"/>
          <c:tx>
            <c:strRef>
              <c:f>'[4]data-F2.14'!$D$806</c:f>
              <c:strCache>
                <c:ptCount val="1"/>
                <c:pt idx="0">
                  <c:v>North America</c:v>
                </c:pt>
              </c:strCache>
            </c:strRef>
          </c:tx>
          <c:spPr>
            <a:solidFill>
              <a:srgbClr val="FFFF00"/>
            </a:solidFill>
            <a:ln w="25400">
              <a:noFill/>
            </a:ln>
            <a:effectLst/>
          </c:spPr>
          <c:cat>
            <c:numRef>
              <c:f>'[4]data-F2.14'!$C$807:$C$1006</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'[4]data-F2.14'!$D$807:$D$1006</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1.4110000000000001E-10</c:v>
                </c:pt>
                <c:pt idx="38">
                  <c:v>6.3609559999999996E-2</c:v>
                </c:pt>
                <c:pt idx="39">
                  <c:v>1.3269280999999999</c:v>
                </c:pt>
                <c:pt idx="40">
                  <c:v>8.5116937000000004</c:v>
                </c:pt>
                <c:pt idx="41">
                  <c:v>29.906842999999999</c:v>
                </c:pt>
                <c:pt idx="42">
                  <c:v>75.676789999999997</c:v>
                </c:pt>
                <c:pt idx="43">
                  <c:v>155.84716</c:v>
                </c:pt>
                <c:pt idx="44">
                  <c:v>278.66750999999999</c:v>
                </c:pt>
                <c:pt idx="45">
                  <c:v>449.62189000000001</c:v>
                </c:pt>
                <c:pt idx="46">
                  <c:v>671.09869000000003</c:v>
                </c:pt>
                <c:pt idx="47">
                  <c:v>942.59555</c:v>
                </c:pt>
                <c:pt idx="48">
                  <c:v>1261.2837</c:v>
                </c:pt>
                <c:pt idx="49">
                  <c:v>1622.7663</c:v>
                </c:pt>
                <c:pt idx="50">
                  <c:v>2021.8747000000001</c:v>
                </c:pt>
                <c:pt idx="51">
                  <c:v>2453.3883000000001</c:v>
                </c:pt>
                <c:pt idx="52">
                  <c:v>2912.4639999999999</c:v>
                </c:pt>
                <c:pt idx="53">
                  <c:v>3394.6505000000002</c:v>
                </c:pt>
                <c:pt idx="54">
                  <c:v>3894.9881999999998</c:v>
                </c:pt>
                <c:pt idx="55">
                  <c:v>4406.8829999999998</c:v>
                </c:pt>
                <c:pt idx="56">
                  <c:v>4921.3976000000002</c:v>
                </c:pt>
                <c:pt idx="57">
                  <c:v>5427.3122000000003</c:v>
                </c:pt>
                <c:pt idx="58">
                  <c:v>5912.0567000000001</c:v>
                </c:pt>
                <c:pt idx="59">
                  <c:v>6363.3654999999999</c:v>
                </c:pt>
                <c:pt idx="60">
                  <c:v>6771.2111000000004</c:v>
                </c:pt>
                <c:pt idx="61">
                  <c:v>7129.1743999999999</c:v>
                </c:pt>
                <c:pt idx="62">
                  <c:v>7433.9951000000001</c:v>
                </c:pt>
                <c:pt idx="63">
                  <c:v>7683.0300999999999</c:v>
                </c:pt>
                <c:pt idx="64">
                  <c:v>7873.8109999999997</c:v>
                </c:pt>
                <c:pt idx="65">
                  <c:v>8005.1005999999998</c:v>
                </c:pt>
                <c:pt idx="66">
                  <c:v>8076.6743999999999</c:v>
                </c:pt>
                <c:pt idx="67">
                  <c:v>8089.0619999999999</c:v>
                </c:pt>
                <c:pt idx="68">
                  <c:v>8045.1115</c:v>
                </c:pt>
                <c:pt idx="69">
                  <c:v>7950.5504000000001</c:v>
                </c:pt>
                <c:pt idx="70">
                  <c:v>7813.1767</c:v>
                </c:pt>
                <c:pt idx="71">
                  <c:v>7642.0432000000001</c:v>
                </c:pt>
                <c:pt idx="72">
                  <c:v>7447.7542999999996</c:v>
                </c:pt>
                <c:pt idx="73">
                  <c:v>7242.6233000000002</c:v>
                </c:pt>
                <c:pt idx="74">
                  <c:v>7040.1782000000003</c:v>
                </c:pt>
                <c:pt idx="75">
                  <c:v>6854.5860000000002</c:v>
                </c:pt>
                <c:pt idx="76">
                  <c:v>6699.6342000000004</c:v>
                </c:pt>
                <c:pt idx="77">
                  <c:v>6588.2286999999997</c:v>
                </c:pt>
                <c:pt idx="78">
                  <c:v>6532.1500999999998</c:v>
                </c:pt>
                <c:pt idx="79">
                  <c:v>6541.2156999999997</c:v>
                </c:pt>
                <c:pt idx="80">
                  <c:v>6622.4834000000001</c:v>
                </c:pt>
                <c:pt idx="81">
                  <c:v>6780.8041999999996</c:v>
                </c:pt>
                <c:pt idx="82">
                  <c:v>7019.3737000000001</c:v>
                </c:pt>
                <c:pt idx="83">
                  <c:v>7340.0528999999997</c:v>
                </c:pt>
                <c:pt idx="84">
                  <c:v>7742.8436000000002</c:v>
                </c:pt>
                <c:pt idx="85">
                  <c:v>8225.3142000000007</c:v>
                </c:pt>
                <c:pt idx="86">
                  <c:v>8783.2584999999999</c:v>
                </c:pt>
                <c:pt idx="87">
                  <c:v>9410.9328000000005</c:v>
                </c:pt>
                <c:pt idx="88">
                  <c:v>10100.808000000001</c:v>
                </c:pt>
                <c:pt idx="89">
                  <c:v>10845.189</c:v>
                </c:pt>
                <c:pt idx="90">
                  <c:v>11636.627</c:v>
                </c:pt>
                <c:pt idx="91">
                  <c:v>12466.949000000001</c:v>
                </c:pt>
                <c:pt idx="92">
                  <c:v>13327.476000000001</c:v>
                </c:pt>
                <c:pt idx="93">
                  <c:v>14211.525</c:v>
                </c:pt>
                <c:pt idx="94">
                  <c:v>15116.07</c:v>
                </c:pt>
                <c:pt idx="95">
                  <c:v>16040.536</c:v>
                </c:pt>
                <c:pt idx="96">
                  <c:v>16986.178</c:v>
                </c:pt>
                <c:pt idx="97">
                  <c:v>17956.464</c:v>
                </c:pt>
                <c:pt idx="98">
                  <c:v>18957.633999999998</c:v>
                </c:pt>
                <c:pt idx="99">
                  <c:v>19999.240000000002</c:v>
                </c:pt>
                <c:pt idx="100">
                  <c:v>21094.491000000002</c:v>
                </c:pt>
                <c:pt idx="101">
                  <c:v>22260.756000000001</c:v>
                </c:pt>
                <c:pt idx="102">
                  <c:v>23520.117999999999</c:v>
                </c:pt>
                <c:pt idx="103">
                  <c:v>24899.303</c:v>
                </c:pt>
                <c:pt idx="104">
                  <c:v>26427.81</c:v>
                </c:pt>
                <c:pt idx="105">
                  <c:v>28135.196</c:v>
                </c:pt>
                <c:pt idx="106">
                  <c:v>30048.637999999999</c:v>
                </c:pt>
                <c:pt idx="107">
                  <c:v>32191.915000000001</c:v>
                </c:pt>
                <c:pt idx="108">
                  <c:v>34584.803999999996</c:v>
                </c:pt>
                <c:pt idx="109">
                  <c:v>37241.555999999997</c:v>
                </c:pt>
                <c:pt idx="110">
                  <c:v>40170.89</c:v>
                </c:pt>
                <c:pt idx="111">
                  <c:v>43376.004000000001</c:v>
                </c:pt>
                <c:pt idx="112">
                  <c:v>46854.019</c:v>
                </c:pt>
                <c:pt idx="113">
                  <c:v>50595.862000000001</c:v>
                </c:pt>
                <c:pt idx="114">
                  <c:v>54586.752</c:v>
                </c:pt>
                <c:pt idx="115">
                  <c:v>58806.836000000003</c:v>
                </c:pt>
                <c:pt idx="116">
                  <c:v>63229.767</c:v>
                </c:pt>
                <c:pt idx="117">
                  <c:v>67823.671000000002</c:v>
                </c:pt>
                <c:pt idx="118">
                  <c:v>72553.464000000007</c:v>
                </c:pt>
                <c:pt idx="119">
                  <c:v>77382.183000000005</c:v>
                </c:pt>
                <c:pt idx="120">
                  <c:v>82271.555999999997</c:v>
                </c:pt>
                <c:pt idx="121">
                  <c:v>87181.998999999996</c:v>
                </c:pt>
                <c:pt idx="122">
                  <c:v>92073.012000000002</c:v>
                </c:pt>
                <c:pt idx="123">
                  <c:v>96902.339000000007</c:v>
                </c:pt>
                <c:pt idx="124">
                  <c:v>101625.81</c:v>
                </c:pt>
                <c:pt idx="125">
                  <c:v>106199.25</c:v>
                </c:pt>
                <c:pt idx="126">
                  <c:v>110580.53</c:v>
                </c:pt>
                <c:pt idx="127">
                  <c:v>114731.76</c:v>
                </c:pt>
                <c:pt idx="128">
                  <c:v>118620.75</c:v>
                </c:pt>
                <c:pt idx="129">
                  <c:v>122220.82</c:v>
                </c:pt>
                <c:pt idx="130">
                  <c:v>125510.09</c:v>
                </c:pt>
                <c:pt idx="131">
                  <c:v>128470.73</c:v>
                </c:pt>
                <c:pt idx="132">
                  <c:v>131088.60999999999</c:v>
                </c:pt>
                <c:pt idx="133">
                  <c:v>133351.26999999999</c:v>
                </c:pt>
                <c:pt idx="134">
                  <c:v>135246.16</c:v>
                </c:pt>
                <c:pt idx="135">
                  <c:v>136761.26</c:v>
                </c:pt>
                <c:pt idx="136">
                  <c:v>137887.1</c:v>
                </c:pt>
                <c:pt idx="137">
                  <c:v>138617.69</c:v>
                </c:pt>
                <c:pt idx="138">
                  <c:v>138950.48000000001</c:v>
                </c:pt>
                <c:pt idx="139">
                  <c:v>138886.57</c:v>
                </c:pt>
                <c:pt idx="140">
                  <c:v>138428.82999999999</c:v>
                </c:pt>
                <c:pt idx="141">
                  <c:v>137580.5</c:v>
                </c:pt>
                <c:pt idx="142">
                  <c:v>136344.66</c:v>
                </c:pt>
                <c:pt idx="143">
                  <c:v>134723.54</c:v>
                </c:pt>
                <c:pt idx="144">
                  <c:v>132718.28</c:v>
                </c:pt>
                <c:pt idx="145">
                  <c:v>130330.76</c:v>
                </c:pt>
                <c:pt idx="146">
                  <c:v>127567.31</c:v>
                </c:pt>
                <c:pt idx="147">
                  <c:v>124440.54</c:v>
                </c:pt>
                <c:pt idx="148">
                  <c:v>120970.64</c:v>
                </c:pt>
                <c:pt idx="149">
                  <c:v>117184.79</c:v>
                </c:pt>
                <c:pt idx="150">
                  <c:v>113115.69</c:v>
                </c:pt>
                <c:pt idx="151">
                  <c:v>108798.7</c:v>
                </c:pt>
                <c:pt idx="152">
                  <c:v>104270.62</c:v>
                </c:pt>
                <c:pt idx="153">
                  <c:v>99568.589000000007</c:v>
                </c:pt>
                <c:pt idx="154">
                  <c:v>94731.077999999994</c:v>
                </c:pt>
                <c:pt idx="155">
                  <c:v>89797.160999999993</c:v>
                </c:pt>
                <c:pt idx="156">
                  <c:v>84807.214000000007</c:v>
                </c:pt>
                <c:pt idx="157">
                  <c:v>79802.13</c:v>
                </c:pt>
                <c:pt idx="158">
                  <c:v>74822.777000000002</c:v>
                </c:pt>
                <c:pt idx="159">
                  <c:v>69907.558000000005</c:v>
                </c:pt>
                <c:pt idx="160">
                  <c:v>65091.857000000004</c:v>
                </c:pt>
                <c:pt idx="161">
                  <c:v>60406.141000000003</c:v>
                </c:pt>
                <c:pt idx="162">
                  <c:v>55875.330999999998</c:v>
                </c:pt>
                <c:pt idx="163">
                  <c:v>51519.177000000003</c:v>
                </c:pt>
                <c:pt idx="164">
                  <c:v>47352.53</c:v>
                </c:pt>
                <c:pt idx="165">
                  <c:v>43386.504999999997</c:v>
                </c:pt>
                <c:pt idx="166">
                  <c:v>39628.811999999998</c:v>
                </c:pt>
                <c:pt idx="167">
                  <c:v>36085.400999999998</c:v>
                </c:pt>
                <c:pt idx="168">
                  <c:v>32759.704000000002</c:v>
                </c:pt>
                <c:pt idx="169">
                  <c:v>29653.344000000001</c:v>
                </c:pt>
                <c:pt idx="170">
                  <c:v>26765.654999999999</c:v>
                </c:pt>
                <c:pt idx="171">
                  <c:v>24093.172999999999</c:v>
                </c:pt>
                <c:pt idx="172">
                  <c:v>21628.175999999999</c:v>
                </c:pt>
                <c:pt idx="173">
                  <c:v>19360.376</c:v>
                </c:pt>
                <c:pt idx="174">
                  <c:v>17278.295999999998</c:v>
                </c:pt>
                <c:pt idx="175">
                  <c:v>15370.837</c:v>
                </c:pt>
                <c:pt idx="176">
                  <c:v>13628.296</c:v>
                </c:pt>
                <c:pt idx="177">
                  <c:v>12043.343000000001</c:v>
                </c:pt>
                <c:pt idx="178">
                  <c:v>10610.402</c:v>
                </c:pt>
                <c:pt idx="179">
                  <c:v>9324.7248999999993</c:v>
                </c:pt>
                <c:pt idx="180">
                  <c:v>8181.0832</c:v>
                </c:pt>
                <c:pt idx="181">
                  <c:v>7173.1266999999998</c:v>
                </c:pt>
                <c:pt idx="182">
                  <c:v>6294.1352999999999</c:v>
                </c:pt>
                <c:pt idx="183">
                  <c:v>5537.5095000000001</c:v>
                </c:pt>
                <c:pt idx="184">
                  <c:v>4896.6724000000004</c:v>
                </c:pt>
                <c:pt idx="185">
                  <c:v>4364.8575000000001</c:v>
                </c:pt>
                <c:pt idx="186">
                  <c:v>3934.7892999999999</c:v>
                </c:pt>
                <c:pt idx="187">
                  <c:v>3598.9005000000002</c:v>
                </c:pt>
                <c:pt idx="188">
                  <c:v>3349.2817</c:v>
                </c:pt>
                <c:pt idx="189">
                  <c:v>3175.8530999999998</c:v>
                </c:pt>
                <c:pt idx="190">
                  <c:v>3066.7184000000002</c:v>
                </c:pt>
                <c:pt idx="191">
                  <c:v>3013.9738000000002</c:v>
                </c:pt>
                <c:pt idx="192">
                  <c:v>3011.2446</c:v>
                </c:pt>
                <c:pt idx="193">
                  <c:v>3051.3917000000001</c:v>
                </c:pt>
                <c:pt idx="194">
                  <c:v>3126.0322000000001</c:v>
                </c:pt>
                <c:pt idx="195">
                  <c:v>3226.6783999999998</c:v>
                </c:pt>
                <c:pt idx="196">
                  <c:v>3346.4609999999998</c:v>
                </c:pt>
                <c:pt idx="197">
                  <c:v>3481.8395</c:v>
                </c:pt>
                <c:pt idx="198">
                  <c:v>3629.7649000000001</c:v>
                </c:pt>
                <c:pt idx="199">
                  <c:v>3781.1071999999999</c:v>
                </c:pt>
              </c:numCache>
            </c:numRef>
          </c:val>
          <c:extLst>
            <c:ext xmlns:c16="http://schemas.microsoft.com/office/drawing/2014/chart" uri="{C3380CC4-5D6E-409C-BE32-E72D297353CC}">
              <c16:uniqueId val="{00000000-044D-4542-BC62-484F66C9763E}"/>
            </c:ext>
          </c:extLst>
        </c:ser>
        <c:ser>
          <c:idx val="0"/>
          <c:order val="1"/>
          <c:tx>
            <c:strRef>
              <c:f>'[4]data-F2.14'!$E$806</c:f>
              <c:strCache>
                <c:ptCount val="1"/>
                <c:pt idx="0">
                  <c:v>Europe</c:v>
                </c:pt>
              </c:strCache>
            </c:strRef>
          </c:tx>
          <c:spPr>
            <a:solidFill>
              <a:srgbClr val="FFC000"/>
            </a:solidFill>
            <a:ln w="25400">
              <a:noFill/>
            </a:ln>
            <a:effectLst/>
          </c:spPr>
          <c:cat>
            <c:numRef>
              <c:f>'[4]data-F2.14'!$C$807:$C$1006</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'[4]data-F2.14'!$E$807:$E$1006</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1.784E-9</c:v>
                </c:pt>
                <c:pt idx="37">
                  <c:v>0.80399016000000001</c:v>
                </c:pt>
                <c:pt idx="38">
                  <c:v>6.5670127999999997</c:v>
                </c:pt>
                <c:pt idx="39">
                  <c:v>25.08597</c:v>
                </c:pt>
                <c:pt idx="40">
                  <c:v>66.182794999999999</c:v>
                </c:pt>
                <c:pt idx="41">
                  <c:v>139.59280000000001</c:v>
                </c:pt>
                <c:pt idx="42">
                  <c:v>253.18693999999999</c:v>
                </c:pt>
                <c:pt idx="43">
                  <c:v>411.86506000000003</c:v>
                </c:pt>
                <c:pt idx="44">
                  <c:v>617.15686000000005</c:v>
                </c:pt>
                <c:pt idx="45">
                  <c:v>867.40767000000005</c:v>
                </c:pt>
                <c:pt idx="46">
                  <c:v>1158.3634</c:v>
                </c:pt>
                <c:pt idx="47">
                  <c:v>1483.9698000000001</c:v>
                </c:pt>
                <c:pt idx="48">
                  <c:v>1837.2378000000001</c:v>
                </c:pt>
                <c:pt idx="49">
                  <c:v>2210.8537999999999</c:v>
                </c:pt>
                <c:pt idx="50">
                  <c:v>2596.8024999999998</c:v>
                </c:pt>
                <c:pt idx="51">
                  <c:v>2985.7404999999999</c:v>
                </c:pt>
                <c:pt idx="52">
                  <c:v>3366.5011</c:v>
                </c:pt>
                <c:pt idx="53">
                  <c:v>3725.8980000000001</c:v>
                </c:pt>
                <c:pt idx="54">
                  <c:v>4048.9261999999999</c:v>
                </c:pt>
                <c:pt idx="55">
                  <c:v>4319.4732000000004</c:v>
                </c:pt>
                <c:pt idx="56">
                  <c:v>4521.5962</c:v>
                </c:pt>
                <c:pt idx="57">
                  <c:v>4642.1505999999999</c:v>
                </c:pt>
                <c:pt idx="58">
                  <c:v>4675.7773999999999</c:v>
                </c:pt>
                <c:pt idx="59">
                  <c:v>4628.2305999999999</c:v>
                </c:pt>
                <c:pt idx="60">
                  <c:v>4515.8909999999996</c:v>
                </c:pt>
                <c:pt idx="61">
                  <c:v>4360.4502000000002</c:v>
                </c:pt>
                <c:pt idx="62">
                  <c:v>4184.5016999999998</c:v>
                </c:pt>
                <c:pt idx="63">
                  <c:v>4008.6529999999998</c:v>
                </c:pt>
                <c:pt idx="64">
                  <c:v>3849.6970000000001</c:v>
                </c:pt>
                <c:pt idx="65">
                  <c:v>3719.8425999999999</c:v>
                </c:pt>
                <c:pt idx="66">
                  <c:v>3626.8542000000002</c:v>
                </c:pt>
                <c:pt idx="67">
                  <c:v>3574.8496</c:v>
                </c:pt>
                <c:pt idx="68">
                  <c:v>3565.4940000000001</c:v>
                </c:pt>
                <c:pt idx="69">
                  <c:v>3599.5623999999998</c:v>
                </c:pt>
                <c:pt idx="70">
                  <c:v>3678.8161</c:v>
                </c:pt>
                <c:pt idx="71">
                  <c:v>3806.6700999999998</c:v>
                </c:pt>
                <c:pt idx="72">
                  <c:v>3986.1190000000001</c:v>
                </c:pt>
                <c:pt idx="73">
                  <c:v>4216.7586000000001</c:v>
                </c:pt>
                <c:pt idx="74">
                  <c:v>4492.6368000000002</c:v>
                </c:pt>
                <c:pt idx="75">
                  <c:v>4802.6351999999997</c:v>
                </c:pt>
                <c:pt idx="76">
                  <c:v>5133.1179000000002</c:v>
                </c:pt>
                <c:pt idx="77">
                  <c:v>5469.8284000000003</c:v>
                </c:pt>
                <c:pt idx="78">
                  <c:v>5800.4840000000004</c:v>
                </c:pt>
                <c:pt idx="79">
                  <c:v>6120.2916999999998</c:v>
                </c:pt>
                <c:pt idx="80">
                  <c:v>6436.0437000000002</c:v>
                </c:pt>
                <c:pt idx="81">
                  <c:v>6762.8028999999997</c:v>
                </c:pt>
                <c:pt idx="82">
                  <c:v>7117.9159</c:v>
                </c:pt>
                <c:pt idx="83">
                  <c:v>7515.6908000000003</c:v>
                </c:pt>
                <c:pt idx="84">
                  <c:v>7965.8975</c:v>
                </c:pt>
                <c:pt idx="85">
                  <c:v>8473.8294000000005</c:v>
                </c:pt>
                <c:pt idx="86">
                  <c:v>9040.4272000000001</c:v>
                </c:pt>
                <c:pt idx="87">
                  <c:v>9664.0113999999994</c:v>
                </c:pt>
                <c:pt idx="88">
                  <c:v>10340.734</c:v>
                </c:pt>
                <c:pt idx="89">
                  <c:v>11066</c:v>
                </c:pt>
                <c:pt idx="90">
                  <c:v>11836.054</c:v>
                </c:pt>
                <c:pt idx="91">
                  <c:v>12649.843000000001</c:v>
                </c:pt>
                <c:pt idx="92">
                  <c:v>13510.232</c:v>
                </c:pt>
                <c:pt idx="93">
                  <c:v>14421.775</c:v>
                </c:pt>
                <c:pt idx="94">
                  <c:v>15386.352000000001</c:v>
                </c:pt>
                <c:pt idx="95">
                  <c:v>16401.222000000002</c:v>
                </c:pt>
                <c:pt idx="96">
                  <c:v>17460.326000000001</c:v>
                </c:pt>
                <c:pt idx="97">
                  <c:v>18559.206999999999</c:v>
                </c:pt>
                <c:pt idx="98">
                  <c:v>19696.973999999998</c:v>
                </c:pt>
                <c:pt idx="99">
                  <c:v>20875.64</c:v>
                </c:pt>
                <c:pt idx="100">
                  <c:v>22101.645</c:v>
                </c:pt>
                <c:pt idx="101">
                  <c:v>23388.76</c:v>
                </c:pt>
                <c:pt idx="102">
                  <c:v>24756.508999999998</c:v>
                </c:pt>
                <c:pt idx="103">
                  <c:v>26225.028999999999</c:v>
                </c:pt>
                <c:pt idx="104">
                  <c:v>27811.79</c:v>
                </c:pt>
                <c:pt idx="105">
                  <c:v>29531.464</c:v>
                </c:pt>
                <c:pt idx="106">
                  <c:v>31398.918000000001</c:v>
                </c:pt>
                <c:pt idx="107">
                  <c:v>33431.389000000003</c:v>
                </c:pt>
                <c:pt idx="108">
                  <c:v>35649.964</c:v>
                </c:pt>
                <c:pt idx="109">
                  <c:v>38080.218999999997</c:v>
                </c:pt>
                <c:pt idx="110">
                  <c:v>40752.197999999997</c:v>
                </c:pt>
                <c:pt idx="111">
                  <c:v>43702.124000000003</c:v>
                </c:pt>
                <c:pt idx="112">
                  <c:v>46971.711000000003</c:v>
                </c:pt>
                <c:pt idx="113">
                  <c:v>50606.705999999998</c:v>
                </c:pt>
                <c:pt idx="114">
                  <c:v>54652.955000000002</c:v>
                </c:pt>
                <c:pt idx="115">
                  <c:v>59150.436000000002</c:v>
                </c:pt>
                <c:pt idx="116">
                  <c:v>64129.192999999999</c:v>
                </c:pt>
                <c:pt idx="117">
                  <c:v>69611.260999999999</c:v>
                </c:pt>
                <c:pt idx="118">
                  <c:v>75611.634999999995</c:v>
                </c:pt>
                <c:pt idx="119">
                  <c:v>82136.751999999993</c:v>
                </c:pt>
                <c:pt idx="120">
                  <c:v>89180.58</c:v>
                </c:pt>
                <c:pt idx="121">
                  <c:v>96724.004000000001</c:v>
                </c:pt>
                <c:pt idx="122">
                  <c:v>104734.58</c:v>
                </c:pt>
                <c:pt idx="123">
                  <c:v>113164.25</c:v>
                </c:pt>
                <c:pt idx="124">
                  <c:v>121945.95</c:v>
                </c:pt>
                <c:pt idx="125">
                  <c:v>130990.8</c:v>
                </c:pt>
                <c:pt idx="126">
                  <c:v>140189.09</c:v>
                </c:pt>
                <c:pt idx="127">
                  <c:v>149414.1</c:v>
                </c:pt>
                <c:pt idx="128">
                  <c:v>158526.6</c:v>
                </c:pt>
                <c:pt idx="129">
                  <c:v>167377.42000000001</c:v>
                </c:pt>
                <c:pt idx="130">
                  <c:v>175811.51</c:v>
                </c:pt>
                <c:pt idx="131">
                  <c:v>183674.2</c:v>
                </c:pt>
                <c:pt idx="132">
                  <c:v>190816.48</c:v>
                </c:pt>
                <c:pt idx="133">
                  <c:v>197099.21</c:v>
                </c:pt>
                <c:pt idx="134">
                  <c:v>202396.19</c:v>
                </c:pt>
                <c:pt idx="135">
                  <c:v>206598.43</c:v>
                </c:pt>
                <c:pt idx="136">
                  <c:v>209616.16</c:v>
                </c:pt>
                <c:pt idx="137">
                  <c:v>211380.22</c:v>
                </c:pt>
                <c:pt idx="138">
                  <c:v>211844.78</c:v>
                </c:pt>
                <c:pt idx="139">
                  <c:v>210991.24</c:v>
                </c:pt>
                <c:pt idx="140">
                  <c:v>208828.06</c:v>
                </c:pt>
                <c:pt idx="141">
                  <c:v>205391.48</c:v>
                </c:pt>
                <c:pt idx="142">
                  <c:v>200744.44</c:v>
                </c:pt>
                <c:pt idx="143">
                  <c:v>194974.17</c:v>
                </c:pt>
                <c:pt idx="144">
                  <c:v>188190.35</c:v>
                </c:pt>
                <c:pt idx="145">
                  <c:v>180520.95</c:v>
                </c:pt>
                <c:pt idx="146">
                  <c:v>172107.11</c:v>
                </c:pt>
                <c:pt idx="147">
                  <c:v>163096.16</c:v>
                </c:pt>
                <c:pt idx="148">
                  <c:v>153639.44</c:v>
                </c:pt>
                <c:pt idx="149">
                  <c:v>143888.49</c:v>
                </c:pt>
                <c:pt idx="150">
                  <c:v>133991.76</c:v>
                </c:pt>
                <c:pt idx="151">
                  <c:v>124088.29</c:v>
                </c:pt>
                <c:pt idx="152">
                  <c:v>114305.67</c:v>
                </c:pt>
                <c:pt idx="153">
                  <c:v>104755.6</c:v>
                </c:pt>
                <c:pt idx="154">
                  <c:v>95532.925000000003</c:v>
                </c:pt>
                <c:pt idx="155">
                  <c:v>86714.188999999998</c:v>
                </c:pt>
                <c:pt idx="156">
                  <c:v>78358.957999999999</c:v>
                </c:pt>
                <c:pt idx="157">
                  <c:v>70509.608999999997</c:v>
                </c:pt>
                <c:pt idx="158">
                  <c:v>63193.059000000001</c:v>
                </c:pt>
                <c:pt idx="159">
                  <c:v>56421.491000000002</c:v>
                </c:pt>
                <c:pt idx="160">
                  <c:v>50195.921000000002</c:v>
                </c:pt>
                <c:pt idx="161">
                  <c:v>44506.258999999998</c:v>
                </c:pt>
                <c:pt idx="162">
                  <c:v>39333.321000000004</c:v>
                </c:pt>
                <c:pt idx="163">
                  <c:v>34650.875999999997</c:v>
                </c:pt>
                <c:pt idx="164">
                  <c:v>30425.913</c:v>
                </c:pt>
                <c:pt idx="165">
                  <c:v>26624.427</c:v>
                </c:pt>
                <c:pt idx="166">
                  <c:v>23215.774000000001</c:v>
                </c:pt>
                <c:pt idx="167">
                  <c:v>20172.927</c:v>
                </c:pt>
                <c:pt idx="168">
                  <c:v>17470.963</c:v>
                </c:pt>
                <c:pt idx="169">
                  <c:v>15087.772000000001</c:v>
                </c:pt>
                <c:pt idx="170">
                  <c:v>13005.287</c:v>
                </c:pt>
                <c:pt idx="171">
                  <c:v>11208.200999999999</c:v>
                </c:pt>
                <c:pt idx="172">
                  <c:v>9680.8698999999997</c:v>
                </c:pt>
                <c:pt idx="173">
                  <c:v>8406.4539999999997</c:v>
                </c:pt>
                <c:pt idx="174">
                  <c:v>7365.9258</c:v>
                </c:pt>
                <c:pt idx="175">
                  <c:v>6538.1569</c:v>
                </c:pt>
                <c:pt idx="176">
                  <c:v>5901.0860000000002</c:v>
                </c:pt>
                <c:pt idx="177">
                  <c:v>5432.4519</c:v>
                </c:pt>
                <c:pt idx="178">
                  <c:v>5109.1724000000004</c:v>
                </c:pt>
                <c:pt idx="179">
                  <c:v>4906.8872000000001</c:v>
                </c:pt>
                <c:pt idx="180">
                  <c:v>4800.1175000000003</c:v>
                </c:pt>
                <c:pt idx="181">
                  <c:v>4763.2278999999999</c:v>
                </c:pt>
                <c:pt idx="182">
                  <c:v>4770.3280999999997</c:v>
                </c:pt>
                <c:pt idx="183">
                  <c:v>4795.0060999999996</c:v>
                </c:pt>
                <c:pt idx="184">
                  <c:v>4811.6648999999998</c:v>
                </c:pt>
                <c:pt idx="185">
                  <c:v>4796.4562999999998</c:v>
                </c:pt>
                <c:pt idx="186">
                  <c:v>4730.1170000000002</c:v>
                </c:pt>
                <c:pt idx="187">
                  <c:v>4602.1759000000002</c:v>
                </c:pt>
                <c:pt idx="188">
                  <c:v>4410.5036</c:v>
                </c:pt>
                <c:pt idx="189">
                  <c:v>4158.7295999999997</c:v>
                </c:pt>
                <c:pt idx="190">
                  <c:v>3852.5237000000002</c:v>
                </c:pt>
                <c:pt idx="191">
                  <c:v>3494.3820999999998</c:v>
                </c:pt>
                <c:pt idx="192">
                  <c:v>3086.4319999999998</c:v>
                </c:pt>
                <c:pt idx="193">
                  <c:v>2631.1120000000001</c:v>
                </c:pt>
                <c:pt idx="194">
                  <c:v>2131.7557000000002</c:v>
                </c:pt>
                <c:pt idx="195">
                  <c:v>1593.4518</c:v>
                </c:pt>
                <c:pt idx="196">
                  <c:v>1023.954</c:v>
                </c:pt>
                <c:pt idx="197">
                  <c:v>435.49871999999999</c:v>
                </c:pt>
                <c:pt idx="198">
                  <c:v>-152.51769999999999</c:v>
                </c:pt>
                <c:pt idx="199">
                  <c:v>-711.34344999999996</c:v>
                </c:pt>
              </c:numCache>
            </c:numRef>
          </c:val>
          <c:extLst>
            <c:ext xmlns:c16="http://schemas.microsoft.com/office/drawing/2014/chart" uri="{C3380CC4-5D6E-409C-BE32-E72D297353CC}">
              <c16:uniqueId val="{00000001-044D-4542-BC62-484F66C9763E}"/>
            </c:ext>
          </c:extLst>
        </c:ser>
        <c:ser>
          <c:idx val="2"/>
          <c:order val="2"/>
          <c:tx>
            <c:strRef>
              <c:f>'[4]data-F2.14'!$F$806</c:f>
              <c:strCache>
                <c:ptCount val="1"/>
                <c:pt idx="0">
                  <c:v>East Asia</c:v>
                </c:pt>
              </c:strCache>
            </c:strRef>
          </c:tx>
          <c:spPr>
            <a:solidFill>
              <a:srgbClr val="FF0000"/>
            </a:solidFill>
            <a:ln w="25400">
              <a:noFill/>
            </a:ln>
            <a:effectLst/>
          </c:spPr>
          <c:cat>
            <c:numRef>
              <c:f>'[4]data-F2.14'!$C$807:$C$1006</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'[4]data-F2.14'!$F$807:$F$1006</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4.4830000000000003E-9</c:v>
                </c:pt>
                <c:pt idx="21">
                  <c:v>2.0205396000000002</c:v>
                </c:pt>
                <c:pt idx="22">
                  <c:v>16.385643000000002</c:v>
                </c:pt>
                <c:pt idx="23">
                  <c:v>62.145322999999998</c:v>
                </c:pt>
                <c:pt idx="24">
                  <c:v>163.23117999999999</c:v>
                </c:pt>
                <c:pt idx="25">
                  <c:v>343.63126999999997</c:v>
                </c:pt>
                <c:pt idx="26">
                  <c:v>623.36917000000005</c:v>
                </c:pt>
                <c:pt idx="27">
                  <c:v>1015.999</c:v>
                </c:pt>
                <c:pt idx="28">
                  <c:v>1527.6912</c:v>
                </c:pt>
                <c:pt idx="29">
                  <c:v>2157.6259</c:v>
                </c:pt>
                <c:pt idx="30">
                  <c:v>2899.2829000000002</c:v>
                </c:pt>
                <c:pt idx="31">
                  <c:v>3742.2206000000001</c:v>
                </c:pt>
                <c:pt idx="32">
                  <c:v>4674.018</c:v>
                </c:pt>
                <c:pt idx="33">
                  <c:v>5682.5173000000004</c:v>
                </c:pt>
                <c:pt idx="34">
                  <c:v>6758.7457000000004</c:v>
                </c:pt>
                <c:pt idx="35">
                  <c:v>7899.0681999999997</c:v>
                </c:pt>
                <c:pt idx="36">
                  <c:v>9102.4130000000005</c:v>
                </c:pt>
                <c:pt idx="37">
                  <c:v>10365.366</c:v>
                </c:pt>
                <c:pt idx="38">
                  <c:v>11678.107</c:v>
                </c:pt>
                <c:pt idx="39">
                  <c:v>13022.696</c:v>
                </c:pt>
                <c:pt idx="40">
                  <c:v>14374.218000000001</c:v>
                </c:pt>
                <c:pt idx="41">
                  <c:v>15704.458000000001</c:v>
                </c:pt>
                <c:pt idx="42">
                  <c:v>16986.95</c:v>
                </c:pt>
                <c:pt idx="43">
                  <c:v>18201.323</c:v>
                </c:pt>
                <c:pt idx="44">
                  <c:v>19333.68</c:v>
                </c:pt>
                <c:pt idx="45">
                  <c:v>20371.21</c:v>
                </c:pt>
                <c:pt idx="46">
                  <c:v>21301.915000000001</c:v>
                </c:pt>
                <c:pt idx="47">
                  <c:v>22119.174999999999</c:v>
                </c:pt>
                <c:pt idx="48">
                  <c:v>22821.802</c:v>
                </c:pt>
                <c:pt idx="49">
                  <c:v>23413.082999999999</c:v>
                </c:pt>
                <c:pt idx="50">
                  <c:v>23903.556</c:v>
                </c:pt>
                <c:pt idx="51">
                  <c:v>24314.23</c:v>
                </c:pt>
                <c:pt idx="52">
                  <c:v>24674.157999999999</c:v>
                </c:pt>
                <c:pt idx="53">
                  <c:v>25015.260999999999</c:v>
                </c:pt>
                <c:pt idx="54">
                  <c:v>25368.258999999998</c:v>
                </c:pt>
                <c:pt idx="55">
                  <c:v>25760.741999999998</c:v>
                </c:pt>
                <c:pt idx="56">
                  <c:v>26217.339</c:v>
                </c:pt>
                <c:pt idx="57">
                  <c:v>26761.714</c:v>
                </c:pt>
                <c:pt idx="58">
                  <c:v>27415.475999999999</c:v>
                </c:pt>
                <c:pt idx="59">
                  <c:v>28195.508000000002</c:v>
                </c:pt>
                <c:pt idx="60">
                  <c:v>29111.437999999998</c:v>
                </c:pt>
                <c:pt idx="61">
                  <c:v>30167.347000000002</c:v>
                </c:pt>
                <c:pt idx="62">
                  <c:v>31369.046999999999</c:v>
                </c:pt>
                <c:pt idx="63">
                  <c:v>32723.045999999998</c:v>
                </c:pt>
                <c:pt idx="64">
                  <c:v>34230.641000000003</c:v>
                </c:pt>
                <c:pt idx="65">
                  <c:v>35885.762999999999</c:v>
                </c:pt>
                <c:pt idx="66">
                  <c:v>37676.974000000002</c:v>
                </c:pt>
                <c:pt idx="67">
                  <c:v>39593.813000000002</c:v>
                </c:pt>
                <c:pt idx="68">
                  <c:v>41629.050999999999</c:v>
                </c:pt>
                <c:pt idx="69">
                  <c:v>43778.542000000001</c:v>
                </c:pt>
                <c:pt idx="70">
                  <c:v>46042.375999999997</c:v>
                </c:pt>
                <c:pt idx="71">
                  <c:v>48432.652999999998</c:v>
                </c:pt>
                <c:pt idx="72">
                  <c:v>50976.296999999999</c:v>
                </c:pt>
                <c:pt idx="73">
                  <c:v>53705.737999999998</c:v>
                </c:pt>
                <c:pt idx="74">
                  <c:v>56648.964999999997</c:v>
                </c:pt>
                <c:pt idx="75">
                  <c:v>59828.506999999998</c:v>
                </c:pt>
                <c:pt idx="76">
                  <c:v>63263.834000000003</c:v>
                </c:pt>
                <c:pt idx="77">
                  <c:v>66975.638000000006</c:v>
                </c:pt>
                <c:pt idx="78">
                  <c:v>70992.036999999997</c:v>
                </c:pt>
                <c:pt idx="79">
                  <c:v>75353.444000000003</c:v>
                </c:pt>
                <c:pt idx="80">
                  <c:v>80108.303</c:v>
                </c:pt>
                <c:pt idx="81">
                  <c:v>85308.144</c:v>
                </c:pt>
                <c:pt idx="82">
                  <c:v>91002.663</c:v>
                </c:pt>
                <c:pt idx="83">
                  <c:v>97236.603000000003</c:v>
                </c:pt>
                <c:pt idx="84">
                  <c:v>104047.21</c:v>
                </c:pt>
                <c:pt idx="85">
                  <c:v>111467.58</c:v>
                </c:pt>
                <c:pt idx="86">
                  <c:v>119534.31</c:v>
                </c:pt>
                <c:pt idx="87">
                  <c:v>128291.62</c:v>
                </c:pt>
                <c:pt idx="88">
                  <c:v>137785.9</c:v>
                </c:pt>
                <c:pt idx="89">
                  <c:v>148063.14000000001</c:v>
                </c:pt>
                <c:pt idx="90">
                  <c:v>159167.72</c:v>
                </c:pt>
                <c:pt idx="91">
                  <c:v>171137.57</c:v>
                </c:pt>
                <c:pt idx="92">
                  <c:v>183997.92</c:v>
                </c:pt>
                <c:pt idx="93">
                  <c:v>197757.4</c:v>
                </c:pt>
                <c:pt idx="94">
                  <c:v>212409.46</c:v>
                </c:pt>
                <c:pt idx="95">
                  <c:v>227935.08</c:v>
                </c:pt>
                <c:pt idx="96">
                  <c:v>244303.74</c:v>
                </c:pt>
                <c:pt idx="97">
                  <c:v>261473.26</c:v>
                </c:pt>
                <c:pt idx="98">
                  <c:v>279396.08</c:v>
                </c:pt>
                <c:pt idx="99">
                  <c:v>298026.52</c:v>
                </c:pt>
                <c:pt idx="100">
                  <c:v>317319.94</c:v>
                </c:pt>
                <c:pt idx="101">
                  <c:v>337219.17</c:v>
                </c:pt>
                <c:pt idx="102">
                  <c:v>357635.03</c:v>
                </c:pt>
                <c:pt idx="103">
                  <c:v>378436.85</c:v>
                </c:pt>
                <c:pt idx="104">
                  <c:v>399458.13</c:v>
                </c:pt>
                <c:pt idx="105">
                  <c:v>420512</c:v>
                </c:pt>
                <c:pt idx="106">
                  <c:v>441404.96</c:v>
                </c:pt>
                <c:pt idx="107">
                  <c:v>461946.44</c:v>
                </c:pt>
                <c:pt idx="108">
                  <c:v>481953.97</c:v>
                </c:pt>
                <c:pt idx="109">
                  <c:v>501252.57</c:v>
                </c:pt>
                <c:pt idx="110">
                  <c:v>519671.97</c:v>
                </c:pt>
                <c:pt idx="111">
                  <c:v>537042.65</c:v>
                </c:pt>
                <c:pt idx="112">
                  <c:v>553190.43999999994</c:v>
                </c:pt>
                <c:pt idx="113">
                  <c:v>567940.71</c:v>
                </c:pt>
                <c:pt idx="114">
                  <c:v>581135.93000000005</c:v>
                </c:pt>
                <c:pt idx="115">
                  <c:v>592648.38</c:v>
                </c:pt>
                <c:pt idx="116">
                  <c:v>602376.27</c:v>
                </c:pt>
                <c:pt idx="117">
                  <c:v>610239.91</c:v>
                </c:pt>
                <c:pt idx="118">
                  <c:v>616184.32999999996</c:v>
                </c:pt>
                <c:pt idx="119">
                  <c:v>620182.28</c:v>
                </c:pt>
                <c:pt idx="120">
                  <c:v>622229.29</c:v>
                </c:pt>
                <c:pt idx="121">
                  <c:v>622334.63</c:v>
                </c:pt>
                <c:pt idx="122">
                  <c:v>620514.44999999995</c:v>
                </c:pt>
                <c:pt idx="123">
                  <c:v>616791.21</c:v>
                </c:pt>
                <c:pt idx="124">
                  <c:v>611198.54</c:v>
                </c:pt>
                <c:pt idx="125">
                  <c:v>603785.31999999995</c:v>
                </c:pt>
                <c:pt idx="126">
                  <c:v>594624.49</c:v>
                </c:pt>
                <c:pt idx="127">
                  <c:v>583810.68999999994</c:v>
                </c:pt>
                <c:pt idx="128">
                  <c:v>571456.61</c:v>
                </c:pt>
                <c:pt idx="129">
                  <c:v>557688.15</c:v>
                </c:pt>
                <c:pt idx="130">
                  <c:v>542632.35</c:v>
                </c:pt>
                <c:pt idx="131">
                  <c:v>526404.86</c:v>
                </c:pt>
                <c:pt idx="132">
                  <c:v>509113.53</c:v>
                </c:pt>
                <c:pt idx="133">
                  <c:v>490866.64</c:v>
                </c:pt>
                <c:pt idx="134">
                  <c:v>471780.03</c:v>
                </c:pt>
                <c:pt idx="135">
                  <c:v>451981.65</c:v>
                </c:pt>
                <c:pt idx="136">
                  <c:v>431615.69</c:v>
                </c:pt>
                <c:pt idx="137">
                  <c:v>410836.27</c:v>
                </c:pt>
                <c:pt idx="138">
                  <c:v>389797.76</c:v>
                </c:pt>
                <c:pt idx="139">
                  <c:v>368649.61</c:v>
                </c:pt>
                <c:pt idx="140">
                  <c:v>347528.29</c:v>
                </c:pt>
                <c:pt idx="141">
                  <c:v>326553.25</c:v>
                </c:pt>
                <c:pt idx="142">
                  <c:v>305836.87</c:v>
                </c:pt>
                <c:pt idx="143">
                  <c:v>285489.98</c:v>
                </c:pt>
                <c:pt idx="144">
                  <c:v>265620.37</c:v>
                </c:pt>
                <c:pt idx="145">
                  <c:v>246329.62</c:v>
                </c:pt>
                <c:pt idx="146">
                  <c:v>227712</c:v>
                </c:pt>
                <c:pt idx="147">
                  <c:v>209851.85</c:v>
                </c:pt>
                <c:pt idx="148">
                  <c:v>192820.79</c:v>
                </c:pt>
                <c:pt idx="149">
                  <c:v>176667.67</c:v>
                </c:pt>
                <c:pt idx="150">
                  <c:v>161420.66</c:v>
                </c:pt>
                <c:pt idx="151">
                  <c:v>147087.29999999999</c:v>
                </c:pt>
                <c:pt idx="152">
                  <c:v>133660.01999999999</c:v>
                </c:pt>
                <c:pt idx="153">
                  <c:v>121123.41</c:v>
                </c:pt>
                <c:pt idx="154">
                  <c:v>109460.27</c:v>
                </c:pt>
                <c:pt idx="155">
                  <c:v>98651.736000000004</c:v>
                </c:pt>
                <c:pt idx="156">
                  <c:v>88681.357000000004</c:v>
                </c:pt>
                <c:pt idx="157">
                  <c:v>79536.066999999995</c:v>
                </c:pt>
                <c:pt idx="158">
                  <c:v>71201.737999999998</c:v>
                </c:pt>
                <c:pt idx="159">
                  <c:v>63649.900999999998</c:v>
                </c:pt>
                <c:pt idx="160">
                  <c:v>56841.248</c:v>
                </c:pt>
                <c:pt idx="161">
                  <c:v>50730.135000000002</c:v>
                </c:pt>
                <c:pt idx="162">
                  <c:v>45269.993000000002</c:v>
                </c:pt>
                <c:pt idx="163">
                  <c:v>40418.737999999998</c:v>
                </c:pt>
                <c:pt idx="164">
                  <c:v>36144.758000000002</c:v>
                </c:pt>
                <c:pt idx="165">
                  <c:v>32423.83</c:v>
                </c:pt>
                <c:pt idx="166">
                  <c:v>29232.933000000001</c:v>
                </c:pt>
                <c:pt idx="167">
                  <c:v>26545.028999999999</c:v>
                </c:pt>
                <c:pt idx="168">
                  <c:v>24323.671999999999</c:v>
                </c:pt>
                <c:pt idx="169">
                  <c:v>22520.59</c:v>
                </c:pt>
                <c:pt idx="170">
                  <c:v>21077.271000000001</c:v>
                </c:pt>
                <c:pt idx="171">
                  <c:v>19931.226999999999</c:v>
                </c:pt>
                <c:pt idx="172">
                  <c:v>19020.504000000001</c:v>
                </c:pt>
                <c:pt idx="173">
                  <c:v>18288.275000000001</c:v>
                </c:pt>
                <c:pt idx="174">
                  <c:v>17685.532999999999</c:v>
                </c:pt>
                <c:pt idx="175">
                  <c:v>17172.824000000001</c:v>
                </c:pt>
                <c:pt idx="176">
                  <c:v>16717.366000000002</c:v>
                </c:pt>
                <c:pt idx="177">
                  <c:v>16290.968999999999</c:v>
                </c:pt>
                <c:pt idx="178">
                  <c:v>15865.688</c:v>
                </c:pt>
                <c:pt idx="179">
                  <c:v>15410.704</c:v>
                </c:pt>
                <c:pt idx="180">
                  <c:v>14892.790999999999</c:v>
                </c:pt>
                <c:pt idx="181">
                  <c:v>14281.617</c:v>
                </c:pt>
                <c:pt idx="182">
                  <c:v>13557.061</c:v>
                </c:pt>
                <c:pt idx="183">
                  <c:v>12712.027</c:v>
                </c:pt>
                <c:pt idx="184">
                  <c:v>11754.038</c:v>
                </c:pt>
                <c:pt idx="185">
                  <c:v>10705.578</c:v>
                </c:pt>
                <c:pt idx="186">
                  <c:v>9599.5948000000008</c:v>
                </c:pt>
                <c:pt idx="187">
                  <c:v>8469.7584000000006</c:v>
                </c:pt>
                <c:pt idx="188">
                  <c:v>7345.9336000000003</c:v>
                </c:pt>
                <c:pt idx="189">
                  <c:v>6246.9966000000004</c:v>
                </c:pt>
                <c:pt idx="190">
                  <c:v>5171.5757000000003</c:v>
                </c:pt>
                <c:pt idx="191">
                  <c:v>4121.0465000000004</c:v>
                </c:pt>
                <c:pt idx="192">
                  <c:v>3108.7193000000002</c:v>
                </c:pt>
                <c:pt idx="193">
                  <c:v>2159.4052999999999</c:v>
                </c:pt>
                <c:pt idx="194">
                  <c:v>1306.6178</c:v>
                </c:pt>
                <c:pt idx="195">
                  <c:v>588.63003000000003</c:v>
                </c:pt>
                <c:pt idx="196">
                  <c:v>42.485545000000002</c:v>
                </c:pt>
                <c:pt idx="197">
                  <c:v>-304.67218000000003</c:v>
                </c:pt>
                <c:pt idx="198">
                  <c:v>-447.50652000000002</c:v>
                </c:pt>
                <c:pt idx="199">
                  <c:v>-414.72660999999999</c:v>
                </c:pt>
              </c:numCache>
            </c:numRef>
          </c:val>
          <c:extLst>
            <c:ext xmlns:c16="http://schemas.microsoft.com/office/drawing/2014/chart" uri="{C3380CC4-5D6E-409C-BE32-E72D297353CC}">
              <c16:uniqueId val="{00000002-044D-4542-BC62-484F66C9763E}"/>
            </c:ext>
          </c:extLst>
        </c:ser>
        <c:ser>
          <c:idx val="3"/>
          <c:order val="3"/>
          <c:tx>
            <c:strRef>
              <c:f>'[4]data-F2.14'!$G$806</c:f>
              <c:strCache>
                <c:ptCount val="1"/>
                <c:pt idx="0">
                  <c:v>Russia &amp; Central Asia</c:v>
                </c:pt>
              </c:strCache>
            </c:strRef>
          </c:tx>
          <c:spPr>
            <a:solidFill>
              <a:srgbClr val="7030A0"/>
            </a:solidFill>
            <a:ln w="25400">
              <a:noFill/>
            </a:ln>
            <a:effectLst/>
          </c:spPr>
          <c:cat>
            <c:numRef>
              <c:f>'[4]data-F2.14'!$C$807:$C$1006</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'[4]data-F2.14'!$G$807:$G$1006</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1.0709999999999999E-9</c:v>
                </c:pt>
                <c:pt idx="21">
                  <c:v>0.48272291000000001</c:v>
                </c:pt>
                <c:pt idx="22">
                  <c:v>3.9264203000000002</c:v>
                </c:pt>
                <c:pt idx="23">
                  <c:v>14.933724</c:v>
                </c:pt>
                <c:pt idx="24">
                  <c:v>39.280037999999998</c:v>
                </c:pt>
                <c:pt idx="25">
                  <c:v>82.700216999999995</c:v>
                </c:pt>
                <c:pt idx="26">
                  <c:v>149.87537</c:v>
                </c:pt>
                <c:pt idx="27">
                  <c:v>243.80416</c:v>
                </c:pt>
                <c:pt idx="28">
                  <c:v>365.57826999999997</c:v>
                </c:pt>
                <c:pt idx="29">
                  <c:v>514.48968000000002</c:v>
                </c:pt>
                <c:pt idx="30">
                  <c:v>688.36438999999996</c:v>
                </c:pt>
                <c:pt idx="31">
                  <c:v>884.01778000000002</c:v>
                </c:pt>
                <c:pt idx="32">
                  <c:v>1097.7484999999999</c:v>
                </c:pt>
                <c:pt idx="33">
                  <c:v>1325.68</c:v>
                </c:pt>
                <c:pt idx="34">
                  <c:v>1563.5216</c:v>
                </c:pt>
                <c:pt idx="35">
                  <c:v>1806.1946</c:v>
                </c:pt>
                <c:pt idx="36">
                  <c:v>2047.5510999999999</c:v>
                </c:pt>
                <c:pt idx="37">
                  <c:v>2280.2503000000002</c:v>
                </c:pt>
                <c:pt idx="38">
                  <c:v>2495.8742000000002</c:v>
                </c:pt>
                <c:pt idx="39">
                  <c:v>2685.3361</c:v>
                </c:pt>
                <c:pt idx="40">
                  <c:v>2839.6406000000002</c:v>
                </c:pt>
                <c:pt idx="41">
                  <c:v>2951.4476</c:v>
                </c:pt>
                <c:pt idx="42">
                  <c:v>3017.5996</c:v>
                </c:pt>
                <c:pt idx="43">
                  <c:v>3039.7777000000001</c:v>
                </c:pt>
                <c:pt idx="44">
                  <c:v>3023.4913999999999</c:v>
                </c:pt>
                <c:pt idx="45">
                  <c:v>2976.5581999999999</c:v>
                </c:pt>
                <c:pt idx="46">
                  <c:v>2908.3582999999999</c:v>
                </c:pt>
                <c:pt idx="47">
                  <c:v>2828.9013</c:v>
                </c:pt>
                <c:pt idx="48">
                  <c:v>2747.7217999999998</c:v>
                </c:pt>
                <c:pt idx="49">
                  <c:v>2673.0066000000002</c:v>
                </c:pt>
                <c:pt idx="50">
                  <c:v>2611.5466999999999</c:v>
                </c:pt>
                <c:pt idx="51">
                  <c:v>2570.0646999999999</c:v>
                </c:pt>
                <c:pt idx="52">
                  <c:v>2555.7824000000001</c:v>
                </c:pt>
                <c:pt idx="53">
                  <c:v>2575.9146000000001</c:v>
                </c:pt>
                <c:pt idx="54">
                  <c:v>2636.4189000000001</c:v>
                </c:pt>
                <c:pt idx="55">
                  <c:v>2740.9304999999999</c:v>
                </c:pt>
                <c:pt idx="56">
                  <c:v>2890.5142000000001</c:v>
                </c:pt>
                <c:pt idx="57">
                  <c:v>3084.462</c:v>
                </c:pt>
                <c:pt idx="58">
                  <c:v>3320.5025000000001</c:v>
                </c:pt>
                <c:pt idx="59">
                  <c:v>3594.3411000000001</c:v>
                </c:pt>
                <c:pt idx="60">
                  <c:v>3899.4054000000001</c:v>
                </c:pt>
                <c:pt idx="61">
                  <c:v>4227.8008</c:v>
                </c:pt>
                <c:pt idx="62">
                  <c:v>4572.5154000000002</c:v>
                </c:pt>
                <c:pt idx="63">
                  <c:v>4928.6696000000002</c:v>
                </c:pt>
                <c:pt idx="64">
                  <c:v>5294.0889999999999</c:v>
                </c:pt>
                <c:pt idx="65">
                  <c:v>5668.8419999999996</c:v>
                </c:pt>
                <c:pt idx="66">
                  <c:v>6055.2870999999996</c:v>
                </c:pt>
                <c:pt idx="67">
                  <c:v>6458.6391999999996</c:v>
                </c:pt>
                <c:pt idx="68">
                  <c:v>6885.8878999999997</c:v>
                </c:pt>
                <c:pt idx="69">
                  <c:v>7344.6611000000003</c:v>
                </c:pt>
                <c:pt idx="70">
                  <c:v>7842.6467000000002</c:v>
                </c:pt>
                <c:pt idx="71">
                  <c:v>8386.5959999999995</c:v>
                </c:pt>
                <c:pt idx="72">
                  <c:v>8982.4794000000002</c:v>
                </c:pt>
                <c:pt idx="73">
                  <c:v>9635.8361999999997</c:v>
                </c:pt>
                <c:pt idx="74">
                  <c:v>10351.109</c:v>
                </c:pt>
                <c:pt idx="75">
                  <c:v>11132.263999999999</c:v>
                </c:pt>
                <c:pt idx="76">
                  <c:v>11983.391</c:v>
                </c:pt>
                <c:pt idx="77">
                  <c:v>12907.933999999999</c:v>
                </c:pt>
                <c:pt idx="78">
                  <c:v>13908.489</c:v>
                </c:pt>
                <c:pt idx="79">
                  <c:v>14985.77</c:v>
                </c:pt>
                <c:pt idx="80">
                  <c:v>16137.581</c:v>
                </c:pt>
                <c:pt idx="81">
                  <c:v>17359.577000000001</c:v>
                </c:pt>
                <c:pt idx="82">
                  <c:v>18645.766</c:v>
                </c:pt>
                <c:pt idx="83">
                  <c:v>19989.594000000001</c:v>
                </c:pt>
                <c:pt idx="84">
                  <c:v>21384.68</c:v>
                </c:pt>
                <c:pt idx="85">
                  <c:v>22826.098999999998</c:v>
                </c:pt>
                <c:pt idx="86">
                  <c:v>24312.435000000001</c:v>
                </c:pt>
                <c:pt idx="87">
                  <c:v>25847.72</c:v>
                </c:pt>
                <c:pt idx="88">
                  <c:v>27440.331999999999</c:v>
                </c:pt>
                <c:pt idx="89">
                  <c:v>29101.414000000001</c:v>
                </c:pt>
                <c:pt idx="90">
                  <c:v>30843</c:v>
                </c:pt>
                <c:pt idx="91">
                  <c:v>32678.392</c:v>
                </c:pt>
                <c:pt idx="92">
                  <c:v>34624.347999999998</c:v>
                </c:pt>
                <c:pt idx="93">
                  <c:v>36703.31</c:v>
                </c:pt>
                <c:pt idx="94">
                  <c:v>38942.425999999999</c:v>
                </c:pt>
                <c:pt idx="95">
                  <c:v>41371.146999999997</c:v>
                </c:pt>
                <c:pt idx="96">
                  <c:v>44019.423000000003</c:v>
                </c:pt>
                <c:pt idx="97">
                  <c:v>46915.641000000003</c:v>
                </c:pt>
                <c:pt idx="98">
                  <c:v>50083.667000000001</c:v>
                </c:pt>
                <c:pt idx="99">
                  <c:v>53540.841</c:v>
                </c:pt>
                <c:pt idx="100">
                  <c:v>57296.864000000001</c:v>
                </c:pt>
                <c:pt idx="101">
                  <c:v>61353.192999999999</c:v>
                </c:pt>
                <c:pt idx="102">
                  <c:v>65702.951000000001</c:v>
                </c:pt>
                <c:pt idx="103">
                  <c:v>70329.304000000004</c:v>
                </c:pt>
                <c:pt idx="104">
                  <c:v>75203.197</c:v>
                </c:pt>
                <c:pt idx="105">
                  <c:v>80282.938999999998</c:v>
                </c:pt>
                <c:pt idx="106">
                  <c:v>85516.410999999993</c:v>
                </c:pt>
                <c:pt idx="107">
                  <c:v>90842.456999999995</c:v>
                </c:pt>
                <c:pt idx="108">
                  <c:v>96190.45</c:v>
                </c:pt>
                <c:pt idx="109">
                  <c:v>101480.12</c:v>
                </c:pt>
                <c:pt idx="110">
                  <c:v>106623.31</c:v>
                </c:pt>
                <c:pt idx="111">
                  <c:v>111528.76</c:v>
                </c:pt>
                <c:pt idx="112">
                  <c:v>116106.88</c:v>
                </c:pt>
                <c:pt idx="113">
                  <c:v>120272.79</c:v>
                </c:pt>
                <c:pt idx="114">
                  <c:v>123947.84</c:v>
                </c:pt>
                <c:pt idx="115">
                  <c:v>127060.83</c:v>
                </c:pt>
                <c:pt idx="116">
                  <c:v>129550.37</c:v>
                </c:pt>
                <c:pt idx="117">
                  <c:v>131368.07</c:v>
                </c:pt>
                <c:pt idx="118">
                  <c:v>132478.91</c:v>
                </c:pt>
                <c:pt idx="119">
                  <c:v>132860.76999999999</c:v>
                </c:pt>
                <c:pt idx="120">
                  <c:v>132504.57</c:v>
                </c:pt>
                <c:pt idx="121">
                  <c:v>131414.74</c:v>
                </c:pt>
                <c:pt idx="122">
                  <c:v>129608.98</c:v>
                </c:pt>
                <c:pt idx="123">
                  <c:v>127117.18</c:v>
                </c:pt>
                <c:pt idx="124">
                  <c:v>123980.5</c:v>
                </c:pt>
                <c:pt idx="125">
                  <c:v>120251.02</c:v>
                </c:pt>
                <c:pt idx="126">
                  <c:v>115990.5</c:v>
                </c:pt>
                <c:pt idx="127">
                  <c:v>111268.22</c:v>
                </c:pt>
                <c:pt idx="128">
                  <c:v>106159.15</c:v>
                </c:pt>
                <c:pt idx="129">
                  <c:v>100741.27</c:v>
                </c:pt>
                <c:pt idx="130">
                  <c:v>95094.591</c:v>
                </c:pt>
                <c:pt idx="131">
                  <c:v>89300.183999999994</c:v>
                </c:pt>
                <c:pt idx="132">
                  <c:v>83437.490999999995</c:v>
                </c:pt>
                <c:pt idx="133">
                  <c:v>77580.495999999999</c:v>
                </c:pt>
                <c:pt idx="134">
                  <c:v>71795.671000000002</c:v>
                </c:pt>
                <c:pt idx="135">
                  <c:v>66143.036999999997</c:v>
                </c:pt>
                <c:pt idx="136">
                  <c:v>60678.362999999998</c:v>
                </c:pt>
                <c:pt idx="137">
                  <c:v>55452.688000000002</c:v>
                </c:pt>
                <c:pt idx="138">
                  <c:v>50510.035000000003</c:v>
                </c:pt>
                <c:pt idx="139">
                  <c:v>45884.466</c:v>
                </c:pt>
                <c:pt idx="140">
                  <c:v>41599.58</c:v>
                </c:pt>
                <c:pt idx="141">
                  <c:v>37668.682999999997</c:v>
                </c:pt>
                <c:pt idx="142">
                  <c:v>34095.144</c:v>
                </c:pt>
                <c:pt idx="143">
                  <c:v>30872.396000000001</c:v>
                </c:pt>
                <c:pt idx="144">
                  <c:v>27984.865000000002</c:v>
                </c:pt>
                <c:pt idx="145">
                  <c:v>25410.171999999999</c:v>
                </c:pt>
                <c:pt idx="146">
                  <c:v>23121.457999999999</c:v>
                </c:pt>
                <c:pt idx="147">
                  <c:v>21088.131000000001</c:v>
                </c:pt>
                <c:pt idx="148">
                  <c:v>19277.5</c:v>
                </c:pt>
                <c:pt idx="149">
                  <c:v>17657.028999999999</c:v>
                </c:pt>
                <c:pt idx="150">
                  <c:v>16196.221</c:v>
                </c:pt>
                <c:pt idx="151">
                  <c:v>14866.963</c:v>
                </c:pt>
                <c:pt idx="152">
                  <c:v>13643.609</c:v>
                </c:pt>
                <c:pt idx="153">
                  <c:v>12502.597</c:v>
                </c:pt>
                <c:pt idx="154">
                  <c:v>11423.876</c:v>
                </c:pt>
                <c:pt idx="155">
                  <c:v>10392.263999999999</c:v>
                </c:pt>
                <c:pt idx="156">
                  <c:v>9398.3346999999994</c:v>
                </c:pt>
                <c:pt idx="157">
                  <c:v>8437.5637000000006</c:v>
                </c:pt>
                <c:pt idx="158">
                  <c:v>7509.2302</c:v>
                </c:pt>
                <c:pt idx="159">
                  <c:v>6616.4188000000004</c:v>
                </c:pt>
                <c:pt idx="160">
                  <c:v>5767.0825000000004</c:v>
                </c:pt>
                <c:pt idx="161">
                  <c:v>4972.8510999999999</c:v>
                </c:pt>
                <c:pt idx="162">
                  <c:v>4246.8248000000003</c:v>
                </c:pt>
                <c:pt idx="163">
                  <c:v>3601.3346000000001</c:v>
                </c:pt>
                <c:pt idx="164">
                  <c:v>3046.1176</c:v>
                </c:pt>
                <c:pt idx="165">
                  <c:v>2587.3631</c:v>
                </c:pt>
                <c:pt idx="166">
                  <c:v>2227.1080000000002</c:v>
                </c:pt>
                <c:pt idx="167">
                  <c:v>1963.5216</c:v>
                </c:pt>
                <c:pt idx="168">
                  <c:v>1790.7727</c:v>
                </c:pt>
                <c:pt idx="169">
                  <c:v>1700.4909</c:v>
                </c:pt>
                <c:pt idx="170">
                  <c:v>1683.3536999999999</c:v>
                </c:pt>
                <c:pt idx="171">
                  <c:v>1729.1601000000001</c:v>
                </c:pt>
                <c:pt idx="172">
                  <c:v>1827.135</c:v>
                </c:pt>
                <c:pt idx="173">
                  <c:v>1966.2701</c:v>
                </c:pt>
                <c:pt idx="174">
                  <c:v>2134.7687999999998</c:v>
                </c:pt>
                <c:pt idx="175">
                  <c:v>2319.9503</c:v>
                </c:pt>
                <c:pt idx="176">
                  <c:v>2508.4146000000001</c:v>
                </c:pt>
                <c:pt idx="177">
                  <c:v>2685.4771000000001</c:v>
                </c:pt>
                <c:pt idx="178">
                  <c:v>2836.2802999999999</c:v>
                </c:pt>
                <c:pt idx="179">
                  <c:v>2947.9142000000002</c:v>
                </c:pt>
                <c:pt idx="180">
                  <c:v>3011.5212999999999</c:v>
                </c:pt>
                <c:pt idx="181">
                  <c:v>3023.0927999999999</c:v>
                </c:pt>
                <c:pt idx="182">
                  <c:v>2982.1363999999999</c:v>
                </c:pt>
                <c:pt idx="183">
                  <c:v>2890.7134999999998</c:v>
                </c:pt>
                <c:pt idx="184">
                  <c:v>2753.6023</c:v>
                </c:pt>
                <c:pt idx="185">
                  <c:v>2577.9731000000002</c:v>
                </c:pt>
                <c:pt idx="186">
                  <c:v>2372.4580000000001</c:v>
                </c:pt>
                <c:pt idx="187">
                  <c:v>2146.1583000000001</c:v>
                </c:pt>
                <c:pt idx="188">
                  <c:v>1907.7805000000001</c:v>
                </c:pt>
                <c:pt idx="189">
                  <c:v>1663.8414</c:v>
                </c:pt>
                <c:pt idx="190">
                  <c:v>1415.9159999999999</c:v>
                </c:pt>
                <c:pt idx="191">
                  <c:v>1164.8646000000001</c:v>
                </c:pt>
                <c:pt idx="192">
                  <c:v>913.50109999999995</c:v>
                </c:pt>
                <c:pt idx="193">
                  <c:v>667.1377</c:v>
                </c:pt>
                <c:pt idx="194">
                  <c:v>433.63454000000002</c:v>
                </c:pt>
                <c:pt idx="195">
                  <c:v>223.15422000000001</c:v>
                </c:pt>
                <c:pt idx="196">
                  <c:v>47.294704000000003</c:v>
                </c:pt>
                <c:pt idx="197">
                  <c:v>-82.478515999999999</c:v>
                </c:pt>
                <c:pt idx="198">
                  <c:v>-157.55857</c:v>
                </c:pt>
                <c:pt idx="199">
                  <c:v>-176.04097999999999</c:v>
                </c:pt>
              </c:numCache>
            </c:numRef>
          </c:val>
          <c:extLst>
            <c:ext xmlns:c16="http://schemas.microsoft.com/office/drawing/2014/chart" uri="{C3380CC4-5D6E-409C-BE32-E72D297353CC}">
              <c16:uniqueId val="{00000003-044D-4542-BC62-484F66C9763E}"/>
            </c:ext>
          </c:extLst>
        </c:ser>
        <c:ser>
          <c:idx val="4"/>
          <c:order val="4"/>
          <c:tx>
            <c:strRef>
              <c:f>'[4]data-F2.14'!$H$806</c:f>
              <c:strCache>
                <c:ptCount val="1"/>
                <c:pt idx="0">
                  <c:v>MENA</c:v>
                </c:pt>
              </c:strCache>
            </c:strRef>
          </c:tx>
          <c:spPr>
            <a:solidFill>
              <a:srgbClr val="0070C0"/>
            </a:solidFill>
            <a:ln w="25400">
              <a:noFill/>
            </a:ln>
            <a:effectLst/>
          </c:spPr>
          <c:cat>
            <c:numRef>
              <c:f>'[4]data-F2.14'!$C$807:$C$1006</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'[4]data-F2.14'!$H$807:$H$1006</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1.2E-9</c:v>
                </c:pt>
                <c:pt idx="16">
                  <c:v>0.54015959999999996</c:v>
                </c:pt>
                <c:pt idx="17">
                  <c:v>4.9256387000000004</c:v>
                </c:pt>
                <c:pt idx="18">
                  <c:v>21.027947000000001</c:v>
                </c:pt>
                <c:pt idx="19">
                  <c:v>60.359763999999998</c:v>
                </c:pt>
                <c:pt idx="20">
                  <c:v>135.78702000000001</c:v>
                </c:pt>
                <c:pt idx="21">
                  <c:v>259.20915000000002</c:v>
                </c:pt>
                <c:pt idx="22">
                  <c:v>439.84971000000002</c:v>
                </c:pt>
                <c:pt idx="23">
                  <c:v>683.35847000000001</c:v>
                </c:pt>
                <c:pt idx="24">
                  <c:v>991.66863000000001</c:v>
                </c:pt>
                <c:pt idx="25">
                  <c:v>1363.4287999999999</c:v>
                </c:pt>
                <c:pt idx="26">
                  <c:v>1794.8016</c:v>
                </c:pt>
                <c:pt idx="27">
                  <c:v>2280.4272999999998</c:v>
                </c:pt>
                <c:pt idx="28">
                  <c:v>2814.2766999999999</c:v>
                </c:pt>
                <c:pt idx="29">
                  <c:v>3390.2208999999998</c:v>
                </c:pt>
                <c:pt idx="30">
                  <c:v>4002.9506999999999</c:v>
                </c:pt>
                <c:pt idx="31">
                  <c:v>4647.4152000000004</c:v>
                </c:pt>
                <c:pt idx="32">
                  <c:v>5317.3924999999999</c:v>
                </c:pt>
                <c:pt idx="33">
                  <c:v>6004.1880000000001</c:v>
                </c:pt>
                <c:pt idx="34">
                  <c:v>6696.0918000000001</c:v>
                </c:pt>
                <c:pt idx="35">
                  <c:v>7378.8870999999999</c:v>
                </c:pt>
                <c:pt idx="36">
                  <c:v>8037.7482</c:v>
                </c:pt>
                <c:pt idx="37">
                  <c:v>8660.7412999999997</c:v>
                </c:pt>
                <c:pt idx="38">
                  <c:v>9241.7263000000003</c:v>
                </c:pt>
                <c:pt idx="39">
                  <c:v>9780.5678000000007</c:v>
                </c:pt>
                <c:pt idx="40">
                  <c:v>10280.200999999999</c:v>
                </c:pt>
                <c:pt idx="41">
                  <c:v>10743.588</c:v>
                </c:pt>
                <c:pt idx="42">
                  <c:v>11173.072</c:v>
                </c:pt>
                <c:pt idx="43">
                  <c:v>11570.605</c:v>
                </c:pt>
                <c:pt idx="44">
                  <c:v>11937.022999999999</c:v>
                </c:pt>
                <c:pt idx="45">
                  <c:v>12271.421</c:v>
                </c:pt>
                <c:pt idx="46">
                  <c:v>12572.437</c:v>
                </c:pt>
                <c:pt idx="47">
                  <c:v>12841.162</c:v>
                </c:pt>
                <c:pt idx="48">
                  <c:v>13083.957</c:v>
                </c:pt>
                <c:pt idx="49">
                  <c:v>13313.674000000001</c:v>
                </c:pt>
                <c:pt idx="50">
                  <c:v>13549.191999999999</c:v>
                </c:pt>
                <c:pt idx="51">
                  <c:v>13812.623</c:v>
                </c:pt>
                <c:pt idx="52">
                  <c:v>14125.921</c:v>
                </c:pt>
                <c:pt idx="53">
                  <c:v>14507.531000000001</c:v>
                </c:pt>
                <c:pt idx="54">
                  <c:v>14970.602999999999</c:v>
                </c:pt>
                <c:pt idx="55">
                  <c:v>15523.391</c:v>
                </c:pt>
                <c:pt idx="56">
                  <c:v>16170.164000000001</c:v>
                </c:pt>
                <c:pt idx="57">
                  <c:v>16913.149000000001</c:v>
                </c:pt>
                <c:pt idx="58">
                  <c:v>17753.857</c:v>
                </c:pt>
                <c:pt idx="59">
                  <c:v>18693.483</c:v>
                </c:pt>
                <c:pt idx="60">
                  <c:v>19731.666000000001</c:v>
                </c:pt>
                <c:pt idx="61">
                  <c:v>20866.907999999999</c:v>
                </c:pt>
                <c:pt idx="62">
                  <c:v>22096.142</c:v>
                </c:pt>
                <c:pt idx="63">
                  <c:v>23414.579000000002</c:v>
                </c:pt>
                <c:pt idx="64">
                  <c:v>24816.955000000002</c:v>
                </c:pt>
                <c:pt idx="65">
                  <c:v>26296.679</c:v>
                </c:pt>
                <c:pt idx="66">
                  <c:v>27844.476999999999</c:v>
                </c:pt>
                <c:pt idx="67">
                  <c:v>29450.308000000001</c:v>
                </c:pt>
                <c:pt idx="68">
                  <c:v>31108.67</c:v>
                </c:pt>
                <c:pt idx="69">
                  <c:v>32820.743999999999</c:v>
                </c:pt>
                <c:pt idx="70">
                  <c:v>34593.038</c:v>
                </c:pt>
                <c:pt idx="71">
                  <c:v>36434.595000000001</c:v>
                </c:pt>
                <c:pt idx="72">
                  <c:v>38354.553</c:v>
                </c:pt>
                <c:pt idx="73">
                  <c:v>40361.345999999998</c:v>
                </c:pt>
                <c:pt idx="74">
                  <c:v>42464.675999999999</c:v>
                </c:pt>
                <c:pt idx="75">
                  <c:v>44675.624000000003</c:v>
                </c:pt>
                <c:pt idx="76">
                  <c:v>47004.493000000002</c:v>
                </c:pt>
                <c:pt idx="77">
                  <c:v>49461.366999999998</c:v>
                </c:pt>
                <c:pt idx="78">
                  <c:v>52057.942000000003</c:v>
                </c:pt>
                <c:pt idx="79">
                  <c:v>54808.896000000001</c:v>
                </c:pt>
                <c:pt idx="80">
                  <c:v>57732.082000000002</c:v>
                </c:pt>
                <c:pt idx="81">
                  <c:v>60848.440999999999</c:v>
                </c:pt>
                <c:pt idx="82">
                  <c:v>64179.964</c:v>
                </c:pt>
                <c:pt idx="83">
                  <c:v>67747.909</c:v>
                </c:pt>
                <c:pt idx="84">
                  <c:v>71570.388999999996</c:v>
                </c:pt>
                <c:pt idx="85">
                  <c:v>75661</c:v>
                </c:pt>
                <c:pt idx="86">
                  <c:v>80027.259999999995</c:v>
                </c:pt>
                <c:pt idx="87">
                  <c:v>84668.562999999995</c:v>
                </c:pt>
                <c:pt idx="88">
                  <c:v>89577.400999999998</c:v>
                </c:pt>
                <c:pt idx="89">
                  <c:v>94741.710999999996</c:v>
                </c:pt>
                <c:pt idx="90">
                  <c:v>100145.15</c:v>
                </c:pt>
                <c:pt idx="91">
                  <c:v>105763.66</c:v>
                </c:pt>
                <c:pt idx="92">
                  <c:v>111564.31</c:v>
                </c:pt>
                <c:pt idx="93">
                  <c:v>117506.3</c:v>
                </c:pt>
                <c:pt idx="94">
                  <c:v>123542.35</c:v>
                </c:pt>
                <c:pt idx="95">
                  <c:v>129621.44</c:v>
                </c:pt>
                <c:pt idx="96">
                  <c:v>135689.4</c:v>
                </c:pt>
                <c:pt idx="97">
                  <c:v>141687.22</c:v>
                </c:pt>
                <c:pt idx="98">
                  <c:v>147552.43</c:v>
                </c:pt>
                <c:pt idx="99">
                  <c:v>153222.91</c:v>
                </c:pt>
                <c:pt idx="100">
                  <c:v>158638.22</c:v>
                </c:pt>
                <c:pt idx="101">
                  <c:v>163739.42000000001</c:v>
                </c:pt>
                <c:pt idx="102">
                  <c:v>168469.19</c:v>
                </c:pt>
                <c:pt idx="103">
                  <c:v>172771.92</c:v>
                </c:pt>
                <c:pt idx="104">
                  <c:v>176594.67</c:v>
                </c:pt>
                <c:pt idx="105">
                  <c:v>179890.11</c:v>
                </c:pt>
                <c:pt idx="106">
                  <c:v>182617.55</c:v>
                </c:pt>
                <c:pt idx="107">
                  <c:v>184741.87</c:v>
                </c:pt>
                <c:pt idx="108">
                  <c:v>186233.77</c:v>
                </c:pt>
                <c:pt idx="109">
                  <c:v>187070.93</c:v>
                </c:pt>
                <c:pt idx="110">
                  <c:v>187239.76</c:v>
                </c:pt>
                <c:pt idx="111">
                  <c:v>186737.73</c:v>
                </c:pt>
                <c:pt idx="112">
                  <c:v>185574.48</c:v>
                </c:pt>
                <c:pt idx="113">
                  <c:v>183770.61</c:v>
                </c:pt>
                <c:pt idx="114">
                  <c:v>181357.61</c:v>
                </c:pt>
                <c:pt idx="115">
                  <c:v>178376.99</c:v>
                </c:pt>
                <c:pt idx="116">
                  <c:v>174878.06</c:v>
                </c:pt>
                <c:pt idx="117">
                  <c:v>170915</c:v>
                </c:pt>
                <c:pt idx="118">
                  <c:v>166543.59</c:v>
                </c:pt>
                <c:pt idx="119">
                  <c:v>161819.67000000001</c:v>
                </c:pt>
                <c:pt idx="120">
                  <c:v>156800.39000000001</c:v>
                </c:pt>
                <c:pt idx="121">
                  <c:v>151544.1</c:v>
                </c:pt>
                <c:pt idx="122">
                  <c:v>146108.98000000001</c:v>
                </c:pt>
                <c:pt idx="123">
                  <c:v>140551.54999999999</c:v>
                </c:pt>
                <c:pt idx="124">
                  <c:v>134925.9</c:v>
                </c:pt>
                <c:pt idx="125">
                  <c:v>129282.9</c:v>
                </c:pt>
                <c:pt idx="126">
                  <c:v>123668.81</c:v>
                </c:pt>
                <c:pt idx="127">
                  <c:v>118123.55</c:v>
                </c:pt>
                <c:pt idx="128">
                  <c:v>112679.81</c:v>
                </c:pt>
                <c:pt idx="129">
                  <c:v>107363.56</c:v>
                </c:pt>
                <c:pt idx="130">
                  <c:v>102195.38</c:v>
                </c:pt>
                <c:pt idx="131">
                  <c:v>97191.161999999997</c:v>
                </c:pt>
                <c:pt idx="132">
                  <c:v>92362.873999999996</c:v>
                </c:pt>
                <c:pt idx="133">
                  <c:v>87720.148000000001</c:v>
                </c:pt>
                <c:pt idx="134">
                  <c:v>83269.741999999998</c:v>
                </c:pt>
                <c:pt idx="135">
                  <c:v>79015.495999999999</c:v>
                </c:pt>
                <c:pt idx="136">
                  <c:v>74958.263000000006</c:v>
                </c:pt>
                <c:pt idx="137">
                  <c:v>71094.801999999996</c:v>
                </c:pt>
                <c:pt idx="138">
                  <c:v>67417.513999999996</c:v>
                </c:pt>
                <c:pt idx="139">
                  <c:v>63916.665999999997</c:v>
                </c:pt>
                <c:pt idx="140">
                  <c:v>60582.322</c:v>
                </c:pt>
                <c:pt idx="141">
                  <c:v>57404.332999999999</c:v>
                </c:pt>
                <c:pt idx="142">
                  <c:v>54373.076000000001</c:v>
                </c:pt>
                <c:pt idx="143">
                  <c:v>51479.807999999997</c:v>
                </c:pt>
                <c:pt idx="144">
                  <c:v>48716.906999999999</c:v>
                </c:pt>
                <c:pt idx="145">
                  <c:v>46077.62</c:v>
                </c:pt>
                <c:pt idx="146">
                  <c:v>43556.228000000003</c:v>
                </c:pt>
                <c:pt idx="147">
                  <c:v>41146.722000000002</c:v>
                </c:pt>
                <c:pt idx="148">
                  <c:v>38843.142999999996</c:v>
                </c:pt>
                <c:pt idx="149">
                  <c:v>36639.718000000001</c:v>
                </c:pt>
                <c:pt idx="150">
                  <c:v>34530.981</c:v>
                </c:pt>
                <c:pt idx="151">
                  <c:v>32510.692999999999</c:v>
                </c:pt>
                <c:pt idx="152">
                  <c:v>30572.608</c:v>
                </c:pt>
                <c:pt idx="153">
                  <c:v>28711.199000000001</c:v>
                </c:pt>
                <c:pt idx="154">
                  <c:v>26922.316999999999</c:v>
                </c:pt>
                <c:pt idx="155">
                  <c:v>25202.965</c:v>
                </c:pt>
                <c:pt idx="156">
                  <c:v>23550.812000000002</c:v>
                </c:pt>
                <c:pt idx="157">
                  <c:v>21963.952000000001</c:v>
                </c:pt>
                <c:pt idx="158">
                  <c:v>20441.788</c:v>
                </c:pt>
                <c:pt idx="159">
                  <c:v>18986.555</c:v>
                </c:pt>
                <c:pt idx="160">
                  <c:v>17603.55</c:v>
                </c:pt>
                <c:pt idx="161">
                  <c:v>16299.332</c:v>
                </c:pt>
                <c:pt idx="162">
                  <c:v>15078.882</c:v>
                </c:pt>
                <c:pt idx="163">
                  <c:v>13944.501</c:v>
                </c:pt>
                <c:pt idx="164">
                  <c:v>12897.064</c:v>
                </c:pt>
                <c:pt idx="165">
                  <c:v>11936.728999999999</c:v>
                </c:pt>
                <c:pt idx="166">
                  <c:v>11062.547</c:v>
                </c:pt>
                <c:pt idx="167">
                  <c:v>10272.565000000001</c:v>
                </c:pt>
                <c:pt idx="168">
                  <c:v>9563.2592000000004</c:v>
                </c:pt>
                <c:pt idx="169">
                  <c:v>8929.5310000000009</c:v>
                </c:pt>
                <c:pt idx="170">
                  <c:v>8366.3227000000006</c:v>
                </c:pt>
                <c:pt idx="171">
                  <c:v>7868.9</c:v>
                </c:pt>
                <c:pt idx="172">
                  <c:v>7432.4951000000001</c:v>
                </c:pt>
                <c:pt idx="173">
                  <c:v>7051.8018000000002</c:v>
                </c:pt>
                <c:pt idx="174">
                  <c:v>6720.3482000000004</c:v>
                </c:pt>
                <c:pt idx="175">
                  <c:v>6430.5955999999996</c:v>
                </c:pt>
                <c:pt idx="176">
                  <c:v>6174.2843999999996</c:v>
                </c:pt>
                <c:pt idx="177">
                  <c:v>5943.7457000000004</c:v>
                </c:pt>
                <c:pt idx="178">
                  <c:v>5732.6082999999999</c:v>
                </c:pt>
                <c:pt idx="179">
                  <c:v>5536.0821999999998</c:v>
                </c:pt>
                <c:pt idx="180">
                  <c:v>5350.8139000000001</c:v>
                </c:pt>
                <c:pt idx="181">
                  <c:v>5174.0811000000003</c:v>
                </c:pt>
                <c:pt idx="182">
                  <c:v>5002.1360999999997</c:v>
                </c:pt>
                <c:pt idx="183">
                  <c:v>4830.1580999999996</c:v>
                </c:pt>
                <c:pt idx="184">
                  <c:v>4652.9736999999996</c:v>
                </c:pt>
                <c:pt idx="185">
                  <c:v>4465.7969000000003</c:v>
                </c:pt>
                <c:pt idx="186">
                  <c:v>4264.1959999999999</c:v>
                </c:pt>
                <c:pt idx="187">
                  <c:v>4043.2779</c:v>
                </c:pt>
                <c:pt idx="188">
                  <c:v>3798.8407000000002</c:v>
                </c:pt>
                <c:pt idx="189">
                  <c:v>3529.5689000000002</c:v>
                </c:pt>
                <c:pt idx="190">
                  <c:v>3236.3272999999999</c:v>
                </c:pt>
                <c:pt idx="191">
                  <c:v>2919.2116000000001</c:v>
                </c:pt>
                <c:pt idx="192">
                  <c:v>2578.5623999999998</c:v>
                </c:pt>
                <c:pt idx="193">
                  <c:v>2215.0453000000002</c:v>
                </c:pt>
                <c:pt idx="194">
                  <c:v>1829.5310999999999</c:v>
                </c:pt>
                <c:pt idx="195">
                  <c:v>1423.3502000000001</c:v>
                </c:pt>
                <c:pt idx="196">
                  <c:v>998.52054999999996</c:v>
                </c:pt>
                <c:pt idx="197">
                  <c:v>558.29976999999997</c:v>
                </c:pt>
                <c:pt idx="198">
                  <c:v>108.12403999999999</c:v>
                </c:pt>
                <c:pt idx="199">
                  <c:v>-342.62515000000002</c:v>
                </c:pt>
              </c:numCache>
            </c:numRef>
          </c:val>
          <c:extLst>
            <c:ext xmlns:c16="http://schemas.microsoft.com/office/drawing/2014/chart" uri="{C3380CC4-5D6E-409C-BE32-E72D297353CC}">
              <c16:uniqueId val="{00000004-044D-4542-BC62-484F66C9763E}"/>
            </c:ext>
          </c:extLst>
        </c:ser>
        <c:ser>
          <c:idx val="5"/>
          <c:order val="5"/>
          <c:tx>
            <c:strRef>
              <c:f>'[4]data-F2.14'!$I$806</c:f>
              <c:strCache>
                <c:ptCount val="1"/>
                <c:pt idx="0">
                  <c:v>Latin America</c:v>
                </c:pt>
              </c:strCache>
            </c:strRef>
          </c:tx>
          <c:spPr>
            <a:solidFill>
              <a:srgbClr val="00B0F0"/>
            </a:solidFill>
            <a:ln w="25400">
              <a:noFill/>
            </a:ln>
            <a:effectLst/>
          </c:spPr>
          <c:cat>
            <c:numRef>
              <c:f>'[4]data-F2.14'!$C$807:$C$1006</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'[4]data-F2.14'!$I$807:$I$1006</c:f>
              <c:numCache>
                <c:formatCode>General</c:formatCode>
                <c:ptCount val="200"/>
                <c:pt idx="0">
                  <c:v>0</c:v>
                </c:pt>
                <c:pt idx="1">
                  <c:v>0</c:v>
                </c:pt>
                <c:pt idx="2">
                  <c:v>0</c:v>
                </c:pt>
                <c:pt idx="3">
                  <c:v>0</c:v>
                </c:pt>
                <c:pt idx="4">
                  <c:v>0</c:v>
                </c:pt>
                <c:pt idx="5">
                  <c:v>0</c:v>
                </c:pt>
                <c:pt idx="6">
                  <c:v>0</c:v>
                </c:pt>
                <c:pt idx="7">
                  <c:v>0</c:v>
                </c:pt>
                <c:pt idx="8">
                  <c:v>0</c:v>
                </c:pt>
                <c:pt idx="9">
                  <c:v>0</c:v>
                </c:pt>
                <c:pt idx="10">
                  <c:v>0</c:v>
                </c:pt>
                <c:pt idx="11">
                  <c:v>0</c:v>
                </c:pt>
                <c:pt idx="12">
                  <c:v>1.2739999999999999E-9</c:v>
                </c:pt>
                <c:pt idx="13">
                  <c:v>0.57411089000000004</c:v>
                </c:pt>
                <c:pt idx="14">
                  <c:v>4.7504051</c:v>
                </c:pt>
                <c:pt idx="15">
                  <c:v>18.426642999999999</c:v>
                </c:pt>
                <c:pt idx="16">
                  <c:v>49.306790999999997</c:v>
                </c:pt>
                <c:pt idx="17">
                  <c:v>105.36920000000001</c:v>
                </c:pt>
                <c:pt idx="18">
                  <c:v>193.51560000000001</c:v>
                </c:pt>
                <c:pt idx="19">
                  <c:v>318.68234000000001</c:v>
                </c:pt>
                <c:pt idx="20">
                  <c:v>483.46382</c:v>
                </c:pt>
                <c:pt idx="21">
                  <c:v>688.17573000000004</c:v>
                </c:pt>
                <c:pt idx="22">
                  <c:v>931.22947999999997</c:v>
                </c:pt>
                <c:pt idx="23">
                  <c:v>1209.6856</c:v>
                </c:pt>
                <c:pt idx="24">
                  <c:v>1519.8775000000001</c:v>
                </c:pt>
                <c:pt idx="25">
                  <c:v>1858.0768</c:v>
                </c:pt>
                <c:pt idx="26">
                  <c:v>2221.3663000000001</c:v>
                </c:pt>
                <c:pt idx="27">
                  <c:v>2608.6381999999999</c:v>
                </c:pt>
                <c:pt idx="28">
                  <c:v>3019.8647999999998</c:v>
                </c:pt>
                <c:pt idx="29">
                  <c:v>3454.5133000000001</c:v>
                </c:pt>
                <c:pt idx="30">
                  <c:v>3910.1307000000002</c:v>
                </c:pt>
                <c:pt idx="31">
                  <c:v>4381.6523999999999</c:v>
                </c:pt>
                <c:pt idx="32">
                  <c:v>4861.6385</c:v>
                </c:pt>
                <c:pt idx="33">
                  <c:v>5342.6764000000003</c:v>
                </c:pt>
                <c:pt idx="34">
                  <c:v>5823.0848999999998</c:v>
                </c:pt>
                <c:pt idx="35">
                  <c:v>6308.7218999999996</c:v>
                </c:pt>
                <c:pt idx="36">
                  <c:v>6810.8382000000001</c:v>
                </c:pt>
                <c:pt idx="37">
                  <c:v>7341.4486999999999</c:v>
                </c:pt>
                <c:pt idx="38">
                  <c:v>7910.4192000000003</c:v>
                </c:pt>
                <c:pt idx="39">
                  <c:v>8525.0480000000007</c:v>
                </c:pt>
                <c:pt idx="40">
                  <c:v>9189.5347000000002</c:v>
                </c:pt>
                <c:pt idx="41">
                  <c:v>9903.9282000000003</c:v>
                </c:pt>
                <c:pt idx="42">
                  <c:v>10664.344999999999</c:v>
                </c:pt>
                <c:pt idx="43">
                  <c:v>11467.058999999999</c:v>
                </c:pt>
                <c:pt idx="44">
                  <c:v>12312.906000000001</c:v>
                </c:pt>
                <c:pt idx="45">
                  <c:v>13208.043</c:v>
                </c:pt>
                <c:pt idx="46">
                  <c:v>14162.2</c:v>
                </c:pt>
                <c:pt idx="47">
                  <c:v>15186.418</c:v>
                </c:pt>
                <c:pt idx="48">
                  <c:v>16290.01</c:v>
                </c:pt>
                <c:pt idx="49">
                  <c:v>17478.052</c:v>
                </c:pt>
                <c:pt idx="50">
                  <c:v>18749.185000000001</c:v>
                </c:pt>
                <c:pt idx="51">
                  <c:v>20095.588</c:v>
                </c:pt>
                <c:pt idx="52">
                  <c:v>21505.214</c:v>
                </c:pt>
                <c:pt idx="53">
                  <c:v>22964.661</c:v>
                </c:pt>
                <c:pt idx="54">
                  <c:v>24463.147000000001</c:v>
                </c:pt>
                <c:pt idx="55">
                  <c:v>25994.177</c:v>
                </c:pt>
                <c:pt idx="56">
                  <c:v>27555.163</c:v>
                </c:pt>
                <c:pt idx="57">
                  <c:v>29143.828000000001</c:v>
                </c:pt>
                <c:pt idx="58">
                  <c:v>30756.431</c:v>
                </c:pt>
                <c:pt idx="59">
                  <c:v>32387.448</c:v>
                </c:pt>
                <c:pt idx="60">
                  <c:v>34029.214999999997</c:v>
                </c:pt>
                <c:pt idx="61">
                  <c:v>35671.587</c:v>
                </c:pt>
                <c:pt idx="62">
                  <c:v>37302.017999999996</c:v>
                </c:pt>
                <c:pt idx="63">
                  <c:v>38909.357000000004</c:v>
                </c:pt>
                <c:pt idx="64">
                  <c:v>40491.794999999998</c:v>
                </c:pt>
                <c:pt idx="65">
                  <c:v>42059.663</c:v>
                </c:pt>
                <c:pt idx="66">
                  <c:v>43631.177000000003</c:v>
                </c:pt>
                <c:pt idx="67">
                  <c:v>45227.131999999998</c:v>
                </c:pt>
                <c:pt idx="68">
                  <c:v>46868.406999999999</c:v>
                </c:pt>
                <c:pt idx="69">
                  <c:v>48575.199000000001</c:v>
                </c:pt>
                <c:pt idx="70">
                  <c:v>50366.156999999999</c:v>
                </c:pt>
                <c:pt idx="71">
                  <c:v>52257.461000000003</c:v>
                </c:pt>
                <c:pt idx="72">
                  <c:v>54262.152000000002</c:v>
                </c:pt>
                <c:pt idx="73">
                  <c:v>56393.65</c:v>
                </c:pt>
                <c:pt idx="74">
                  <c:v>58668.330999999998</c:v>
                </c:pt>
                <c:pt idx="75">
                  <c:v>61105.504000000001</c:v>
                </c:pt>
                <c:pt idx="76">
                  <c:v>63727.631000000001</c:v>
                </c:pt>
                <c:pt idx="77">
                  <c:v>66562.043000000005</c:v>
                </c:pt>
                <c:pt idx="78">
                  <c:v>69641.384000000005</c:v>
                </c:pt>
                <c:pt idx="79">
                  <c:v>73000.324999999997</c:v>
                </c:pt>
                <c:pt idx="80">
                  <c:v>76670.725999999995</c:v>
                </c:pt>
                <c:pt idx="81">
                  <c:v>80677.441000000006</c:v>
                </c:pt>
                <c:pt idx="82">
                  <c:v>85035.839999999997</c:v>
                </c:pt>
                <c:pt idx="83">
                  <c:v>89753.107999999993</c:v>
                </c:pt>
                <c:pt idx="84">
                  <c:v>94831.444000000003</c:v>
                </c:pt>
                <c:pt idx="85">
                  <c:v>100270.41</c:v>
                </c:pt>
                <c:pt idx="86">
                  <c:v>106067.08</c:v>
                </c:pt>
                <c:pt idx="87">
                  <c:v>112211.94</c:v>
                </c:pt>
                <c:pt idx="88">
                  <c:v>118687.6</c:v>
                </c:pt>
                <c:pt idx="89">
                  <c:v>125468.82</c:v>
                </c:pt>
                <c:pt idx="90">
                  <c:v>132522.01</c:v>
                </c:pt>
                <c:pt idx="91">
                  <c:v>139802.85</c:v>
                </c:pt>
                <c:pt idx="92">
                  <c:v>147254.01999999999</c:v>
                </c:pt>
                <c:pt idx="93">
                  <c:v>154806.74</c:v>
                </c:pt>
                <c:pt idx="94">
                  <c:v>162384.41</c:v>
                </c:pt>
                <c:pt idx="95">
                  <c:v>169905.84</c:v>
                </c:pt>
                <c:pt idx="96">
                  <c:v>177286.64</c:v>
                </c:pt>
                <c:pt idx="97">
                  <c:v>184442.49</c:v>
                </c:pt>
                <c:pt idx="98">
                  <c:v>191293.57</c:v>
                </c:pt>
                <c:pt idx="99">
                  <c:v>197765.93</c:v>
                </c:pt>
                <c:pt idx="100">
                  <c:v>203789.18</c:v>
                </c:pt>
                <c:pt idx="101">
                  <c:v>209294.76</c:v>
                </c:pt>
                <c:pt idx="102">
                  <c:v>214214.79</c:v>
                </c:pt>
                <c:pt idx="103">
                  <c:v>218483.52</c:v>
                </c:pt>
                <c:pt idx="104">
                  <c:v>222040.26</c:v>
                </c:pt>
                <c:pt idx="105">
                  <c:v>224832.27</c:v>
                </c:pt>
                <c:pt idx="106">
                  <c:v>226817.33</c:v>
                </c:pt>
                <c:pt idx="107">
                  <c:v>227968.47</c:v>
                </c:pt>
                <c:pt idx="108">
                  <c:v>228276.95</c:v>
                </c:pt>
                <c:pt idx="109">
                  <c:v>227751.64</c:v>
                </c:pt>
                <c:pt idx="110">
                  <c:v>226417.09</c:v>
                </c:pt>
                <c:pt idx="111">
                  <c:v>224309.34</c:v>
                </c:pt>
                <c:pt idx="112">
                  <c:v>221470.87</c:v>
                </c:pt>
                <c:pt idx="113">
                  <c:v>217948.3</c:v>
                </c:pt>
                <c:pt idx="114">
                  <c:v>213792.43</c:v>
                </c:pt>
                <c:pt idx="115">
                  <c:v>209059.74</c:v>
                </c:pt>
                <c:pt idx="116">
                  <c:v>203812.21</c:v>
                </c:pt>
                <c:pt idx="117">
                  <c:v>198117.61</c:v>
                </c:pt>
                <c:pt idx="118">
                  <c:v>192048.82</c:v>
                </c:pt>
                <c:pt idx="119">
                  <c:v>185681.42</c:v>
                </c:pt>
                <c:pt idx="120">
                  <c:v>179092.01</c:v>
                </c:pt>
                <c:pt idx="121">
                  <c:v>172353.32</c:v>
                </c:pt>
                <c:pt idx="122">
                  <c:v>165530.07999999999</c:v>
                </c:pt>
                <c:pt idx="123">
                  <c:v>158678.09</c:v>
                </c:pt>
                <c:pt idx="124">
                  <c:v>151843.54</c:v>
                </c:pt>
                <c:pt idx="125">
                  <c:v>145063.42000000001</c:v>
                </c:pt>
                <c:pt idx="126">
                  <c:v>138368.76</c:v>
                </c:pt>
                <c:pt idx="127">
                  <c:v>131787.6</c:v>
                </c:pt>
                <c:pt idx="128">
                  <c:v>125347.28</c:v>
                </c:pt>
                <c:pt idx="129">
                  <c:v>119074.29</c:v>
                </c:pt>
                <c:pt idx="130">
                  <c:v>112991.28</c:v>
                </c:pt>
                <c:pt idx="131">
                  <c:v>107115.64</c:v>
                </c:pt>
                <c:pt idx="132">
                  <c:v>101458.84</c:v>
                </c:pt>
                <c:pt idx="133">
                  <c:v>96025.952000000005</c:v>
                </c:pt>
                <c:pt idx="134">
                  <c:v>90817.125</c:v>
                </c:pt>
                <c:pt idx="135">
                  <c:v>85829.315000000002</c:v>
                </c:pt>
                <c:pt idx="136">
                  <c:v>81057.112999999998</c:v>
                </c:pt>
                <c:pt idx="137">
                  <c:v>76494.184999999998</c:v>
                </c:pt>
                <c:pt idx="138">
                  <c:v>72132.804999999993</c:v>
                </c:pt>
                <c:pt idx="139">
                  <c:v>67964.182000000001</c:v>
                </c:pt>
                <c:pt idx="140">
                  <c:v>63979.019</c:v>
                </c:pt>
                <c:pt idx="141">
                  <c:v>60167.870999999999</c:v>
                </c:pt>
                <c:pt idx="142">
                  <c:v>56521.728999999999</c:v>
                </c:pt>
                <c:pt idx="143">
                  <c:v>53030.319000000003</c:v>
                </c:pt>
                <c:pt idx="144">
                  <c:v>49683.487000000001</c:v>
                </c:pt>
                <c:pt idx="145">
                  <c:v>46472.504999999997</c:v>
                </c:pt>
                <c:pt idx="146">
                  <c:v>43388.934000000001</c:v>
                </c:pt>
                <c:pt idx="147">
                  <c:v>40425.392999999996</c:v>
                </c:pt>
                <c:pt idx="148">
                  <c:v>37576.050000000003</c:v>
                </c:pt>
                <c:pt idx="149">
                  <c:v>34834.654999999999</c:v>
                </c:pt>
                <c:pt idx="150">
                  <c:v>32195.746999999999</c:v>
                </c:pt>
                <c:pt idx="151">
                  <c:v>29654.795999999998</c:v>
                </c:pt>
                <c:pt idx="152">
                  <c:v>27209.635999999999</c:v>
                </c:pt>
                <c:pt idx="153">
                  <c:v>24861.345000000001</c:v>
                </c:pt>
                <c:pt idx="154">
                  <c:v>22613.654999999999</c:v>
                </c:pt>
                <c:pt idx="155">
                  <c:v>20472.825000000001</c:v>
                </c:pt>
                <c:pt idx="156">
                  <c:v>18448.552</c:v>
                </c:pt>
                <c:pt idx="157">
                  <c:v>16552.374</c:v>
                </c:pt>
                <c:pt idx="158">
                  <c:v>14795.477000000001</c:v>
                </c:pt>
                <c:pt idx="159">
                  <c:v>13185.966</c:v>
                </c:pt>
                <c:pt idx="160">
                  <c:v>11728.062</c:v>
                </c:pt>
                <c:pt idx="161">
                  <c:v>10423.423000000001</c:v>
                </c:pt>
                <c:pt idx="162">
                  <c:v>9272.2240000000002</c:v>
                </c:pt>
                <c:pt idx="163">
                  <c:v>8273.1694000000007</c:v>
                </c:pt>
                <c:pt idx="164">
                  <c:v>7423.7838000000002</c:v>
                </c:pt>
                <c:pt idx="165">
                  <c:v>6720.3635999999997</c:v>
                </c:pt>
                <c:pt idx="166">
                  <c:v>6157.7924999999996</c:v>
                </c:pt>
                <c:pt idx="167">
                  <c:v>5729.0410000000002</c:v>
                </c:pt>
                <c:pt idx="168">
                  <c:v>5423.8845000000001</c:v>
                </c:pt>
                <c:pt idx="169">
                  <c:v>5228.7683999999999</c:v>
                </c:pt>
                <c:pt idx="170">
                  <c:v>5126.5985000000001</c:v>
                </c:pt>
                <c:pt idx="171">
                  <c:v>5098.1367</c:v>
                </c:pt>
                <c:pt idx="172">
                  <c:v>5123.7633999999998</c:v>
                </c:pt>
                <c:pt idx="173">
                  <c:v>5183.9834000000001</c:v>
                </c:pt>
                <c:pt idx="174">
                  <c:v>5261.1661000000004</c:v>
                </c:pt>
                <c:pt idx="175">
                  <c:v>5340.8</c:v>
                </c:pt>
                <c:pt idx="176">
                  <c:v>5411.3392000000003</c:v>
                </c:pt>
                <c:pt idx="177">
                  <c:v>5463.8548000000001</c:v>
                </c:pt>
                <c:pt idx="178">
                  <c:v>5490.6184000000003</c:v>
                </c:pt>
                <c:pt idx="179">
                  <c:v>5483.7166999999999</c:v>
                </c:pt>
                <c:pt idx="180">
                  <c:v>5435.1863999999996</c:v>
                </c:pt>
                <c:pt idx="181">
                  <c:v>5338.35</c:v>
                </c:pt>
                <c:pt idx="182">
                  <c:v>5189.1514999999999</c:v>
                </c:pt>
                <c:pt idx="183">
                  <c:v>4986.5554000000002</c:v>
                </c:pt>
                <c:pt idx="184">
                  <c:v>4732.0110999999997</c:v>
                </c:pt>
                <c:pt idx="185">
                  <c:v>4430.3420999999998</c:v>
                </c:pt>
                <c:pt idx="186">
                  <c:v>4089.6801999999998</c:v>
                </c:pt>
                <c:pt idx="187">
                  <c:v>3720.4503</c:v>
                </c:pt>
                <c:pt idx="188">
                  <c:v>3333.9544000000001</c:v>
                </c:pt>
                <c:pt idx="189">
                  <c:v>2939.5302999999999</c:v>
                </c:pt>
                <c:pt idx="190">
                  <c:v>2539.9149000000002</c:v>
                </c:pt>
                <c:pt idx="191">
                  <c:v>2135.7332000000001</c:v>
                </c:pt>
                <c:pt idx="192">
                  <c:v>1729.0519999999999</c:v>
                </c:pt>
                <c:pt idx="193">
                  <c:v>1324.3141000000001</c:v>
                </c:pt>
                <c:pt idx="194">
                  <c:v>928.59871999999996</c:v>
                </c:pt>
                <c:pt idx="195">
                  <c:v>552.28159000000005</c:v>
                </c:pt>
                <c:pt idx="196">
                  <c:v>209.54585</c:v>
                </c:pt>
                <c:pt idx="197">
                  <c:v>-81.942702999999995</c:v>
                </c:pt>
                <c:pt idx="198">
                  <c:v>-302.69382999999999</c:v>
                </c:pt>
                <c:pt idx="199">
                  <c:v>-434.96256</c:v>
                </c:pt>
              </c:numCache>
            </c:numRef>
          </c:val>
          <c:extLst>
            <c:ext xmlns:c16="http://schemas.microsoft.com/office/drawing/2014/chart" uri="{C3380CC4-5D6E-409C-BE32-E72D297353CC}">
              <c16:uniqueId val="{00000005-044D-4542-BC62-484F66C9763E}"/>
            </c:ext>
          </c:extLst>
        </c:ser>
        <c:ser>
          <c:idx val="6"/>
          <c:order val="6"/>
          <c:tx>
            <c:strRef>
              <c:f>'[4]data-F2.14'!$J$806</c:f>
              <c:strCache>
                <c:ptCount val="1"/>
                <c:pt idx="0">
                  <c:v>South &amp; South-East Asia</c:v>
                </c:pt>
              </c:strCache>
            </c:strRef>
          </c:tx>
          <c:spPr>
            <a:solidFill>
              <a:srgbClr val="92D050"/>
            </a:solidFill>
            <a:ln w="25400">
              <a:noFill/>
            </a:ln>
            <a:effectLst/>
          </c:spPr>
          <c:cat>
            <c:numRef>
              <c:f>'[4]data-F2.14'!$C$807:$C$1006</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'[4]data-F2.14'!$J$807:$J$1006</c:f>
              <c:numCache>
                <c:formatCode>General</c:formatCode>
                <c:ptCount val="200"/>
                <c:pt idx="0">
                  <c:v>0</c:v>
                </c:pt>
                <c:pt idx="1">
                  <c:v>0</c:v>
                </c:pt>
                <c:pt idx="2">
                  <c:v>0</c:v>
                </c:pt>
                <c:pt idx="3">
                  <c:v>0</c:v>
                </c:pt>
                <c:pt idx="4">
                  <c:v>-1.837E-9</c:v>
                </c:pt>
                <c:pt idx="5">
                  <c:v>0.94872040000000002</c:v>
                </c:pt>
                <c:pt idx="6">
                  <c:v>16.588986999999999</c:v>
                </c:pt>
                <c:pt idx="7">
                  <c:v>85.987898000000001</c:v>
                </c:pt>
                <c:pt idx="8">
                  <c:v>264.80135000000001</c:v>
                </c:pt>
                <c:pt idx="9">
                  <c:v>605.72847000000002</c:v>
                </c:pt>
                <c:pt idx="10">
                  <c:v>1145.1867999999999</c:v>
                </c:pt>
                <c:pt idx="11">
                  <c:v>1904.7402</c:v>
                </c:pt>
                <c:pt idx="12">
                  <c:v>2901.1131</c:v>
                </c:pt>
                <c:pt idx="13">
                  <c:v>4135.3037000000004</c:v>
                </c:pt>
                <c:pt idx="14">
                  <c:v>5591.5172000000002</c:v>
                </c:pt>
                <c:pt idx="15">
                  <c:v>7244.0823</c:v>
                </c:pt>
                <c:pt idx="16">
                  <c:v>9061.6893999999993</c:v>
                </c:pt>
                <c:pt idx="17">
                  <c:v>11010.745000000001</c:v>
                </c:pt>
                <c:pt idx="18">
                  <c:v>13054.681</c:v>
                </c:pt>
                <c:pt idx="19">
                  <c:v>15150.94</c:v>
                </c:pt>
                <c:pt idx="20">
                  <c:v>17248.27</c:v>
                </c:pt>
                <c:pt idx="21">
                  <c:v>19285.296999999999</c:v>
                </c:pt>
                <c:pt idx="22">
                  <c:v>21190.972000000002</c:v>
                </c:pt>
                <c:pt idx="23">
                  <c:v>22887.465</c:v>
                </c:pt>
                <c:pt idx="24">
                  <c:v>24295.776000000002</c:v>
                </c:pt>
                <c:pt idx="25">
                  <c:v>25347.314999999999</c:v>
                </c:pt>
                <c:pt idx="26">
                  <c:v>26004.754000000001</c:v>
                </c:pt>
                <c:pt idx="27">
                  <c:v>26271.899000000001</c:v>
                </c:pt>
                <c:pt idx="28">
                  <c:v>26188.644</c:v>
                </c:pt>
                <c:pt idx="29">
                  <c:v>25819.523000000001</c:v>
                </c:pt>
                <c:pt idx="30">
                  <c:v>25248.17</c:v>
                </c:pt>
                <c:pt idx="31">
                  <c:v>24578.41</c:v>
                </c:pt>
                <c:pt idx="32">
                  <c:v>23929.969000000001</c:v>
                </c:pt>
                <c:pt idx="33">
                  <c:v>23424.936000000002</c:v>
                </c:pt>
                <c:pt idx="34">
                  <c:v>23172.907999999999</c:v>
                </c:pt>
                <c:pt idx="35">
                  <c:v>23260.289000000001</c:v>
                </c:pt>
                <c:pt idx="36">
                  <c:v>23745.558000000001</c:v>
                </c:pt>
                <c:pt idx="37">
                  <c:v>24660.455999999998</c:v>
                </c:pt>
                <c:pt idx="38">
                  <c:v>26017.228999999999</c:v>
                </c:pt>
                <c:pt idx="39">
                  <c:v>27820.95</c:v>
                </c:pt>
                <c:pt idx="40">
                  <c:v>30071.278999999999</c:v>
                </c:pt>
                <c:pt idx="41">
                  <c:v>32755.634999999998</c:v>
                </c:pt>
                <c:pt idx="42">
                  <c:v>35839.535000000003</c:v>
                </c:pt>
                <c:pt idx="43">
                  <c:v>39257.536999999997</c:v>
                </c:pt>
                <c:pt idx="44">
                  <c:v>42908.406999999999</c:v>
                </c:pt>
                <c:pt idx="45">
                  <c:v>46661.737000000001</c:v>
                </c:pt>
                <c:pt idx="46">
                  <c:v>50380.482000000004</c:v>
                </c:pt>
                <c:pt idx="47">
                  <c:v>53940.561999999998</c:v>
                </c:pt>
                <c:pt idx="48">
                  <c:v>57251.714999999997</c:v>
                </c:pt>
                <c:pt idx="49">
                  <c:v>60265.023999999998</c:v>
                </c:pt>
                <c:pt idx="50">
                  <c:v>62978.165999999997</c:v>
                </c:pt>
                <c:pt idx="51">
                  <c:v>65437.089</c:v>
                </c:pt>
                <c:pt idx="52">
                  <c:v>67717.857999999993</c:v>
                </c:pt>
                <c:pt idx="53">
                  <c:v>69902.884999999995</c:v>
                </c:pt>
                <c:pt idx="54">
                  <c:v>72077.244999999995</c:v>
                </c:pt>
                <c:pt idx="55">
                  <c:v>74334.710999999996</c:v>
                </c:pt>
                <c:pt idx="56">
                  <c:v>76776.976999999999</c:v>
                </c:pt>
                <c:pt idx="57">
                  <c:v>79511.593999999997</c:v>
                </c:pt>
                <c:pt idx="58">
                  <c:v>82653.611000000004</c:v>
                </c:pt>
                <c:pt idx="59">
                  <c:v>86323.547000000006</c:v>
                </c:pt>
                <c:pt idx="60">
                  <c:v>90635.32</c:v>
                </c:pt>
                <c:pt idx="61">
                  <c:v>95681.191999999995</c:v>
                </c:pt>
                <c:pt idx="62">
                  <c:v>101529.16</c:v>
                </c:pt>
                <c:pt idx="63">
                  <c:v>108233.42</c:v>
                </c:pt>
                <c:pt idx="64">
                  <c:v>115852.48</c:v>
                </c:pt>
                <c:pt idx="65">
                  <c:v>124470.78</c:v>
                </c:pt>
                <c:pt idx="66">
                  <c:v>134214.78</c:v>
                </c:pt>
                <c:pt idx="67">
                  <c:v>145251.12</c:v>
                </c:pt>
                <c:pt idx="68">
                  <c:v>157791.31</c:v>
                </c:pt>
                <c:pt idx="69">
                  <c:v>172092.53</c:v>
                </c:pt>
                <c:pt idx="70">
                  <c:v>188452.41</c:v>
                </c:pt>
                <c:pt idx="71">
                  <c:v>207195.25</c:v>
                </c:pt>
                <c:pt idx="72">
                  <c:v>228647.6</c:v>
                </c:pt>
                <c:pt idx="73">
                  <c:v>253117.52</c:v>
                </c:pt>
                <c:pt idx="74">
                  <c:v>280873.69</c:v>
                </c:pt>
                <c:pt idx="75">
                  <c:v>312137.32</c:v>
                </c:pt>
                <c:pt idx="76">
                  <c:v>347075.06</c:v>
                </c:pt>
                <c:pt idx="77">
                  <c:v>385772.83</c:v>
                </c:pt>
                <c:pt idx="78">
                  <c:v>428205.57</c:v>
                </c:pt>
                <c:pt idx="79">
                  <c:v>474222.62</c:v>
                </c:pt>
                <c:pt idx="80">
                  <c:v>523532.98</c:v>
                </c:pt>
                <c:pt idx="81">
                  <c:v>575698.34</c:v>
                </c:pt>
                <c:pt idx="82">
                  <c:v>630141.78</c:v>
                </c:pt>
                <c:pt idx="83">
                  <c:v>686157.01</c:v>
                </c:pt>
                <c:pt idx="84">
                  <c:v>742918.4</c:v>
                </c:pt>
                <c:pt idx="85">
                  <c:v>799489.4</c:v>
                </c:pt>
                <c:pt idx="86">
                  <c:v>854858.17</c:v>
                </c:pt>
                <c:pt idx="87">
                  <c:v>907984.33</c:v>
                </c:pt>
                <c:pt idx="88">
                  <c:v>957846.57</c:v>
                </c:pt>
                <c:pt idx="89">
                  <c:v>1003489.5</c:v>
                </c:pt>
                <c:pt idx="90">
                  <c:v>1044070.1</c:v>
                </c:pt>
                <c:pt idx="91">
                  <c:v>1078893.7</c:v>
                </c:pt>
                <c:pt idx="92">
                  <c:v>1107425.3</c:v>
                </c:pt>
                <c:pt idx="93">
                  <c:v>1129284</c:v>
                </c:pt>
                <c:pt idx="94">
                  <c:v>1144222.3</c:v>
                </c:pt>
                <c:pt idx="95">
                  <c:v>1152126.1000000001</c:v>
                </c:pt>
                <c:pt idx="96">
                  <c:v>1153020.8999999999</c:v>
                </c:pt>
                <c:pt idx="97">
                  <c:v>1147075.2</c:v>
                </c:pt>
                <c:pt idx="98">
                  <c:v>1134594.8</c:v>
                </c:pt>
                <c:pt idx="99">
                  <c:v>1116018.1000000001</c:v>
                </c:pt>
                <c:pt idx="100">
                  <c:v>1091901</c:v>
                </c:pt>
                <c:pt idx="101">
                  <c:v>1062885.1000000001</c:v>
                </c:pt>
                <c:pt idx="102">
                  <c:v>1029673.2</c:v>
                </c:pt>
                <c:pt idx="103">
                  <c:v>992998.40000000002</c:v>
                </c:pt>
                <c:pt idx="104">
                  <c:v>953582.89</c:v>
                </c:pt>
                <c:pt idx="105">
                  <c:v>912100.37</c:v>
                </c:pt>
                <c:pt idx="106">
                  <c:v>869167.56</c:v>
                </c:pt>
                <c:pt idx="107">
                  <c:v>825345.16</c:v>
                </c:pt>
                <c:pt idx="108">
                  <c:v>781144.73</c:v>
                </c:pt>
                <c:pt idx="109">
                  <c:v>737034.23</c:v>
                </c:pt>
                <c:pt idx="110">
                  <c:v>693438.34</c:v>
                </c:pt>
                <c:pt idx="111">
                  <c:v>650740.47</c:v>
                </c:pt>
                <c:pt idx="112">
                  <c:v>609281.21</c:v>
                </c:pt>
                <c:pt idx="113">
                  <c:v>569364.23</c:v>
                </c:pt>
                <c:pt idx="114">
                  <c:v>531250.79</c:v>
                </c:pt>
                <c:pt idx="115">
                  <c:v>495152.07</c:v>
                </c:pt>
                <c:pt idx="116">
                  <c:v>461226.74</c:v>
                </c:pt>
                <c:pt idx="117">
                  <c:v>429579.65</c:v>
                </c:pt>
                <c:pt idx="118">
                  <c:v>400256.98</c:v>
                </c:pt>
                <c:pt idx="119">
                  <c:v>373252.92</c:v>
                </c:pt>
                <c:pt idx="120">
                  <c:v>348531.78</c:v>
                </c:pt>
                <c:pt idx="121">
                  <c:v>326033.28999999998</c:v>
                </c:pt>
                <c:pt idx="122">
                  <c:v>305665.09000000003</c:v>
                </c:pt>
                <c:pt idx="123">
                  <c:v>287299.90999999997</c:v>
                </c:pt>
                <c:pt idx="124">
                  <c:v>270782.74</c:v>
                </c:pt>
                <c:pt idx="125">
                  <c:v>255942.98</c:v>
                </c:pt>
                <c:pt idx="126">
                  <c:v>242605.51</c:v>
                </c:pt>
                <c:pt idx="127">
                  <c:v>230595.86</c:v>
                </c:pt>
                <c:pt idx="128">
                  <c:v>219736</c:v>
                </c:pt>
                <c:pt idx="129">
                  <c:v>209840.58</c:v>
                </c:pt>
                <c:pt idx="130">
                  <c:v>200722.09</c:v>
                </c:pt>
                <c:pt idx="131">
                  <c:v>192198.64</c:v>
                </c:pt>
                <c:pt idx="132">
                  <c:v>184096.4</c:v>
                </c:pt>
                <c:pt idx="133">
                  <c:v>176256.45</c:v>
                </c:pt>
                <c:pt idx="134">
                  <c:v>168543.97</c:v>
                </c:pt>
                <c:pt idx="135">
                  <c:v>160857.71</c:v>
                </c:pt>
                <c:pt idx="136">
                  <c:v>153130.23999999999</c:v>
                </c:pt>
                <c:pt idx="137">
                  <c:v>145320.54999999999</c:v>
                </c:pt>
                <c:pt idx="138">
                  <c:v>137405.01999999999</c:v>
                </c:pt>
                <c:pt idx="139">
                  <c:v>129372.79</c:v>
                </c:pt>
                <c:pt idx="140">
                  <c:v>121233.12</c:v>
                </c:pt>
                <c:pt idx="141">
                  <c:v>113011.38</c:v>
                </c:pt>
                <c:pt idx="142">
                  <c:v>104739.96</c:v>
                </c:pt>
                <c:pt idx="143">
                  <c:v>96456.823000000004</c:v>
                </c:pt>
                <c:pt idx="144">
                  <c:v>88216.524000000005</c:v>
                </c:pt>
                <c:pt idx="145">
                  <c:v>80100.623000000007</c:v>
                </c:pt>
                <c:pt idx="146">
                  <c:v>72214.543999999994</c:v>
                </c:pt>
                <c:pt idx="147">
                  <c:v>64678.163999999997</c:v>
                </c:pt>
                <c:pt idx="148">
                  <c:v>57610.754000000001</c:v>
                </c:pt>
                <c:pt idx="149">
                  <c:v>51117.544000000002</c:v>
                </c:pt>
                <c:pt idx="150">
                  <c:v>45282.826999999997</c:v>
                </c:pt>
                <c:pt idx="151">
                  <c:v>40169.400999999998</c:v>
                </c:pt>
                <c:pt idx="152">
                  <c:v>35814.845999999998</c:v>
                </c:pt>
                <c:pt idx="153">
                  <c:v>32228.286</c:v>
                </c:pt>
                <c:pt idx="154">
                  <c:v>29393.348999999998</c:v>
                </c:pt>
                <c:pt idx="155">
                  <c:v>27269.258999999998</c:v>
                </c:pt>
                <c:pt idx="156">
                  <c:v>25798.687999999998</c:v>
                </c:pt>
                <c:pt idx="157">
                  <c:v>24909.561000000002</c:v>
                </c:pt>
                <c:pt idx="158">
                  <c:v>24514.545999999998</c:v>
                </c:pt>
                <c:pt idx="159">
                  <c:v>24513.621999999999</c:v>
                </c:pt>
                <c:pt idx="160">
                  <c:v>24794.855</c:v>
                </c:pt>
                <c:pt idx="161">
                  <c:v>25240.94</c:v>
                </c:pt>
                <c:pt idx="162">
                  <c:v>25733.914000000001</c:v>
                </c:pt>
                <c:pt idx="163">
                  <c:v>26158.346000000001</c:v>
                </c:pt>
                <c:pt idx="164">
                  <c:v>26413.7</c:v>
                </c:pt>
                <c:pt idx="165">
                  <c:v>26422.28</c:v>
                </c:pt>
                <c:pt idx="166">
                  <c:v>26122.577000000001</c:v>
                </c:pt>
                <c:pt idx="167">
                  <c:v>25470.241999999998</c:v>
                </c:pt>
                <c:pt idx="168">
                  <c:v>24448.517</c:v>
                </c:pt>
                <c:pt idx="169">
                  <c:v>23076.955999999998</c:v>
                </c:pt>
                <c:pt idx="170">
                  <c:v>21410.368999999999</c:v>
                </c:pt>
                <c:pt idx="171">
                  <c:v>19524.823</c:v>
                </c:pt>
                <c:pt idx="172">
                  <c:v>17498.753000000001</c:v>
                </c:pt>
                <c:pt idx="173">
                  <c:v>15404.406000000001</c:v>
                </c:pt>
                <c:pt idx="174">
                  <c:v>13304.358</c:v>
                </c:pt>
                <c:pt idx="175">
                  <c:v>11251.088</c:v>
                </c:pt>
                <c:pt idx="176">
                  <c:v>9287.9500000000007</c:v>
                </c:pt>
                <c:pt idx="177">
                  <c:v>7452.04</c:v>
                </c:pt>
                <c:pt idx="178">
                  <c:v>5777.0515999999998</c:v>
                </c:pt>
                <c:pt idx="179">
                  <c:v>4294.8707999999997</c:v>
                </c:pt>
                <c:pt idx="180">
                  <c:v>3032.1658000000002</c:v>
                </c:pt>
                <c:pt idx="181">
                  <c:v>2006.3249000000001</c:v>
                </c:pt>
                <c:pt idx="182">
                  <c:v>1221.4504999999999</c:v>
                </c:pt>
                <c:pt idx="183">
                  <c:v>665.85485000000006</c:v>
                </c:pt>
                <c:pt idx="184">
                  <c:v>311.40839</c:v>
                </c:pt>
                <c:pt idx="185">
                  <c:v>116.06556999999999</c:v>
                </c:pt>
                <c:pt idx="186">
                  <c:v>29.766221000000002</c:v>
                </c:pt>
                <c:pt idx="187">
                  <c:v>3.5773090999999999</c:v>
                </c:pt>
                <c:pt idx="188">
                  <c:v>7.9360000000000007E-9</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6-044D-4542-BC62-484F66C9763E}"/>
            </c:ext>
          </c:extLst>
        </c:ser>
        <c:ser>
          <c:idx val="7"/>
          <c:order val="7"/>
          <c:tx>
            <c:strRef>
              <c:f>'[4]data-F2.14'!$K$806</c:f>
              <c:strCache>
                <c:ptCount val="1"/>
                <c:pt idx="0">
                  <c:v>Sub-Saharan Africa</c:v>
                </c:pt>
              </c:strCache>
            </c:strRef>
          </c:tx>
          <c:spPr>
            <a:solidFill>
              <a:srgbClr val="00B050"/>
            </a:solidFill>
            <a:ln w="25400">
              <a:noFill/>
            </a:ln>
            <a:effectLst/>
          </c:spPr>
          <c:cat>
            <c:numRef>
              <c:f>'[4]data-F2.14'!$C$807:$C$1006</c:f>
              <c:numCache>
                <c:formatCode>General</c:formatCode>
                <c:ptCount val="200"/>
                <c:pt idx="0">
                  <c:v>1</c:v>
                </c:pt>
                <c:pt idx="1">
                  <c:v>1</c:v>
                </c:pt>
                <c:pt idx="2">
                  <c:v>1</c:v>
                </c:pt>
                <c:pt idx="3">
                  <c:v>1</c:v>
                </c:pt>
                <c:pt idx="4">
                  <c:v>1</c:v>
                </c:pt>
                <c:pt idx="5">
                  <c:v>1</c:v>
                </c:pt>
                <c:pt idx="6">
                  <c:v>1</c:v>
                </c:pt>
                <c:pt idx="7">
                  <c:v>2</c:v>
                </c:pt>
                <c:pt idx="8">
                  <c:v>2</c:v>
                </c:pt>
                <c:pt idx="9">
                  <c:v>2</c:v>
                </c:pt>
                <c:pt idx="10">
                  <c:v>2</c:v>
                </c:pt>
                <c:pt idx="11">
                  <c:v>2</c:v>
                </c:pt>
                <c:pt idx="12">
                  <c:v>2</c:v>
                </c:pt>
                <c:pt idx="13">
                  <c:v>2</c:v>
                </c:pt>
                <c:pt idx="14">
                  <c:v>2</c:v>
                </c:pt>
                <c:pt idx="15">
                  <c:v>2</c:v>
                </c:pt>
                <c:pt idx="16">
                  <c:v>2</c:v>
                </c:pt>
                <c:pt idx="17">
                  <c:v>3</c:v>
                </c:pt>
                <c:pt idx="18">
                  <c:v>3</c:v>
                </c:pt>
                <c:pt idx="19">
                  <c:v>3</c:v>
                </c:pt>
                <c:pt idx="20">
                  <c:v>3</c:v>
                </c:pt>
                <c:pt idx="21">
                  <c:v>3</c:v>
                </c:pt>
                <c:pt idx="22">
                  <c:v>3</c:v>
                </c:pt>
                <c:pt idx="23">
                  <c:v>4</c:v>
                </c:pt>
                <c:pt idx="24">
                  <c:v>4</c:v>
                </c:pt>
                <c:pt idx="25">
                  <c:v>4</c:v>
                </c:pt>
                <c:pt idx="26">
                  <c:v>4</c:v>
                </c:pt>
                <c:pt idx="27">
                  <c:v>4</c:v>
                </c:pt>
                <c:pt idx="28">
                  <c:v>5</c:v>
                </c:pt>
                <c:pt idx="29">
                  <c:v>5</c:v>
                </c:pt>
                <c:pt idx="30">
                  <c:v>5</c:v>
                </c:pt>
                <c:pt idx="31">
                  <c:v>6</c:v>
                </c:pt>
                <c:pt idx="32">
                  <c:v>6</c:v>
                </c:pt>
                <c:pt idx="33">
                  <c:v>6</c:v>
                </c:pt>
                <c:pt idx="34">
                  <c:v>7</c:v>
                </c:pt>
                <c:pt idx="35">
                  <c:v>7</c:v>
                </c:pt>
                <c:pt idx="36">
                  <c:v>7</c:v>
                </c:pt>
                <c:pt idx="37">
                  <c:v>8</c:v>
                </c:pt>
                <c:pt idx="38">
                  <c:v>8</c:v>
                </c:pt>
                <c:pt idx="39">
                  <c:v>9</c:v>
                </c:pt>
                <c:pt idx="40">
                  <c:v>9</c:v>
                </c:pt>
                <c:pt idx="41">
                  <c:v>10</c:v>
                </c:pt>
                <c:pt idx="42">
                  <c:v>10</c:v>
                </c:pt>
                <c:pt idx="43">
                  <c:v>11</c:v>
                </c:pt>
                <c:pt idx="44">
                  <c:v>11</c:v>
                </c:pt>
                <c:pt idx="45">
                  <c:v>12</c:v>
                </c:pt>
                <c:pt idx="46">
                  <c:v>13</c:v>
                </c:pt>
                <c:pt idx="47">
                  <c:v>13</c:v>
                </c:pt>
                <c:pt idx="48">
                  <c:v>14</c:v>
                </c:pt>
                <c:pt idx="49">
                  <c:v>15</c:v>
                </c:pt>
                <c:pt idx="50">
                  <c:v>16</c:v>
                </c:pt>
                <c:pt idx="51">
                  <c:v>17</c:v>
                </c:pt>
                <c:pt idx="52">
                  <c:v>18</c:v>
                </c:pt>
                <c:pt idx="53">
                  <c:v>19</c:v>
                </c:pt>
                <c:pt idx="54">
                  <c:v>20</c:v>
                </c:pt>
                <c:pt idx="55">
                  <c:v>20</c:v>
                </c:pt>
                <c:pt idx="56">
                  <c:v>20</c:v>
                </c:pt>
                <c:pt idx="57">
                  <c:v>25</c:v>
                </c:pt>
                <c:pt idx="58">
                  <c:v>25</c:v>
                </c:pt>
                <c:pt idx="59">
                  <c:v>25</c:v>
                </c:pt>
                <c:pt idx="60">
                  <c:v>30</c:v>
                </c:pt>
                <c:pt idx="61">
                  <c:v>30</c:v>
                </c:pt>
                <c:pt idx="62">
                  <c:v>30</c:v>
                </c:pt>
                <c:pt idx="63">
                  <c:v>35</c:v>
                </c:pt>
                <c:pt idx="64">
                  <c:v>35</c:v>
                </c:pt>
                <c:pt idx="65">
                  <c:v>35</c:v>
                </c:pt>
                <c:pt idx="66">
                  <c:v>40</c:v>
                </c:pt>
                <c:pt idx="67">
                  <c:v>40</c:v>
                </c:pt>
                <c:pt idx="68">
                  <c:v>45</c:v>
                </c:pt>
                <c:pt idx="69">
                  <c:v>45</c:v>
                </c:pt>
                <c:pt idx="70">
                  <c:v>50</c:v>
                </c:pt>
                <c:pt idx="71">
                  <c:v>50</c:v>
                </c:pt>
                <c:pt idx="72">
                  <c:v>55</c:v>
                </c:pt>
                <c:pt idx="73">
                  <c:v>55</c:v>
                </c:pt>
                <c:pt idx="74">
                  <c:v>60</c:v>
                </c:pt>
                <c:pt idx="75">
                  <c:v>65</c:v>
                </c:pt>
                <c:pt idx="76">
                  <c:v>65</c:v>
                </c:pt>
                <c:pt idx="77">
                  <c:v>70</c:v>
                </c:pt>
                <c:pt idx="78">
                  <c:v>75</c:v>
                </c:pt>
                <c:pt idx="79">
                  <c:v>80</c:v>
                </c:pt>
                <c:pt idx="80">
                  <c:v>85</c:v>
                </c:pt>
                <c:pt idx="81">
                  <c:v>90</c:v>
                </c:pt>
                <c:pt idx="82">
                  <c:v>95</c:v>
                </c:pt>
                <c:pt idx="83">
                  <c:v>100</c:v>
                </c:pt>
                <c:pt idx="84">
                  <c:v>110</c:v>
                </c:pt>
                <c:pt idx="85">
                  <c:v>110</c:v>
                </c:pt>
                <c:pt idx="86">
                  <c:v>120</c:v>
                </c:pt>
                <c:pt idx="87">
                  <c:v>130</c:v>
                </c:pt>
                <c:pt idx="88">
                  <c:v>130</c:v>
                </c:pt>
                <c:pt idx="89">
                  <c:v>140</c:v>
                </c:pt>
                <c:pt idx="90">
                  <c:v>150</c:v>
                </c:pt>
                <c:pt idx="91">
                  <c:v>160</c:v>
                </c:pt>
                <c:pt idx="92">
                  <c:v>160</c:v>
                </c:pt>
                <c:pt idx="93">
                  <c:v>170</c:v>
                </c:pt>
                <c:pt idx="94">
                  <c:v>180</c:v>
                </c:pt>
                <c:pt idx="95">
                  <c:v>190</c:v>
                </c:pt>
                <c:pt idx="96">
                  <c:v>200</c:v>
                </c:pt>
                <c:pt idx="97">
                  <c:v>200</c:v>
                </c:pt>
                <c:pt idx="98">
                  <c:v>250</c:v>
                </c:pt>
                <c:pt idx="99">
                  <c:v>250</c:v>
                </c:pt>
                <c:pt idx="100">
                  <c:v>250</c:v>
                </c:pt>
                <c:pt idx="101">
                  <c:v>250</c:v>
                </c:pt>
                <c:pt idx="102">
                  <c:v>300</c:v>
                </c:pt>
                <c:pt idx="103">
                  <c:v>300</c:v>
                </c:pt>
                <c:pt idx="104">
                  <c:v>300</c:v>
                </c:pt>
                <c:pt idx="105">
                  <c:v>350</c:v>
                </c:pt>
                <c:pt idx="106">
                  <c:v>350</c:v>
                </c:pt>
                <c:pt idx="107">
                  <c:v>350</c:v>
                </c:pt>
                <c:pt idx="108">
                  <c:v>400</c:v>
                </c:pt>
                <c:pt idx="109">
                  <c:v>400</c:v>
                </c:pt>
                <c:pt idx="110">
                  <c:v>450</c:v>
                </c:pt>
                <c:pt idx="111">
                  <c:v>450</c:v>
                </c:pt>
                <c:pt idx="112">
                  <c:v>500</c:v>
                </c:pt>
                <c:pt idx="113">
                  <c:v>500</c:v>
                </c:pt>
                <c:pt idx="114">
                  <c:v>550</c:v>
                </c:pt>
                <c:pt idx="115">
                  <c:v>600</c:v>
                </c:pt>
                <c:pt idx="116">
                  <c:v>600</c:v>
                </c:pt>
                <c:pt idx="117">
                  <c:v>650</c:v>
                </c:pt>
                <c:pt idx="118">
                  <c:v>700</c:v>
                </c:pt>
                <c:pt idx="119">
                  <c:v>700</c:v>
                </c:pt>
                <c:pt idx="120">
                  <c:v>750</c:v>
                </c:pt>
                <c:pt idx="121">
                  <c:v>800</c:v>
                </c:pt>
                <c:pt idx="122">
                  <c:v>850</c:v>
                </c:pt>
                <c:pt idx="123">
                  <c:v>900</c:v>
                </c:pt>
                <c:pt idx="124">
                  <c:v>950</c:v>
                </c:pt>
                <c:pt idx="125">
                  <c:v>1000</c:v>
                </c:pt>
                <c:pt idx="126">
                  <c:v>1100</c:v>
                </c:pt>
                <c:pt idx="127">
                  <c:v>1100</c:v>
                </c:pt>
                <c:pt idx="128">
                  <c:v>1200</c:v>
                </c:pt>
                <c:pt idx="129">
                  <c:v>1300</c:v>
                </c:pt>
                <c:pt idx="130">
                  <c:v>1300</c:v>
                </c:pt>
                <c:pt idx="131">
                  <c:v>1400</c:v>
                </c:pt>
                <c:pt idx="132">
                  <c:v>1500</c:v>
                </c:pt>
                <c:pt idx="133">
                  <c:v>1600</c:v>
                </c:pt>
                <c:pt idx="134">
                  <c:v>1700</c:v>
                </c:pt>
                <c:pt idx="135">
                  <c:v>1800</c:v>
                </c:pt>
                <c:pt idx="136">
                  <c:v>1900</c:v>
                </c:pt>
                <c:pt idx="137">
                  <c:v>2000</c:v>
                </c:pt>
                <c:pt idx="138">
                  <c:v>2000</c:v>
                </c:pt>
                <c:pt idx="139">
                  <c:v>2000</c:v>
                </c:pt>
                <c:pt idx="140">
                  <c:v>2500</c:v>
                </c:pt>
                <c:pt idx="141">
                  <c:v>2500</c:v>
                </c:pt>
                <c:pt idx="142">
                  <c:v>2500</c:v>
                </c:pt>
                <c:pt idx="143">
                  <c:v>2500</c:v>
                </c:pt>
                <c:pt idx="144">
                  <c:v>3000</c:v>
                </c:pt>
                <c:pt idx="145">
                  <c:v>3000</c:v>
                </c:pt>
                <c:pt idx="146">
                  <c:v>3000</c:v>
                </c:pt>
                <c:pt idx="147">
                  <c:v>3500</c:v>
                </c:pt>
                <c:pt idx="148">
                  <c:v>3500</c:v>
                </c:pt>
                <c:pt idx="149">
                  <c:v>4000</c:v>
                </c:pt>
                <c:pt idx="150">
                  <c:v>4000</c:v>
                </c:pt>
                <c:pt idx="151">
                  <c:v>4000</c:v>
                </c:pt>
                <c:pt idx="152">
                  <c:v>4500</c:v>
                </c:pt>
                <c:pt idx="153">
                  <c:v>4500</c:v>
                </c:pt>
                <c:pt idx="154">
                  <c:v>5000</c:v>
                </c:pt>
                <c:pt idx="155">
                  <c:v>5500</c:v>
                </c:pt>
                <c:pt idx="156">
                  <c:v>5500</c:v>
                </c:pt>
                <c:pt idx="157">
                  <c:v>6000</c:v>
                </c:pt>
                <c:pt idx="158">
                  <c:v>6000</c:v>
                </c:pt>
                <c:pt idx="159">
                  <c:v>6500</c:v>
                </c:pt>
                <c:pt idx="160">
                  <c:v>7000</c:v>
                </c:pt>
                <c:pt idx="161">
                  <c:v>7500</c:v>
                </c:pt>
                <c:pt idx="162">
                  <c:v>8000</c:v>
                </c:pt>
                <c:pt idx="163">
                  <c:v>8000</c:v>
                </c:pt>
                <c:pt idx="164">
                  <c:v>8500</c:v>
                </c:pt>
                <c:pt idx="165">
                  <c:v>9000</c:v>
                </c:pt>
                <c:pt idx="166">
                  <c:v>9500</c:v>
                </c:pt>
                <c:pt idx="167">
                  <c:v>10000</c:v>
                </c:pt>
                <c:pt idx="168">
                  <c:v>11000</c:v>
                </c:pt>
                <c:pt idx="169">
                  <c:v>12000</c:v>
                </c:pt>
                <c:pt idx="170">
                  <c:v>12000</c:v>
                </c:pt>
                <c:pt idx="171">
                  <c:v>13000</c:v>
                </c:pt>
                <c:pt idx="172">
                  <c:v>14000</c:v>
                </c:pt>
                <c:pt idx="173">
                  <c:v>15000</c:v>
                </c:pt>
                <c:pt idx="174">
                  <c:v>15000</c:v>
                </c:pt>
                <c:pt idx="175">
                  <c:v>16000</c:v>
                </c:pt>
                <c:pt idx="176">
                  <c:v>17000</c:v>
                </c:pt>
                <c:pt idx="177">
                  <c:v>18000</c:v>
                </c:pt>
                <c:pt idx="178">
                  <c:v>19000</c:v>
                </c:pt>
                <c:pt idx="179">
                  <c:v>20000</c:v>
                </c:pt>
                <c:pt idx="180">
                  <c:v>20000</c:v>
                </c:pt>
                <c:pt idx="181">
                  <c:v>20000</c:v>
                </c:pt>
                <c:pt idx="182">
                  <c:v>25000</c:v>
                </c:pt>
                <c:pt idx="183">
                  <c:v>25000</c:v>
                </c:pt>
                <c:pt idx="184">
                  <c:v>25000</c:v>
                </c:pt>
                <c:pt idx="185">
                  <c:v>30000</c:v>
                </c:pt>
                <c:pt idx="186">
                  <c:v>30000</c:v>
                </c:pt>
                <c:pt idx="187">
                  <c:v>30000</c:v>
                </c:pt>
                <c:pt idx="188">
                  <c:v>35000</c:v>
                </c:pt>
                <c:pt idx="189">
                  <c:v>35000</c:v>
                </c:pt>
                <c:pt idx="190">
                  <c:v>35000</c:v>
                </c:pt>
                <c:pt idx="191">
                  <c:v>40000</c:v>
                </c:pt>
                <c:pt idx="192">
                  <c:v>40000</c:v>
                </c:pt>
                <c:pt idx="193">
                  <c:v>45000</c:v>
                </c:pt>
                <c:pt idx="194">
                  <c:v>45000</c:v>
                </c:pt>
                <c:pt idx="195">
                  <c:v>50000</c:v>
                </c:pt>
                <c:pt idx="196">
                  <c:v>50000</c:v>
                </c:pt>
                <c:pt idx="197">
                  <c:v>55000</c:v>
                </c:pt>
                <c:pt idx="198">
                  <c:v>55000</c:v>
                </c:pt>
                <c:pt idx="199">
                  <c:v>60000</c:v>
                </c:pt>
              </c:numCache>
            </c:numRef>
          </c:cat>
          <c:val>
            <c:numRef>
              <c:f>'[4]data-F2.14'!$K$807:$K$1006</c:f>
              <c:numCache>
                <c:formatCode>General</c:formatCode>
                <c:ptCount val="200"/>
                <c:pt idx="0">
                  <c:v>7574.5392000000002</c:v>
                </c:pt>
                <c:pt idx="1">
                  <c:v>8806.2230999999992</c:v>
                </c:pt>
                <c:pt idx="2">
                  <c:v>9977.9369999999999</c:v>
                </c:pt>
                <c:pt idx="3">
                  <c:v>11117.874</c:v>
                </c:pt>
                <c:pt idx="4">
                  <c:v>12243.182000000001</c:v>
                </c:pt>
                <c:pt idx="5">
                  <c:v>13358.707</c:v>
                </c:pt>
                <c:pt idx="6">
                  <c:v>14460.272999999999</c:v>
                </c:pt>
                <c:pt idx="7">
                  <c:v>15541.333000000001</c:v>
                </c:pt>
                <c:pt idx="8">
                  <c:v>16598.001</c:v>
                </c:pt>
                <c:pt idx="9">
                  <c:v>17629.047999999999</c:v>
                </c:pt>
                <c:pt idx="10">
                  <c:v>18633.419999999998</c:v>
                </c:pt>
                <c:pt idx="11">
                  <c:v>19608.289000000001</c:v>
                </c:pt>
                <c:pt idx="12">
                  <c:v>20550.732</c:v>
                </c:pt>
                <c:pt idx="13">
                  <c:v>21462.627</c:v>
                </c:pt>
                <c:pt idx="14">
                  <c:v>22345.776999999998</c:v>
                </c:pt>
                <c:pt idx="15">
                  <c:v>23198.725999999999</c:v>
                </c:pt>
                <c:pt idx="16">
                  <c:v>24017.89</c:v>
                </c:pt>
                <c:pt idx="17">
                  <c:v>24799.046999999999</c:v>
                </c:pt>
                <c:pt idx="18">
                  <c:v>25537.966</c:v>
                </c:pt>
                <c:pt idx="19">
                  <c:v>26231.335999999999</c:v>
                </c:pt>
                <c:pt idx="20">
                  <c:v>26878.785</c:v>
                </c:pt>
                <c:pt idx="21">
                  <c:v>27485.412</c:v>
                </c:pt>
                <c:pt idx="22">
                  <c:v>28065.844000000001</c:v>
                </c:pt>
                <c:pt idx="23">
                  <c:v>28642.291000000001</c:v>
                </c:pt>
                <c:pt idx="24">
                  <c:v>29240.638999999999</c:v>
                </c:pt>
                <c:pt idx="25">
                  <c:v>29887.814999999999</c:v>
                </c:pt>
                <c:pt idx="26">
                  <c:v>30609.958999999999</c:v>
                </c:pt>
                <c:pt idx="27">
                  <c:v>31434.901000000002</c:v>
                </c:pt>
                <c:pt idx="28">
                  <c:v>32391.687000000002</c:v>
                </c:pt>
                <c:pt idx="29">
                  <c:v>33508.794999999998</c:v>
                </c:pt>
                <c:pt idx="30">
                  <c:v>34810.11</c:v>
                </c:pt>
                <c:pt idx="31">
                  <c:v>36313.89</c:v>
                </c:pt>
                <c:pt idx="32">
                  <c:v>38034.283000000003</c:v>
                </c:pt>
                <c:pt idx="33">
                  <c:v>39984.478000000003</c:v>
                </c:pt>
                <c:pt idx="34">
                  <c:v>42180.127999999997</c:v>
                </c:pt>
                <c:pt idx="35">
                  <c:v>44638.398999999998</c:v>
                </c:pt>
                <c:pt idx="36">
                  <c:v>47374.635999999999</c:v>
                </c:pt>
                <c:pt idx="37">
                  <c:v>50399.322</c:v>
                </c:pt>
                <c:pt idx="38">
                  <c:v>53715.870999999999</c:v>
                </c:pt>
                <c:pt idx="39">
                  <c:v>57318.231</c:v>
                </c:pt>
                <c:pt idx="40">
                  <c:v>61193.360999999997</c:v>
                </c:pt>
                <c:pt idx="41">
                  <c:v>65328.188000000002</c:v>
                </c:pt>
                <c:pt idx="42">
                  <c:v>69715.547999999995</c:v>
                </c:pt>
                <c:pt idx="43">
                  <c:v>74356.486999999994</c:v>
                </c:pt>
                <c:pt idx="44">
                  <c:v>79261.251999999993</c:v>
                </c:pt>
                <c:pt idx="45">
                  <c:v>84443.437999999995</c:v>
                </c:pt>
                <c:pt idx="46">
                  <c:v>89916.597999999998</c:v>
                </c:pt>
                <c:pt idx="47">
                  <c:v>95694.736000000004</c:v>
                </c:pt>
                <c:pt idx="48">
                  <c:v>101790</c:v>
                </c:pt>
                <c:pt idx="49">
                  <c:v>108210.08</c:v>
                </c:pt>
                <c:pt idx="50">
                  <c:v>114954.9</c:v>
                </c:pt>
                <c:pt idx="51">
                  <c:v>122019.83</c:v>
                </c:pt>
                <c:pt idx="52">
                  <c:v>129397.23</c:v>
                </c:pt>
                <c:pt idx="53">
                  <c:v>137077.51999999999</c:v>
                </c:pt>
                <c:pt idx="54">
                  <c:v>145051.53</c:v>
                </c:pt>
                <c:pt idx="55">
                  <c:v>153311.82999999999</c:v>
                </c:pt>
                <c:pt idx="56">
                  <c:v>161849.10999999999</c:v>
                </c:pt>
                <c:pt idx="57">
                  <c:v>170647.44</c:v>
                </c:pt>
                <c:pt idx="58">
                  <c:v>179681.6</c:v>
                </c:pt>
                <c:pt idx="59">
                  <c:v>188917.03</c:v>
                </c:pt>
                <c:pt idx="60">
                  <c:v>198312.3</c:v>
                </c:pt>
                <c:pt idx="61">
                  <c:v>207823.5</c:v>
                </c:pt>
                <c:pt idx="62">
                  <c:v>217409.08</c:v>
                </c:pt>
                <c:pt idx="63">
                  <c:v>227029.83</c:v>
                </c:pt>
                <c:pt idx="64">
                  <c:v>236645.8</c:v>
                </c:pt>
                <c:pt idx="65">
                  <c:v>246214.37</c:v>
                </c:pt>
                <c:pt idx="66">
                  <c:v>255688.28</c:v>
                </c:pt>
                <c:pt idx="67">
                  <c:v>265013.98</c:v>
                </c:pt>
                <c:pt idx="68">
                  <c:v>274135.96000000002</c:v>
                </c:pt>
                <c:pt idx="69">
                  <c:v>282998.68</c:v>
                </c:pt>
                <c:pt idx="70">
                  <c:v>291545.33</c:v>
                </c:pt>
                <c:pt idx="71">
                  <c:v>299719.01</c:v>
                </c:pt>
                <c:pt idx="72">
                  <c:v>307463.90999999997</c:v>
                </c:pt>
                <c:pt idx="73">
                  <c:v>314724.38</c:v>
                </c:pt>
                <c:pt idx="74">
                  <c:v>321443.37</c:v>
                </c:pt>
                <c:pt idx="75">
                  <c:v>327566.03999999998</c:v>
                </c:pt>
                <c:pt idx="76">
                  <c:v>333042.81</c:v>
                </c:pt>
                <c:pt idx="77">
                  <c:v>337828.59</c:v>
                </c:pt>
                <c:pt idx="78">
                  <c:v>341883.52</c:v>
                </c:pt>
                <c:pt idx="79">
                  <c:v>345175.94</c:v>
                </c:pt>
                <c:pt idx="80">
                  <c:v>347681.77</c:v>
                </c:pt>
                <c:pt idx="81">
                  <c:v>349384.22</c:v>
                </c:pt>
                <c:pt idx="82">
                  <c:v>350273.92</c:v>
                </c:pt>
                <c:pt idx="83">
                  <c:v>350348.12</c:v>
                </c:pt>
                <c:pt idx="84">
                  <c:v>349609.59</c:v>
                </c:pt>
                <c:pt idx="85">
                  <c:v>348065.74</c:v>
                </c:pt>
                <c:pt idx="86">
                  <c:v>345729.69</c:v>
                </c:pt>
                <c:pt idx="87">
                  <c:v>342621.66</c:v>
                </c:pt>
                <c:pt idx="88">
                  <c:v>338767.43</c:v>
                </c:pt>
                <c:pt idx="89">
                  <c:v>334200.78999999998</c:v>
                </c:pt>
                <c:pt idx="90">
                  <c:v>328962.71999999997</c:v>
                </c:pt>
                <c:pt idx="91">
                  <c:v>323097.21999999997</c:v>
                </c:pt>
                <c:pt idx="92">
                  <c:v>316648.96999999997</c:v>
                </c:pt>
                <c:pt idx="93">
                  <c:v>309662.61</c:v>
                </c:pt>
                <c:pt idx="94">
                  <c:v>302183.74</c:v>
                </c:pt>
                <c:pt idx="95">
                  <c:v>294259.73</c:v>
                </c:pt>
                <c:pt idx="96">
                  <c:v>285940.07</c:v>
                </c:pt>
                <c:pt idx="97">
                  <c:v>277276.45</c:v>
                </c:pt>
                <c:pt idx="98">
                  <c:v>268322.5</c:v>
                </c:pt>
                <c:pt idx="99">
                  <c:v>259132.73</c:v>
                </c:pt>
                <c:pt idx="100">
                  <c:v>249762</c:v>
                </c:pt>
                <c:pt idx="101">
                  <c:v>240262.29</c:v>
                </c:pt>
                <c:pt idx="102">
                  <c:v>230681.97</c:v>
                </c:pt>
                <c:pt idx="103">
                  <c:v>221067.08</c:v>
                </c:pt>
                <c:pt idx="104">
                  <c:v>211461.92</c:v>
                </c:pt>
                <c:pt idx="105">
                  <c:v>201908.82</c:v>
                </c:pt>
                <c:pt idx="106">
                  <c:v>192447.05</c:v>
                </c:pt>
                <c:pt idx="107">
                  <c:v>183111.56</c:v>
                </c:pt>
                <c:pt idx="108">
                  <c:v>173932.72</c:v>
                </c:pt>
                <c:pt idx="109">
                  <c:v>164938.49</c:v>
                </c:pt>
                <c:pt idx="110">
                  <c:v>156155.23000000001</c:v>
                </c:pt>
                <c:pt idx="111">
                  <c:v>147609.39000000001</c:v>
                </c:pt>
                <c:pt idx="112">
                  <c:v>139325</c:v>
                </c:pt>
                <c:pt idx="113">
                  <c:v>131322.72</c:v>
                </c:pt>
                <c:pt idx="114">
                  <c:v>123619.37</c:v>
                </c:pt>
                <c:pt idx="115">
                  <c:v>116227.39</c:v>
                </c:pt>
                <c:pt idx="116">
                  <c:v>109154.41</c:v>
                </c:pt>
                <c:pt idx="117">
                  <c:v>102403.17</c:v>
                </c:pt>
                <c:pt idx="118">
                  <c:v>95973.16</c:v>
                </c:pt>
                <c:pt idx="119">
                  <c:v>89862.191000000006</c:v>
                </c:pt>
                <c:pt idx="120">
                  <c:v>84066.633000000002</c:v>
                </c:pt>
                <c:pt idx="121">
                  <c:v>78579.524999999994</c:v>
                </c:pt>
                <c:pt idx="122">
                  <c:v>73390.918999999994</c:v>
                </c:pt>
                <c:pt idx="123">
                  <c:v>68489.221000000005</c:v>
                </c:pt>
                <c:pt idx="124">
                  <c:v>63863.374000000003</c:v>
                </c:pt>
                <c:pt idx="125">
                  <c:v>59504.404999999999</c:v>
                </c:pt>
                <c:pt idx="126">
                  <c:v>55405.091999999997</c:v>
                </c:pt>
                <c:pt idx="127">
                  <c:v>51558.472999999998</c:v>
                </c:pt>
                <c:pt idx="128">
                  <c:v>47957.353999999999</c:v>
                </c:pt>
                <c:pt idx="129">
                  <c:v>44595.658000000003</c:v>
                </c:pt>
                <c:pt idx="130">
                  <c:v>41468.328999999998</c:v>
                </c:pt>
                <c:pt idx="131">
                  <c:v>38570.184000000001</c:v>
                </c:pt>
                <c:pt idx="132">
                  <c:v>35894.661</c:v>
                </c:pt>
                <c:pt idx="133">
                  <c:v>33433.510999999999</c:v>
                </c:pt>
                <c:pt idx="134">
                  <c:v>31176.687999999998</c:v>
                </c:pt>
                <c:pt idx="135">
                  <c:v>29112.16</c:v>
                </c:pt>
                <c:pt idx="136">
                  <c:v>27226.281999999999</c:v>
                </c:pt>
                <c:pt idx="137">
                  <c:v>25505.510999999999</c:v>
                </c:pt>
                <c:pt idx="138">
                  <c:v>23937.333999999999</c:v>
                </c:pt>
                <c:pt idx="139">
                  <c:v>22509.708999999999</c:v>
                </c:pt>
                <c:pt idx="140">
                  <c:v>21209.359</c:v>
                </c:pt>
                <c:pt idx="141">
                  <c:v>20019.976999999999</c:v>
                </c:pt>
                <c:pt idx="142">
                  <c:v>18922.732</c:v>
                </c:pt>
                <c:pt idx="143">
                  <c:v>17898.215</c:v>
                </c:pt>
                <c:pt idx="144">
                  <c:v>16930.313999999998</c:v>
                </c:pt>
                <c:pt idx="145">
                  <c:v>16008.61</c:v>
                </c:pt>
                <c:pt idx="146">
                  <c:v>15128.921</c:v>
                </c:pt>
                <c:pt idx="147">
                  <c:v>14291.819</c:v>
                </c:pt>
                <c:pt idx="148">
                  <c:v>13499.569</c:v>
                </c:pt>
                <c:pt idx="149">
                  <c:v>12752.999</c:v>
                </c:pt>
                <c:pt idx="150">
                  <c:v>12051.362999999999</c:v>
                </c:pt>
                <c:pt idx="151">
                  <c:v>11392</c:v>
                </c:pt>
                <c:pt idx="152">
                  <c:v>10769.745000000001</c:v>
                </c:pt>
                <c:pt idx="153">
                  <c:v>10178.254000000001</c:v>
                </c:pt>
                <c:pt idx="154">
                  <c:v>9611.4982999999993</c:v>
                </c:pt>
                <c:pt idx="155">
                  <c:v>9063.0517999999993</c:v>
                </c:pt>
                <c:pt idx="156">
                  <c:v>8525.3258000000005</c:v>
                </c:pt>
                <c:pt idx="157">
                  <c:v>7990.2449999999999</c:v>
                </c:pt>
                <c:pt idx="158">
                  <c:v>7450.7403999999997</c:v>
                </c:pt>
                <c:pt idx="159">
                  <c:v>6902.4251999999997</c:v>
                </c:pt>
                <c:pt idx="160">
                  <c:v>6344.2541000000001</c:v>
                </c:pt>
                <c:pt idx="161">
                  <c:v>5777.3711999999996</c:v>
                </c:pt>
                <c:pt idx="162">
                  <c:v>5204.5432000000001</c:v>
                </c:pt>
                <c:pt idx="163">
                  <c:v>4630.1706000000004</c:v>
                </c:pt>
                <c:pt idx="164">
                  <c:v>4060.6210999999998</c:v>
                </c:pt>
                <c:pt idx="165">
                  <c:v>3504.5147000000002</c:v>
                </c:pt>
                <c:pt idx="166">
                  <c:v>2971.4187999999999</c:v>
                </c:pt>
                <c:pt idx="167">
                  <c:v>2469.4958000000001</c:v>
                </c:pt>
                <c:pt idx="168">
                  <c:v>2005.0563999999999</c:v>
                </c:pt>
                <c:pt idx="169">
                  <c:v>1583.2070000000001</c:v>
                </c:pt>
                <c:pt idx="170">
                  <c:v>1208.4149</c:v>
                </c:pt>
                <c:pt idx="171">
                  <c:v>884.73748999999998</c:v>
                </c:pt>
                <c:pt idx="172">
                  <c:v>615.13143000000002</c:v>
                </c:pt>
                <c:pt idx="173">
                  <c:v>400.69695999999999</c:v>
                </c:pt>
                <c:pt idx="174">
                  <c:v>239.95985999999999</c:v>
                </c:pt>
                <c:pt idx="175">
                  <c:v>128.48606000000001</c:v>
                </c:pt>
                <c:pt idx="176">
                  <c:v>58.881844999999998</c:v>
                </c:pt>
                <c:pt idx="177">
                  <c:v>21.426089000000001</c:v>
                </c:pt>
                <c:pt idx="178">
                  <c:v>5.3402215999999996</c:v>
                </c:pt>
                <c:pt idx="179">
                  <c:v>0.62523521000000004</c:v>
                </c:pt>
                <c:pt idx="180">
                  <c:v>1.3870000000000001E-9</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numCache>
            </c:numRef>
          </c:val>
          <c:extLst>
            <c:ext xmlns:c16="http://schemas.microsoft.com/office/drawing/2014/chart" uri="{C3380CC4-5D6E-409C-BE32-E72D297353CC}">
              <c16:uniqueId val="{00000007-044D-4542-BC62-484F66C9763E}"/>
            </c:ext>
          </c:extLst>
        </c:ser>
        <c:dLbls>
          <c:showLegendKey val="0"/>
          <c:showVal val="0"/>
          <c:showCatName val="0"/>
          <c:showSerName val="0"/>
          <c:showPercent val="0"/>
          <c:showBubbleSize val="0"/>
        </c:dLbls>
        <c:axId val="2040198767"/>
        <c:axId val="2007147871"/>
      </c:areaChart>
      <c:catAx>
        <c:axId val="2040198767"/>
        <c:scaling>
          <c:orientation val="minMax"/>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1200" b="1">
                    <a:solidFill>
                      <a:sysClr val="windowText" lastClr="000000"/>
                    </a:solidFill>
                    <a:latin typeface="Arial" panose="020B0604020202020204" pitchFamily="34" charset="0"/>
                    <a:cs typeface="Arial" panose="020B0604020202020204" pitchFamily="34" charset="0"/>
                  </a:rPr>
                  <a:t>Per</a:t>
                </a:r>
                <a:r>
                  <a:rPr lang="en-US" sz="1200" b="1" baseline="0">
                    <a:solidFill>
                      <a:sysClr val="windowText" lastClr="000000"/>
                    </a:solidFill>
                    <a:latin typeface="Arial" panose="020B0604020202020204" pitchFamily="34" charset="0"/>
                    <a:cs typeface="Arial" panose="020B0604020202020204" pitchFamily="34" charset="0"/>
                  </a:rPr>
                  <a:t> capita monthly income (Euro PPP), log axis </a:t>
                </a:r>
                <a:endParaRPr lang="en-US" sz="12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007147871"/>
        <c:crosses val="autoZero"/>
        <c:auto val="1"/>
        <c:lblAlgn val="ctr"/>
        <c:lblOffset val="100"/>
        <c:tickLblSkip val="9"/>
        <c:tickMarkSkip val="6"/>
        <c:noMultiLvlLbl val="0"/>
      </c:catAx>
      <c:valAx>
        <c:axId val="2007147871"/>
        <c:scaling>
          <c:orientation val="minMax"/>
          <c:max val="2120000"/>
          <c:min val="0"/>
        </c:scaling>
        <c:delete val="1"/>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sz="800" b="1">
                    <a:solidFill>
                      <a:sysClr val="windowText" lastClr="000000"/>
                    </a:solidFill>
                    <a:latin typeface="Arial" panose="020B0604020202020204" pitchFamily="34" charset="0"/>
                    <a:cs typeface="Arial" panose="020B0604020202020204" pitchFamily="34" charset="0"/>
                  </a:rPr>
                  <a:t>The</a:t>
                </a:r>
                <a:r>
                  <a:rPr lang="en-US" sz="800" b="1" baseline="0">
                    <a:solidFill>
                      <a:sysClr val="windowText" lastClr="000000"/>
                    </a:solidFill>
                    <a:latin typeface="Arial" panose="020B0604020202020204" pitchFamily="34" charset="0"/>
                    <a:cs typeface="Arial" panose="020B0604020202020204" pitchFamily="34" charset="0"/>
                  </a:rPr>
                  <a:t> axis is scaled such that the colored areas correspond to the </a:t>
                </a:r>
              </a:p>
              <a:p>
                <a:pPr>
                  <a:defRPr sz="1200" b="1">
                    <a:solidFill>
                      <a:sysClr val="windowText" lastClr="000000"/>
                    </a:solidFill>
                    <a:latin typeface="Arial" panose="020B0604020202020204" pitchFamily="34" charset="0"/>
                    <a:cs typeface="Arial" panose="020B0604020202020204" pitchFamily="34" charset="0"/>
                  </a:defRPr>
                </a:pPr>
                <a:r>
                  <a:rPr lang="en-US" sz="800" b="1" baseline="0">
                    <a:solidFill>
                      <a:sysClr val="windowText" lastClr="000000"/>
                    </a:solidFill>
                    <a:latin typeface="Arial" panose="020B0604020202020204" pitchFamily="34" charset="0"/>
                    <a:cs typeface="Arial" panose="020B0604020202020204" pitchFamily="34" charset="0"/>
                  </a:rPr>
                  <a:t> total population in each region</a:t>
                </a:r>
                <a:endParaRPr lang="en-US" sz="800" b="1">
                  <a:solidFill>
                    <a:sysClr val="windowText" lastClr="000000"/>
                  </a:solidFill>
                  <a:latin typeface="Arial" panose="020B0604020202020204" pitchFamily="34" charset="0"/>
                  <a:cs typeface="Arial" panose="020B0604020202020204" pitchFamily="34" charset="0"/>
                </a:endParaRPr>
              </a:p>
            </c:rich>
          </c:tx>
          <c:layout>
            <c:manualLayout>
              <c:xMode val="edge"/>
              <c:yMode val="edge"/>
              <c:x val="3.4454469372734789E-3"/>
              <c:y val="8.3346173454936834E-2"/>
            </c:manualLayout>
          </c:layout>
          <c:overlay val="0"/>
          <c:spPr>
            <a:noFill/>
            <a:ln>
              <a:noFill/>
            </a:ln>
            <a:effectLst/>
          </c:spPr>
          <c:txPr>
            <a:bodyPr rot="-54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title>
        <c:numFmt formatCode="#,##0" sourceLinked="0"/>
        <c:majorTickMark val="out"/>
        <c:minorTickMark val="none"/>
        <c:tickLblPos val="nextTo"/>
        <c:crossAx val="2040198767"/>
        <c:crossesAt val="1"/>
        <c:crossBetween val="midCat"/>
      </c:valAx>
      <c:spPr>
        <a:noFill/>
        <a:ln>
          <a:noFill/>
        </a:ln>
        <a:effectLst/>
      </c:spPr>
    </c:plotArea>
    <c:legend>
      <c:legendPos val="b"/>
      <c:layout>
        <c:manualLayout>
          <c:xMode val="edge"/>
          <c:yMode val="edge"/>
          <c:x val="0.74447695487885324"/>
          <c:y val="7.735901348649446E-2"/>
          <c:w val="0.25552304512114665"/>
          <c:h val="0.33522630714326179"/>
        </c:manualLayout>
      </c:layout>
      <c:overlay val="0"/>
      <c:spPr>
        <a:solidFill>
          <a:schemeClr val="bg1"/>
        </a:solid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fr-FR"/>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'T3'!$A$12</c:f>
              <c:strCache>
                <c:ptCount val="1"/>
                <c:pt idx="0">
                  <c:v>Latin America</c:v>
                </c:pt>
              </c:strCache>
            </c:strRef>
          </c:tx>
          <c:spPr>
            <a:ln w="38100" cap="rnd">
              <a:solidFill>
                <a:schemeClr val="accent1"/>
              </a:solidFill>
              <a:round/>
            </a:ln>
            <a:effectLst/>
          </c:spPr>
          <c:marker>
            <c:symbol val="none"/>
          </c:marker>
          <c:xVal>
            <c:numRef>
              <c:f>'T3'!$B$2:$F$2</c:f>
              <c:numCache>
                <c:formatCode>General</c:formatCode>
                <c:ptCount val="5"/>
                <c:pt idx="0">
                  <c:v>1820</c:v>
                </c:pt>
                <c:pt idx="1">
                  <c:v>1900</c:v>
                </c:pt>
                <c:pt idx="2">
                  <c:v>1950</c:v>
                </c:pt>
                <c:pt idx="3">
                  <c:v>1980</c:v>
                </c:pt>
                <c:pt idx="4">
                  <c:v>2020</c:v>
                </c:pt>
              </c:numCache>
            </c:numRef>
          </c:xVal>
          <c:yVal>
            <c:numRef>
              <c:f>'T3'!$B$12:$F$12</c:f>
              <c:numCache>
                <c:formatCode>0%</c:formatCode>
                <c:ptCount val="5"/>
                <c:pt idx="0">
                  <c:v>1.1308677098150783</c:v>
                </c:pt>
                <c:pt idx="1">
                  <c:v>0.85084959093769663</c:v>
                </c:pt>
                <c:pt idx="2">
                  <c:v>1.1307901907356948</c:v>
                </c:pt>
                <c:pt idx="3">
                  <c:v>1.2477113624124934</c:v>
                </c:pt>
                <c:pt idx="4">
                  <c:v>0.8999191447309316</c:v>
                </c:pt>
              </c:numCache>
            </c:numRef>
          </c:yVal>
          <c:smooth val="1"/>
          <c:extLst>
            <c:ext xmlns:c16="http://schemas.microsoft.com/office/drawing/2014/chart" uri="{C3380CC4-5D6E-409C-BE32-E72D297353CC}">
              <c16:uniqueId val="{00000000-674C-C045-92F9-A59019167B24}"/>
            </c:ext>
          </c:extLst>
        </c:ser>
        <c:ser>
          <c:idx val="1"/>
          <c:order val="1"/>
          <c:tx>
            <c:strRef>
              <c:f>'T3'!$A$22</c:f>
              <c:strCache>
                <c:ptCount val="1"/>
                <c:pt idx="0">
                  <c:v>South and South East Asia</c:v>
                </c:pt>
              </c:strCache>
            </c:strRef>
          </c:tx>
          <c:spPr>
            <a:ln w="38100" cap="rnd">
              <a:solidFill>
                <a:schemeClr val="accent2"/>
              </a:solidFill>
              <a:round/>
            </a:ln>
            <a:effectLst/>
          </c:spPr>
          <c:marker>
            <c:symbol val="none"/>
          </c:marker>
          <c:xVal>
            <c:numRef>
              <c:f>'T3'!$B$2:$F$2</c:f>
              <c:numCache>
                <c:formatCode>General</c:formatCode>
                <c:ptCount val="5"/>
                <c:pt idx="0">
                  <c:v>1820</c:v>
                </c:pt>
                <c:pt idx="1">
                  <c:v>1900</c:v>
                </c:pt>
                <c:pt idx="2">
                  <c:v>1950</c:v>
                </c:pt>
                <c:pt idx="3">
                  <c:v>1980</c:v>
                </c:pt>
                <c:pt idx="4">
                  <c:v>2020</c:v>
                </c:pt>
              </c:numCache>
            </c:numRef>
          </c:xVal>
          <c:yVal>
            <c:numRef>
              <c:f>'T3'!$B$22:$F$22</c:f>
              <c:numCache>
                <c:formatCode>0%</c:formatCode>
                <c:ptCount val="5"/>
                <c:pt idx="0">
                  <c:v>0.61877667140825032</c:v>
                </c:pt>
                <c:pt idx="1">
                  <c:v>0.2857142857142857</c:v>
                </c:pt>
                <c:pt idx="2">
                  <c:v>0.25496302063059556</c:v>
                </c:pt>
                <c:pt idx="3">
                  <c:v>0.2202477113624125</c:v>
                </c:pt>
                <c:pt idx="4">
                  <c:v>0.47102686191716825</c:v>
                </c:pt>
              </c:numCache>
            </c:numRef>
          </c:yVal>
          <c:smooth val="1"/>
          <c:extLst>
            <c:ext xmlns:c16="http://schemas.microsoft.com/office/drawing/2014/chart" uri="{C3380CC4-5D6E-409C-BE32-E72D297353CC}">
              <c16:uniqueId val="{00000001-674C-C045-92F9-A59019167B24}"/>
            </c:ext>
          </c:extLst>
        </c:ser>
        <c:ser>
          <c:idx val="2"/>
          <c:order val="2"/>
          <c:tx>
            <c:strRef>
              <c:f>'T3'!$A$25</c:f>
              <c:strCache>
                <c:ptCount val="1"/>
                <c:pt idx="0">
                  <c:v>Sub Saharan Africa</c:v>
                </c:pt>
              </c:strCache>
            </c:strRef>
          </c:tx>
          <c:spPr>
            <a:ln w="38100" cap="rnd">
              <a:solidFill>
                <a:schemeClr val="accent3"/>
              </a:solidFill>
              <a:round/>
            </a:ln>
            <a:effectLst/>
          </c:spPr>
          <c:marker>
            <c:symbol val="none"/>
          </c:marker>
          <c:xVal>
            <c:numRef>
              <c:f>'T3'!$B$2:$F$2</c:f>
              <c:numCache>
                <c:formatCode>General</c:formatCode>
                <c:ptCount val="5"/>
                <c:pt idx="0">
                  <c:v>1820</c:v>
                </c:pt>
                <c:pt idx="1">
                  <c:v>1900</c:v>
                </c:pt>
                <c:pt idx="2">
                  <c:v>1950</c:v>
                </c:pt>
                <c:pt idx="3">
                  <c:v>1980</c:v>
                </c:pt>
                <c:pt idx="4">
                  <c:v>2020</c:v>
                </c:pt>
              </c:numCache>
            </c:numRef>
          </c:xVal>
          <c:yVal>
            <c:numRef>
              <c:f>'T3'!$B$25:$F$25</c:f>
              <c:numCache>
                <c:formatCode>0%</c:formatCode>
                <c:ptCount val="5"/>
                <c:pt idx="0">
                  <c:v>0.6216216216216216</c:v>
                </c:pt>
                <c:pt idx="1">
                  <c:v>0.5695405915670233</c:v>
                </c:pt>
                <c:pt idx="2">
                  <c:v>0.55585831062670299</c:v>
                </c:pt>
                <c:pt idx="3">
                  <c:v>0.39256865912762517</c:v>
                </c:pt>
                <c:pt idx="4">
                  <c:v>0.23304285329260624</c:v>
                </c:pt>
              </c:numCache>
            </c:numRef>
          </c:yVal>
          <c:smooth val="1"/>
          <c:extLst>
            <c:ext xmlns:c16="http://schemas.microsoft.com/office/drawing/2014/chart" uri="{C3380CC4-5D6E-409C-BE32-E72D297353CC}">
              <c16:uniqueId val="{00000002-674C-C045-92F9-A59019167B24}"/>
            </c:ext>
          </c:extLst>
        </c:ser>
        <c:ser>
          <c:idx val="3"/>
          <c:order val="3"/>
          <c:tx>
            <c:v>World</c:v>
          </c:tx>
          <c:spPr>
            <a:ln w="38100" cap="rnd">
              <a:solidFill>
                <a:srgbClr val="C00000"/>
              </a:solidFill>
              <a:prstDash val="sysDot"/>
              <a:round/>
            </a:ln>
            <a:effectLst/>
          </c:spPr>
          <c:marker>
            <c:symbol val="none"/>
          </c:marker>
          <c:xVal>
            <c:numRef>
              <c:f>'T3'!$B$2:$F$2</c:f>
              <c:numCache>
                <c:formatCode>General</c:formatCode>
                <c:ptCount val="5"/>
                <c:pt idx="0">
                  <c:v>1820</c:v>
                </c:pt>
                <c:pt idx="1">
                  <c:v>1900</c:v>
                </c:pt>
                <c:pt idx="2">
                  <c:v>1950</c:v>
                </c:pt>
                <c:pt idx="3">
                  <c:v>1980</c:v>
                </c:pt>
                <c:pt idx="4">
                  <c:v>2020</c:v>
                </c:pt>
              </c:numCache>
            </c:numRef>
          </c:xVal>
          <c:yVal>
            <c:numRef>
              <c:f>'T3'!$B$4:$F$4</c:f>
              <c:numCache>
                <c:formatCode>0%</c:formatCode>
                <c:ptCount val="5"/>
                <c:pt idx="0">
                  <c:v>1</c:v>
                </c:pt>
                <c:pt idx="1">
                  <c:v>1</c:v>
                </c:pt>
                <c:pt idx="2">
                  <c:v>1</c:v>
                </c:pt>
                <c:pt idx="3">
                  <c:v>1</c:v>
                </c:pt>
                <c:pt idx="4">
                  <c:v>1</c:v>
                </c:pt>
              </c:numCache>
            </c:numRef>
          </c:yVal>
          <c:smooth val="1"/>
          <c:extLst>
            <c:ext xmlns:c16="http://schemas.microsoft.com/office/drawing/2014/chart" uri="{C3380CC4-5D6E-409C-BE32-E72D297353CC}">
              <c16:uniqueId val="{00000003-674C-C045-92F9-A59019167B24}"/>
            </c:ext>
          </c:extLst>
        </c:ser>
        <c:dLbls>
          <c:showLegendKey val="0"/>
          <c:showVal val="0"/>
          <c:showCatName val="0"/>
          <c:showSerName val="0"/>
          <c:showPercent val="0"/>
          <c:showBubbleSize val="0"/>
        </c:dLbls>
        <c:axId val="495975184"/>
        <c:axId val="495974792"/>
      </c:scatterChart>
      <c:valAx>
        <c:axId val="495975184"/>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4792"/>
        <c:crosses val="autoZero"/>
        <c:crossBetween val="midCat"/>
      </c:valAx>
      <c:valAx>
        <c:axId val="4959747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5184"/>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2100" b="1">
                <a:solidFill>
                  <a:schemeClr val="tx1"/>
                </a:solidFill>
              </a:rPr>
              <a:t>Figure 17. Global income inequality</a:t>
            </a:r>
            <a:r>
              <a:rPr lang="fr-FR" sz="2100" b="1" baseline="0">
                <a:solidFill>
                  <a:schemeClr val="tx1"/>
                </a:solidFill>
              </a:rPr>
              <a:t>: pretax vs posttax</a:t>
            </a:r>
          </a:p>
        </c:rich>
      </c:tx>
      <c:layout>
        <c:manualLayout>
          <c:xMode val="edge"/>
          <c:yMode val="edge"/>
          <c:x val="0.16728673557138321"/>
          <c:y val="1.3301029258128475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9.9069452313836043E-2"/>
          <c:y val="7.2628086512938297E-2"/>
          <c:w val="0.86547768288202287"/>
          <c:h val="0.7768042622850474"/>
        </c:manualLayout>
      </c:layout>
      <c:scatterChart>
        <c:scatterStyle val="smoothMarker"/>
        <c:varyColors val="0"/>
        <c:ser>
          <c:idx val="0"/>
          <c:order val="0"/>
          <c:tx>
            <c:v>Pretax T10/B50 ratio</c:v>
          </c:tx>
          <c:spPr>
            <a:ln w="38100" cap="rnd">
              <a:solidFill>
                <a:schemeClr val="accent1"/>
              </a:solidFill>
              <a:round/>
            </a:ln>
            <a:effectLst/>
          </c:spPr>
          <c:marker>
            <c:symbol val="none"/>
          </c:marker>
          <c:xVal>
            <c:numRef>
              <c:f>'data-T10B50'!$A$2:$A$25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'data-T10B50'!$B$2:$B$25</c:f>
              <c:numCache>
                <c:formatCode>0.0</c:formatCode>
                <c:ptCount val="24"/>
                <c:pt idx="0">
                  <c:v>18.536752700805664</c:v>
                </c:pt>
                <c:pt idx="1">
                  <c:v>22.488046646118164</c:v>
                </c:pt>
                <c:pt idx="2">
                  <c:v>32.671897888183594</c:v>
                </c:pt>
                <c:pt idx="3">
                  <c:v>41.110149383544922</c:v>
                </c:pt>
                <c:pt idx="4">
                  <c:v>41.239643096923828</c:v>
                </c:pt>
                <c:pt idx="5">
                  <c:v>39.545497894287109</c:v>
                </c:pt>
                <c:pt idx="6">
                  <c:v>39.045688629150391</c:v>
                </c:pt>
                <c:pt idx="7">
                  <c:v>44.378448486328125</c:v>
                </c:pt>
                <c:pt idx="8">
                  <c:v>40.310050964355469</c:v>
                </c:pt>
                <c:pt idx="9">
                  <c:v>38.40167236328125</c:v>
                </c:pt>
                <c:pt idx="10">
                  <c:v>45.881900787353516</c:v>
                </c:pt>
                <c:pt idx="11">
                  <c:v>53.318088531494141</c:v>
                </c:pt>
                <c:pt idx="12">
                  <c:v>48.959327697753906</c:v>
                </c:pt>
                <c:pt idx="13">
                  <c:v>50.611377716064453</c:v>
                </c:pt>
                <c:pt idx="14">
                  <c:v>49.942222595214844</c:v>
                </c:pt>
                <c:pt idx="15">
                  <c:v>49.008754730224609</c:v>
                </c:pt>
                <c:pt idx="16">
                  <c:v>50.423011779785156</c:v>
                </c:pt>
                <c:pt idx="17">
                  <c:v>49.835460662841797</c:v>
                </c:pt>
                <c:pt idx="18">
                  <c:v>49.283718109130859</c:v>
                </c:pt>
                <c:pt idx="19">
                  <c:v>47.410533905029297</c:v>
                </c:pt>
                <c:pt idx="20">
                  <c:v>43.232872009277344</c:v>
                </c:pt>
                <c:pt idx="21">
                  <c:v>40.266521453857422</c:v>
                </c:pt>
                <c:pt idx="22">
                  <c:v>38.814365386962891</c:v>
                </c:pt>
                <c:pt idx="23">
                  <c:v>38.440402984619141</c:v>
                </c:pt>
              </c:numCache>
            </c:numRef>
          </c:yVal>
          <c:smooth val="1"/>
          <c:extLst>
            <c:ext xmlns:c16="http://schemas.microsoft.com/office/drawing/2014/chart" uri="{C3380CC4-5D6E-409C-BE32-E72D297353CC}">
              <c16:uniqueId val="{00000000-CB12-884B-A5B9-FD01243C21D5}"/>
            </c:ext>
          </c:extLst>
        </c:ser>
        <c:ser>
          <c:idx val="1"/>
          <c:order val="1"/>
          <c:tx>
            <c:v>Posttax T10/B50 ratio</c:v>
          </c:tx>
          <c:spPr>
            <a:ln w="38100" cap="rnd">
              <a:solidFill>
                <a:srgbClr val="FF0000"/>
              </a:solidFill>
              <a:round/>
            </a:ln>
            <a:effectLst/>
          </c:spPr>
          <c:marker>
            <c:symbol val="none"/>
          </c:marker>
          <c:xVal>
            <c:numRef>
              <c:f>'data-T10B50'!$A$2:$A$25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'data-T10B50'!$C$2:$C$25</c:f>
              <c:numCache>
                <c:formatCode>0.0</c:formatCode>
                <c:ptCount val="24"/>
                <c:pt idx="0">
                  <c:v>17.341169357299805</c:v>
                </c:pt>
                <c:pt idx="1">
                  <c:v>20.986017227172852</c:v>
                </c:pt>
                <c:pt idx="2">
                  <c:v>29.761556625366211</c:v>
                </c:pt>
                <c:pt idx="3">
                  <c:v>36.858036041259766</c:v>
                </c:pt>
                <c:pt idx="4">
                  <c:v>36.899063110351562</c:v>
                </c:pt>
                <c:pt idx="5">
                  <c:v>33.636650085449219</c:v>
                </c:pt>
                <c:pt idx="6">
                  <c:v>32.530059814453125</c:v>
                </c:pt>
                <c:pt idx="7">
                  <c:v>36.473728179931641</c:v>
                </c:pt>
                <c:pt idx="8">
                  <c:v>33.711196899414062</c:v>
                </c:pt>
                <c:pt idx="9">
                  <c:v>32.461280822753906</c:v>
                </c:pt>
                <c:pt idx="10">
                  <c:v>37.797042846679688</c:v>
                </c:pt>
                <c:pt idx="11">
                  <c:v>37.015769958496094</c:v>
                </c:pt>
                <c:pt idx="12">
                  <c:v>33.958630789402513</c:v>
                </c:pt>
                <c:pt idx="13">
                  <c:v>35.072422027587891</c:v>
                </c:pt>
                <c:pt idx="14">
                  <c:v>35.121561964729864</c:v>
                </c:pt>
                <c:pt idx="15">
                  <c:v>34.983508015968326</c:v>
                </c:pt>
                <c:pt idx="16">
                  <c:v>36.542686462402344</c:v>
                </c:pt>
                <c:pt idx="17">
                  <c:v>35.928768019393395</c:v>
                </c:pt>
                <c:pt idx="18">
                  <c:v>35.346893712523524</c:v>
                </c:pt>
                <c:pt idx="19">
                  <c:v>33.828149005165017</c:v>
                </c:pt>
                <c:pt idx="20">
                  <c:v>30.689132690429688</c:v>
                </c:pt>
                <c:pt idx="21">
                  <c:v>28.25878417130685</c:v>
                </c:pt>
                <c:pt idx="22">
                  <c:v>26.933743183622475</c:v>
                </c:pt>
                <c:pt idx="23">
                  <c:v>26.377996444702148</c:v>
                </c:pt>
              </c:numCache>
            </c:numRef>
          </c:yVal>
          <c:smooth val="1"/>
          <c:extLst>
            <c:ext xmlns:c16="http://schemas.microsoft.com/office/drawing/2014/chart" uri="{C3380CC4-5D6E-409C-BE32-E72D297353CC}">
              <c16:uniqueId val="{00000000-30F7-5E4C-8F3C-4121D65B4AED}"/>
            </c:ext>
          </c:extLst>
        </c:ser>
        <c:dLbls>
          <c:showLegendKey val="0"/>
          <c:showVal val="0"/>
          <c:showCatName val="0"/>
          <c:showSerName val="0"/>
          <c:showPercent val="0"/>
          <c:showBubbleSize val="0"/>
        </c:dLbls>
        <c:axId val="485450896"/>
        <c:axId val="485451288"/>
      </c:scatterChart>
      <c:valAx>
        <c:axId val="485450896"/>
        <c:scaling>
          <c:orientation val="minMax"/>
          <c:max val="2020"/>
          <c:min val="1820"/>
        </c:scaling>
        <c:delete val="0"/>
        <c:axPos val="b"/>
        <c:majorGridlines>
          <c:spPr>
            <a:ln w="12700" cap="flat" cmpd="sng" algn="ctr">
              <a:solidFill>
                <a:schemeClr val="tx1"/>
              </a:solidFill>
              <a:prstDash val="sysDot"/>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5451288"/>
        <c:crosses val="autoZero"/>
        <c:crossBetween val="midCat"/>
        <c:majorUnit val="20"/>
      </c:valAx>
      <c:valAx>
        <c:axId val="485451288"/>
        <c:scaling>
          <c:logBase val="2"/>
          <c:orientation val="minMax"/>
          <c:max val="80"/>
          <c:min val="10"/>
        </c:scaling>
        <c:delete val="0"/>
        <c:axPos val="l"/>
        <c:majorGridlines>
          <c:spPr>
            <a:ln w="19050" cap="flat" cmpd="sng" algn="ctr">
              <a:solidFill>
                <a:schemeClr val="tx1"/>
              </a:solidFill>
              <a:prstDash val="sysDot"/>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Ratio of top 10% average income</a:t>
                </a:r>
                <a:r>
                  <a:rPr lang="fr-FR" sz="1600" baseline="0">
                    <a:solidFill>
                      <a:schemeClr val="tx1"/>
                    </a:solidFill>
                  </a:rPr>
                  <a:t> </a:t>
                </a:r>
              </a:p>
              <a:p>
                <a:pPr>
                  <a:defRPr sz="1600">
                    <a:solidFill>
                      <a:schemeClr val="tx1"/>
                    </a:solidFill>
                  </a:defRPr>
                </a:pPr>
                <a:r>
                  <a:rPr lang="fr-FR" sz="1600" baseline="0">
                    <a:solidFill>
                      <a:schemeClr val="tx1"/>
                    </a:solidFill>
                  </a:rPr>
                  <a:t>to bottom 50% avegrage income</a:t>
                </a:r>
                <a:endParaRPr lang="fr-FR" sz="1600">
                  <a:solidFill>
                    <a:schemeClr val="tx1"/>
                  </a:solidFill>
                </a:endParaRPr>
              </a:p>
            </c:rich>
          </c:tx>
          <c:layout>
            <c:manualLayout>
              <c:xMode val="edge"/>
              <c:yMode val="edge"/>
              <c:x val="1.4784987637174163E-3"/>
              <c:y val="0.18700308496205906"/>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5450896"/>
        <c:crosses val="autoZero"/>
        <c:crossBetween val="midCat"/>
      </c:valAx>
      <c:spPr>
        <a:noFill/>
        <a:ln w="25400">
          <a:solidFill>
            <a:schemeClr val="tx1"/>
          </a:solidFill>
        </a:ln>
        <a:effectLst/>
      </c:spPr>
    </c:plotArea>
    <c:legend>
      <c:legendPos val="b"/>
      <c:layout>
        <c:manualLayout>
          <c:xMode val="edge"/>
          <c:yMode val="edge"/>
          <c:x val="0.47243172934617933"/>
          <c:y val="0.53367666752968945"/>
          <c:w val="0.21297724902275691"/>
          <c:h val="0.12595594943954525"/>
        </c:manualLayout>
      </c:layout>
      <c:overlay val="0"/>
      <c:spPr>
        <a:solidFill>
          <a:schemeClr val="bg1"/>
        </a:solidFill>
        <a:ln w="25400">
          <a:solidFill>
            <a:schemeClr val="tx1"/>
          </a:solid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1.2649999999999999" r="0.7" t="0.75" header="0.3" footer="0.3"/>
    <c:pageSetup paperSize="9" orientation="landscape"/>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fr-FR">
                <a:solidFill>
                  <a:schemeClr val="tx1"/>
                </a:solidFill>
              </a:rPr>
              <a:t>Global</a:t>
            </a:r>
            <a:r>
              <a:rPr lang="fr-FR" baseline="0">
                <a:solidFill>
                  <a:schemeClr val="tx1"/>
                </a:solidFill>
              </a:rPr>
              <a:t> inequality 1820-1992</a:t>
            </a:r>
          </a:p>
          <a:p>
            <a:pPr>
              <a:defRPr/>
            </a:pPr>
            <a:r>
              <a:rPr lang="fr-FR" baseline="0"/>
              <a:t>Top 10% shares assumed by Bourguignon Morrison 2002</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title>
    <c:autoTitleDeleted val="0"/>
    <c:plotArea>
      <c:layout/>
      <c:scatterChart>
        <c:scatterStyle val="lineMarker"/>
        <c:varyColors val="0"/>
        <c:ser>
          <c:idx val="0"/>
          <c:order val="0"/>
          <c:tx>
            <c:strRef>
              <c:f>AppendixT10!$A$3</c:f>
              <c:strCache>
                <c:ptCount val="1"/>
                <c:pt idx="0">
                  <c:v>46 African countries</c:v>
                </c:pt>
              </c:strCache>
            </c:strRef>
          </c:tx>
          <c:spPr>
            <a:ln w="19050" cap="rnd">
              <a:solidFill>
                <a:schemeClr val="tx1"/>
              </a:solidFill>
              <a:round/>
            </a:ln>
            <a:effectLst/>
          </c:spPr>
          <c:marker>
            <c:symbol val="circle"/>
            <c:size val="5"/>
            <c:spPr>
              <a:solidFill>
                <a:schemeClr val="accent1"/>
              </a:solidFill>
              <a:ln w="9525">
                <a:solidFill>
                  <a:schemeClr val="accent1"/>
                </a:solidFill>
              </a:ln>
              <a:effectLst/>
            </c:spPr>
          </c:marker>
          <c:xVal>
            <c:numRef>
              <c:f>AppendixT10!$B$2:$K$2</c:f>
              <c:numCache>
                <c:formatCode>General</c:formatCode>
                <c:ptCount val="10"/>
                <c:pt idx="0">
                  <c:v>1820</c:v>
                </c:pt>
                <c:pt idx="1">
                  <c:v>1850</c:v>
                </c:pt>
                <c:pt idx="2">
                  <c:v>1870</c:v>
                </c:pt>
                <c:pt idx="3">
                  <c:v>1890</c:v>
                </c:pt>
                <c:pt idx="4">
                  <c:v>1910</c:v>
                </c:pt>
                <c:pt idx="5">
                  <c:v>1929</c:v>
                </c:pt>
                <c:pt idx="6">
                  <c:v>1950</c:v>
                </c:pt>
                <c:pt idx="7">
                  <c:v>1960</c:v>
                </c:pt>
                <c:pt idx="8">
                  <c:v>1970</c:v>
                </c:pt>
                <c:pt idx="9">
                  <c:v>1992</c:v>
                </c:pt>
              </c:numCache>
            </c:numRef>
          </c:xVal>
          <c:yVal>
            <c:numRef>
              <c:f>AppendixT10!$B$3:$K$3</c:f>
              <c:numCache>
                <c:formatCode>0%</c:formatCode>
                <c:ptCount val="10"/>
                <c:pt idx="0">
                  <c:v>0.3</c:v>
                </c:pt>
                <c:pt idx="1">
                  <c:v>0.3</c:v>
                </c:pt>
                <c:pt idx="2">
                  <c:v>0.3</c:v>
                </c:pt>
                <c:pt idx="3">
                  <c:v>0.3</c:v>
                </c:pt>
                <c:pt idx="4">
                  <c:v>0.3</c:v>
                </c:pt>
                <c:pt idx="5">
                  <c:v>0.31</c:v>
                </c:pt>
                <c:pt idx="6">
                  <c:v>0.31</c:v>
                </c:pt>
                <c:pt idx="7">
                  <c:v>0.31</c:v>
                </c:pt>
                <c:pt idx="8">
                  <c:v>0.31</c:v>
                </c:pt>
                <c:pt idx="9">
                  <c:v>0.31</c:v>
                </c:pt>
              </c:numCache>
            </c:numRef>
          </c:yVal>
          <c:smooth val="0"/>
          <c:extLst>
            <c:ext xmlns:c16="http://schemas.microsoft.com/office/drawing/2014/chart" uri="{C3380CC4-5D6E-409C-BE32-E72D297353CC}">
              <c16:uniqueId val="{00000000-F7BB-4640-BF51-851C57C9D63E}"/>
            </c:ext>
          </c:extLst>
        </c:ser>
        <c:ser>
          <c:idx val="1"/>
          <c:order val="1"/>
          <c:tx>
            <c:strRef>
              <c:f>AppendixT10!$A$7</c:f>
              <c:strCache>
                <c:ptCount val="1"/>
                <c:pt idx="0">
                  <c:v>North-Africa</c:v>
                </c:pt>
              </c:strCache>
            </c:strRef>
          </c:tx>
          <c:spPr>
            <a:ln w="19050" cap="rnd">
              <a:solidFill>
                <a:schemeClr val="accent2"/>
              </a:solidFill>
              <a:round/>
            </a:ln>
            <a:effectLst/>
          </c:spPr>
          <c:marker>
            <c:symbol val="circle"/>
            <c:size val="5"/>
            <c:spPr>
              <a:solidFill>
                <a:schemeClr val="accent2"/>
              </a:solidFill>
              <a:ln w="9525">
                <a:solidFill>
                  <a:schemeClr val="accent2"/>
                </a:solidFill>
              </a:ln>
              <a:effectLst/>
            </c:spPr>
          </c:marker>
          <c:xVal>
            <c:numRef>
              <c:f>AppendixT10!$B$2:$K$2</c:f>
              <c:numCache>
                <c:formatCode>General</c:formatCode>
                <c:ptCount val="10"/>
                <c:pt idx="0">
                  <c:v>1820</c:v>
                </c:pt>
                <c:pt idx="1">
                  <c:v>1850</c:v>
                </c:pt>
                <c:pt idx="2">
                  <c:v>1870</c:v>
                </c:pt>
                <c:pt idx="3">
                  <c:v>1890</c:v>
                </c:pt>
                <c:pt idx="4">
                  <c:v>1910</c:v>
                </c:pt>
                <c:pt idx="5">
                  <c:v>1929</c:v>
                </c:pt>
                <c:pt idx="6">
                  <c:v>1950</c:v>
                </c:pt>
                <c:pt idx="7">
                  <c:v>1960</c:v>
                </c:pt>
                <c:pt idx="8">
                  <c:v>1970</c:v>
                </c:pt>
                <c:pt idx="9">
                  <c:v>1992</c:v>
                </c:pt>
              </c:numCache>
            </c:numRef>
          </c:xVal>
          <c:yVal>
            <c:numRef>
              <c:f>AppendixT10!$B$7:$K$7</c:f>
              <c:numCache>
                <c:formatCode>0%</c:formatCode>
                <c:ptCount val="10"/>
                <c:pt idx="0">
                  <c:v>0.4</c:v>
                </c:pt>
                <c:pt idx="1">
                  <c:v>0.4</c:v>
                </c:pt>
                <c:pt idx="2">
                  <c:v>0.4</c:v>
                </c:pt>
                <c:pt idx="3">
                  <c:v>0.4</c:v>
                </c:pt>
                <c:pt idx="4">
                  <c:v>0.4</c:v>
                </c:pt>
                <c:pt idx="5">
                  <c:v>0.42</c:v>
                </c:pt>
                <c:pt idx="6">
                  <c:v>0.47</c:v>
                </c:pt>
                <c:pt idx="7">
                  <c:v>0.43</c:v>
                </c:pt>
                <c:pt idx="8">
                  <c:v>0.41</c:v>
                </c:pt>
                <c:pt idx="9">
                  <c:v>0.41</c:v>
                </c:pt>
              </c:numCache>
            </c:numRef>
          </c:yVal>
          <c:smooth val="0"/>
          <c:extLst>
            <c:ext xmlns:c16="http://schemas.microsoft.com/office/drawing/2014/chart" uri="{C3380CC4-5D6E-409C-BE32-E72D297353CC}">
              <c16:uniqueId val="{00000002-F7BB-4640-BF51-851C57C9D63E}"/>
            </c:ext>
          </c:extLst>
        </c:ser>
        <c:ser>
          <c:idx val="2"/>
          <c:order val="2"/>
          <c:tx>
            <c:strRef>
              <c:f>AppendixT10!$A$17</c:f>
              <c:strCache>
                <c:ptCount val="1"/>
                <c:pt idx="0">
                  <c:v>37 Latin American countries</c:v>
                </c:pt>
              </c:strCache>
            </c:strRef>
          </c:tx>
          <c:spPr>
            <a:ln w="19050" cap="rnd">
              <a:solidFill>
                <a:schemeClr val="accent3"/>
              </a:solidFill>
              <a:round/>
            </a:ln>
            <a:effectLst/>
          </c:spPr>
          <c:marker>
            <c:symbol val="circle"/>
            <c:size val="5"/>
            <c:spPr>
              <a:solidFill>
                <a:schemeClr val="accent3"/>
              </a:solidFill>
              <a:ln w="9525">
                <a:solidFill>
                  <a:schemeClr val="accent3"/>
                </a:solidFill>
              </a:ln>
              <a:effectLst/>
            </c:spPr>
          </c:marker>
          <c:xVal>
            <c:numRef>
              <c:f>AppendixT10!$B$2:$K$2</c:f>
              <c:numCache>
                <c:formatCode>General</c:formatCode>
                <c:ptCount val="10"/>
                <c:pt idx="0">
                  <c:v>1820</c:v>
                </c:pt>
                <c:pt idx="1">
                  <c:v>1850</c:v>
                </c:pt>
                <c:pt idx="2">
                  <c:v>1870</c:v>
                </c:pt>
                <c:pt idx="3">
                  <c:v>1890</c:v>
                </c:pt>
                <c:pt idx="4">
                  <c:v>1910</c:v>
                </c:pt>
                <c:pt idx="5">
                  <c:v>1929</c:v>
                </c:pt>
                <c:pt idx="6">
                  <c:v>1950</c:v>
                </c:pt>
                <c:pt idx="7">
                  <c:v>1960</c:v>
                </c:pt>
                <c:pt idx="8">
                  <c:v>1970</c:v>
                </c:pt>
                <c:pt idx="9">
                  <c:v>1992</c:v>
                </c:pt>
              </c:numCache>
            </c:numRef>
          </c:xVal>
          <c:yVal>
            <c:numRef>
              <c:f>AppendixT10!$B$17:$K$17</c:f>
              <c:numCache>
                <c:formatCode>0%</c:formatCode>
                <c:ptCount val="10"/>
                <c:pt idx="0">
                  <c:v>0.51</c:v>
                </c:pt>
                <c:pt idx="1">
                  <c:v>0.51</c:v>
                </c:pt>
                <c:pt idx="2">
                  <c:v>0.51</c:v>
                </c:pt>
                <c:pt idx="3">
                  <c:v>0.51</c:v>
                </c:pt>
                <c:pt idx="4">
                  <c:v>0.51</c:v>
                </c:pt>
                <c:pt idx="5">
                  <c:v>0.51</c:v>
                </c:pt>
                <c:pt idx="6">
                  <c:v>0.51</c:v>
                </c:pt>
                <c:pt idx="7">
                  <c:v>0.51</c:v>
                </c:pt>
                <c:pt idx="8">
                  <c:v>0.51</c:v>
                </c:pt>
                <c:pt idx="9">
                  <c:v>0.51</c:v>
                </c:pt>
              </c:numCache>
            </c:numRef>
          </c:yVal>
          <c:smooth val="0"/>
          <c:extLst>
            <c:ext xmlns:c16="http://schemas.microsoft.com/office/drawing/2014/chart" uri="{C3380CC4-5D6E-409C-BE32-E72D297353CC}">
              <c16:uniqueId val="{00000003-F7BB-4640-BF51-851C57C9D63E}"/>
            </c:ext>
          </c:extLst>
        </c:ser>
        <c:ser>
          <c:idx val="3"/>
          <c:order val="3"/>
          <c:tx>
            <c:strRef>
              <c:f>AppendixT10!$A$12</c:f>
              <c:strCache>
                <c:ptCount val="1"/>
                <c:pt idx="0">
                  <c:v>India</c:v>
                </c:pt>
              </c:strCache>
            </c:strRef>
          </c:tx>
          <c:spPr>
            <a:ln w="19050" cap="rnd">
              <a:solidFill>
                <a:schemeClr val="accent4"/>
              </a:solidFill>
              <a:round/>
            </a:ln>
            <a:effectLst/>
          </c:spPr>
          <c:marker>
            <c:symbol val="circle"/>
            <c:size val="5"/>
            <c:spPr>
              <a:solidFill>
                <a:schemeClr val="accent4"/>
              </a:solidFill>
              <a:ln w="9525">
                <a:solidFill>
                  <a:schemeClr val="accent4"/>
                </a:solidFill>
              </a:ln>
              <a:effectLst/>
            </c:spPr>
          </c:marker>
          <c:xVal>
            <c:numRef>
              <c:f>AppendixT10!$B$2:$K$2</c:f>
              <c:numCache>
                <c:formatCode>General</c:formatCode>
                <c:ptCount val="10"/>
                <c:pt idx="0">
                  <c:v>1820</c:v>
                </c:pt>
                <c:pt idx="1">
                  <c:v>1850</c:v>
                </c:pt>
                <c:pt idx="2">
                  <c:v>1870</c:v>
                </c:pt>
                <c:pt idx="3">
                  <c:v>1890</c:v>
                </c:pt>
                <c:pt idx="4">
                  <c:v>1910</c:v>
                </c:pt>
                <c:pt idx="5">
                  <c:v>1929</c:v>
                </c:pt>
                <c:pt idx="6">
                  <c:v>1950</c:v>
                </c:pt>
                <c:pt idx="7">
                  <c:v>1960</c:v>
                </c:pt>
                <c:pt idx="8">
                  <c:v>1970</c:v>
                </c:pt>
                <c:pt idx="9">
                  <c:v>1992</c:v>
                </c:pt>
              </c:numCache>
            </c:numRef>
          </c:xVal>
          <c:yVal>
            <c:numRef>
              <c:f>AppendixT10!$B$12:$K$12</c:f>
              <c:numCache>
                <c:formatCode>0%</c:formatCode>
                <c:ptCount val="10"/>
                <c:pt idx="0">
                  <c:v>0.39</c:v>
                </c:pt>
                <c:pt idx="1">
                  <c:v>0.39</c:v>
                </c:pt>
                <c:pt idx="2">
                  <c:v>0.39</c:v>
                </c:pt>
                <c:pt idx="3">
                  <c:v>0.39</c:v>
                </c:pt>
                <c:pt idx="4">
                  <c:v>0.39</c:v>
                </c:pt>
                <c:pt idx="5">
                  <c:v>0.39</c:v>
                </c:pt>
                <c:pt idx="6">
                  <c:v>0.38</c:v>
                </c:pt>
                <c:pt idx="7">
                  <c:v>0.38</c:v>
                </c:pt>
                <c:pt idx="8">
                  <c:v>0.37</c:v>
                </c:pt>
                <c:pt idx="9">
                  <c:v>0.37</c:v>
                </c:pt>
              </c:numCache>
            </c:numRef>
          </c:yVal>
          <c:smooth val="0"/>
          <c:extLst>
            <c:ext xmlns:c16="http://schemas.microsoft.com/office/drawing/2014/chart" uri="{C3380CC4-5D6E-409C-BE32-E72D297353CC}">
              <c16:uniqueId val="{00000004-F7BB-4640-BF51-851C57C9D63E}"/>
            </c:ext>
          </c:extLst>
        </c:ser>
        <c:ser>
          <c:idx val="4"/>
          <c:order val="4"/>
          <c:tx>
            <c:strRef>
              <c:f>AppendixT10!$A$23</c:f>
              <c:strCache>
                <c:ptCount val="1"/>
                <c:pt idx="0">
                  <c:v>Russia</c:v>
                </c:pt>
              </c:strCache>
            </c:strRef>
          </c:tx>
          <c:spPr>
            <a:ln w="19050" cap="rnd">
              <a:solidFill>
                <a:schemeClr val="accent5"/>
              </a:solidFill>
              <a:round/>
            </a:ln>
            <a:effectLst/>
          </c:spPr>
          <c:marker>
            <c:symbol val="circle"/>
            <c:size val="5"/>
            <c:spPr>
              <a:solidFill>
                <a:schemeClr val="accent5"/>
              </a:solidFill>
              <a:ln w="9525">
                <a:solidFill>
                  <a:schemeClr val="accent5"/>
                </a:solidFill>
              </a:ln>
              <a:effectLst/>
            </c:spPr>
          </c:marker>
          <c:xVal>
            <c:numRef>
              <c:f>AppendixT10!$B$2:$K$2</c:f>
              <c:numCache>
                <c:formatCode>General</c:formatCode>
                <c:ptCount val="10"/>
                <c:pt idx="0">
                  <c:v>1820</c:v>
                </c:pt>
                <c:pt idx="1">
                  <c:v>1850</c:v>
                </c:pt>
                <c:pt idx="2">
                  <c:v>1870</c:v>
                </c:pt>
                <c:pt idx="3">
                  <c:v>1890</c:v>
                </c:pt>
                <c:pt idx="4">
                  <c:v>1910</c:v>
                </c:pt>
                <c:pt idx="5">
                  <c:v>1929</c:v>
                </c:pt>
                <c:pt idx="6">
                  <c:v>1950</c:v>
                </c:pt>
                <c:pt idx="7">
                  <c:v>1960</c:v>
                </c:pt>
                <c:pt idx="8">
                  <c:v>1970</c:v>
                </c:pt>
                <c:pt idx="9">
                  <c:v>1992</c:v>
                </c:pt>
              </c:numCache>
            </c:numRef>
          </c:xVal>
          <c:yVal>
            <c:numRef>
              <c:f>AppendixT10!$B$23:$K$23</c:f>
              <c:numCache>
                <c:formatCode>0%</c:formatCode>
                <c:ptCount val="10"/>
                <c:pt idx="0">
                  <c:v>0.44</c:v>
                </c:pt>
                <c:pt idx="1">
                  <c:v>0.44</c:v>
                </c:pt>
                <c:pt idx="2">
                  <c:v>0.44</c:v>
                </c:pt>
                <c:pt idx="3">
                  <c:v>0.47</c:v>
                </c:pt>
                <c:pt idx="4">
                  <c:v>0.47</c:v>
                </c:pt>
                <c:pt idx="5">
                  <c:v>0.31</c:v>
                </c:pt>
                <c:pt idx="6">
                  <c:v>0.31</c:v>
                </c:pt>
                <c:pt idx="7">
                  <c:v>0.31</c:v>
                </c:pt>
                <c:pt idx="8">
                  <c:v>0.31</c:v>
                </c:pt>
                <c:pt idx="9">
                  <c:v>0.31</c:v>
                </c:pt>
              </c:numCache>
            </c:numRef>
          </c:yVal>
          <c:smooth val="0"/>
          <c:extLst>
            <c:ext xmlns:c16="http://schemas.microsoft.com/office/drawing/2014/chart" uri="{C3380CC4-5D6E-409C-BE32-E72D297353CC}">
              <c16:uniqueId val="{00000005-F7BB-4640-BF51-851C57C9D63E}"/>
            </c:ext>
          </c:extLst>
        </c:ser>
        <c:ser>
          <c:idx val="5"/>
          <c:order val="5"/>
          <c:tx>
            <c:strRef>
              <c:f>AppendixT10!$A$29</c:f>
              <c:strCache>
                <c:ptCount val="1"/>
                <c:pt idx="0">
                  <c:v>France</c:v>
                </c:pt>
              </c:strCache>
            </c:strRef>
          </c:tx>
          <c:spPr>
            <a:ln w="19050" cap="rnd">
              <a:solidFill>
                <a:schemeClr val="accent6"/>
              </a:solidFill>
              <a:round/>
            </a:ln>
            <a:effectLst/>
          </c:spPr>
          <c:marker>
            <c:symbol val="circle"/>
            <c:size val="5"/>
            <c:spPr>
              <a:solidFill>
                <a:schemeClr val="accent6"/>
              </a:solidFill>
              <a:ln w="9525">
                <a:solidFill>
                  <a:schemeClr val="accent6"/>
                </a:solidFill>
              </a:ln>
              <a:effectLst/>
            </c:spPr>
          </c:marker>
          <c:xVal>
            <c:numRef>
              <c:f>AppendixT10!$B$2:$K$2</c:f>
              <c:numCache>
                <c:formatCode>General</c:formatCode>
                <c:ptCount val="10"/>
                <c:pt idx="0">
                  <c:v>1820</c:v>
                </c:pt>
                <c:pt idx="1">
                  <c:v>1850</c:v>
                </c:pt>
                <c:pt idx="2">
                  <c:v>1870</c:v>
                </c:pt>
                <c:pt idx="3">
                  <c:v>1890</c:v>
                </c:pt>
                <c:pt idx="4">
                  <c:v>1910</c:v>
                </c:pt>
                <c:pt idx="5">
                  <c:v>1929</c:v>
                </c:pt>
                <c:pt idx="6">
                  <c:v>1950</c:v>
                </c:pt>
                <c:pt idx="7">
                  <c:v>1960</c:v>
                </c:pt>
                <c:pt idx="8">
                  <c:v>1970</c:v>
                </c:pt>
                <c:pt idx="9">
                  <c:v>1992</c:v>
                </c:pt>
              </c:numCache>
            </c:numRef>
          </c:xVal>
          <c:yVal>
            <c:numRef>
              <c:f>AppendixT10!$B$29:$K$29</c:f>
              <c:numCache>
                <c:formatCode>0%</c:formatCode>
                <c:ptCount val="10"/>
                <c:pt idx="0">
                  <c:v>0.42</c:v>
                </c:pt>
                <c:pt idx="1">
                  <c:v>0.44</c:v>
                </c:pt>
                <c:pt idx="2">
                  <c:v>0.48</c:v>
                </c:pt>
                <c:pt idx="3">
                  <c:v>0.45</c:v>
                </c:pt>
                <c:pt idx="4">
                  <c:v>0.42</c:v>
                </c:pt>
                <c:pt idx="5">
                  <c:v>0.36</c:v>
                </c:pt>
                <c:pt idx="6">
                  <c:v>0.31</c:v>
                </c:pt>
                <c:pt idx="7">
                  <c:v>0.31</c:v>
                </c:pt>
                <c:pt idx="8">
                  <c:v>0.3</c:v>
                </c:pt>
                <c:pt idx="9">
                  <c:v>0.28999999999999998</c:v>
                </c:pt>
              </c:numCache>
            </c:numRef>
          </c:yVal>
          <c:smooth val="0"/>
          <c:extLst>
            <c:ext xmlns:c16="http://schemas.microsoft.com/office/drawing/2014/chart" uri="{C3380CC4-5D6E-409C-BE32-E72D297353CC}">
              <c16:uniqueId val="{00000007-F7BB-4640-BF51-851C57C9D63E}"/>
            </c:ext>
          </c:extLst>
        </c:ser>
        <c:dLbls>
          <c:showLegendKey val="0"/>
          <c:showVal val="0"/>
          <c:showCatName val="0"/>
          <c:showSerName val="0"/>
          <c:showPercent val="0"/>
          <c:showBubbleSize val="0"/>
        </c:dLbls>
        <c:axId val="485446192"/>
        <c:axId val="485445800"/>
      </c:scatterChart>
      <c:valAx>
        <c:axId val="485446192"/>
        <c:scaling>
          <c:orientation val="minMax"/>
          <c:max val="1992"/>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5445800"/>
        <c:crosses val="autoZero"/>
        <c:crossBetween val="midCat"/>
      </c:valAx>
      <c:valAx>
        <c:axId val="485445800"/>
        <c:scaling>
          <c:orientation val="minMax"/>
          <c:max val="0.60000000000000009"/>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85446192"/>
        <c:crosses val="autoZero"/>
        <c:crossBetween val="midCat"/>
      </c:valAx>
      <c:spPr>
        <a:noFill/>
        <a:ln>
          <a:noFill/>
        </a:ln>
        <a:effectLst/>
      </c:spPr>
    </c:plotArea>
    <c:legend>
      <c:legendPos val="r"/>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r-FR"/>
        </a:p>
      </c:txPr>
    </c:legend>
    <c:plotVisOnly val="0"/>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b="1"/>
              <a:t>The rise of redistribution</a:t>
            </a:r>
            <a:r>
              <a:rPr lang="fr-FR" b="1" baseline="0"/>
              <a:t> in France and the USA, 1820-2020</a:t>
            </a:r>
            <a:r>
              <a:rPr lang="fr-FR" baseline="0"/>
              <a:t> </a:t>
            </a:r>
          </a:p>
          <a:p>
            <a:pPr>
              <a:defRPr sz="1600">
                <a:solidFill>
                  <a:schemeClr val="tx1"/>
                </a:solidFill>
              </a:defRPr>
            </a:pPr>
            <a:r>
              <a:rPr lang="fr-FR" baseline="0"/>
              <a:t>(Net transfers to the bottom 50%, % national income)</a:t>
            </a:r>
            <a:endParaRPr lang="fr-FR"/>
          </a:p>
        </c:rich>
      </c:tx>
      <c:layout>
        <c:manualLayout>
          <c:xMode val="edge"/>
          <c:yMode val="edge"/>
          <c:x val="0.1631824470217085"/>
          <c:y val="2.161358267716535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0.13845590551181103"/>
          <c:w val="0.85639705044362169"/>
          <c:h val="0.70526259842519679"/>
        </c:manualLayout>
      </c:layout>
      <c:scatterChart>
        <c:scatterStyle val="smoothMarker"/>
        <c:varyColors val="0"/>
        <c:ser>
          <c:idx val="0"/>
          <c:order val="0"/>
          <c:tx>
            <c:v>France</c:v>
          </c:tx>
          <c:spPr>
            <a:ln w="31750" cap="rnd">
              <a:solidFill>
                <a:schemeClr val="accent1"/>
              </a:solidFill>
              <a:round/>
            </a:ln>
            <a:effectLst/>
          </c:spPr>
          <c:marker>
            <c:symbol val="none"/>
          </c:marker>
          <c:xVal>
            <c:numRef>
              <c:f>AppendixT13!$A$6:$A$21</c:f>
              <c:numCache>
                <c:formatCode>0</c:formatCode>
                <c:ptCount val="16"/>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1990</c:v>
                </c:pt>
                <c:pt idx="13">
                  <c:v>2000</c:v>
                </c:pt>
                <c:pt idx="14">
                  <c:v>2010</c:v>
                </c:pt>
                <c:pt idx="15">
                  <c:v>2020</c:v>
                </c:pt>
              </c:numCache>
            </c:numRef>
          </c:xVal>
          <c:yVal>
            <c:numRef>
              <c:f>AppendixT13!$B$6:$B$21</c:f>
              <c:numCache>
                <c:formatCode>0.0%</c:formatCode>
                <c:ptCount val="16"/>
                <c:pt idx="0">
                  <c:v>6.822735071182251E-3</c:v>
                </c:pt>
                <c:pt idx="1">
                  <c:v>6.7198723554611206E-3</c:v>
                </c:pt>
                <c:pt idx="2">
                  <c:v>1.1094674468040466E-2</c:v>
                </c:pt>
                <c:pt idx="3">
                  <c:v>1.5092208981513977E-2</c:v>
                </c:pt>
                <c:pt idx="4">
                  <c:v>1.7009735107421875E-2</c:v>
                </c:pt>
                <c:pt idx="5">
                  <c:v>5.2900686860084534E-2</c:v>
                </c:pt>
                <c:pt idx="6">
                  <c:v>3.6296740174293518E-2</c:v>
                </c:pt>
                <c:pt idx="7">
                  <c:v>3.4204959869384766E-2</c:v>
                </c:pt>
                <c:pt idx="8">
                  <c:v>4.8638537526130676E-2</c:v>
                </c:pt>
                <c:pt idx="9">
                  <c:v>4.8822119832038879E-2</c:v>
                </c:pt>
                <c:pt idx="10">
                  <c:v>4.6305477619171143E-2</c:v>
                </c:pt>
                <c:pt idx="11">
                  <c:v>6.4988434314727783E-2</c:v>
                </c:pt>
                <c:pt idx="12">
                  <c:v>8.0301821231842041E-2</c:v>
                </c:pt>
                <c:pt idx="13">
                  <c:v>8.0106198787689209E-2</c:v>
                </c:pt>
                <c:pt idx="14">
                  <c:v>8.1235170364379883E-2</c:v>
                </c:pt>
                <c:pt idx="15">
                  <c:v>9.3275487422943115E-2</c:v>
                </c:pt>
              </c:numCache>
            </c:numRef>
          </c:yVal>
          <c:smooth val="1"/>
          <c:extLst>
            <c:ext xmlns:c16="http://schemas.microsoft.com/office/drawing/2014/chart" uri="{C3380CC4-5D6E-409C-BE32-E72D297353CC}">
              <c16:uniqueId val="{00000000-B17E-EF46-AF63-DC4BF7E9E0D8}"/>
            </c:ext>
          </c:extLst>
        </c:ser>
        <c:ser>
          <c:idx val="1"/>
          <c:order val="1"/>
          <c:tx>
            <c:v>USA</c:v>
          </c:tx>
          <c:spPr>
            <a:ln w="31750" cap="rnd">
              <a:solidFill>
                <a:schemeClr val="accent2"/>
              </a:solidFill>
              <a:round/>
            </a:ln>
            <a:effectLst/>
          </c:spPr>
          <c:marker>
            <c:symbol val="none"/>
          </c:marker>
          <c:xVal>
            <c:numRef>
              <c:f>AppendixT13!$A$6:$A$21</c:f>
              <c:numCache>
                <c:formatCode>0</c:formatCode>
                <c:ptCount val="16"/>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1990</c:v>
                </c:pt>
                <c:pt idx="13">
                  <c:v>2000</c:v>
                </c:pt>
                <c:pt idx="14">
                  <c:v>2010</c:v>
                </c:pt>
                <c:pt idx="15">
                  <c:v>2020</c:v>
                </c:pt>
              </c:numCache>
            </c:numRef>
          </c:xVal>
          <c:yVal>
            <c:numRef>
              <c:f>AppendixT13!$G$6:$G$21</c:f>
              <c:numCache>
                <c:formatCode>0.0%</c:formatCode>
                <c:ptCount val="16"/>
                <c:pt idx="0">
                  <c:v>6.9999992847442627E-3</c:v>
                </c:pt>
                <c:pt idx="1">
                  <c:v>1.0999999940395355E-2</c:v>
                </c:pt>
                <c:pt idx="2">
                  <c:v>3.0075877904891968E-2</c:v>
                </c:pt>
                <c:pt idx="3">
                  <c:v>3.6327585577964783E-2</c:v>
                </c:pt>
                <c:pt idx="4">
                  <c:v>4.5656070113182068E-2</c:v>
                </c:pt>
                <c:pt idx="5">
                  <c:v>4.9957454204559326E-2</c:v>
                </c:pt>
                <c:pt idx="6">
                  <c:v>5.2990376949310303E-2</c:v>
                </c:pt>
                <c:pt idx="7">
                  <c:v>4.5761644840240479E-2</c:v>
                </c:pt>
                <c:pt idx="8">
                  <c:v>4.8259973526000977E-2</c:v>
                </c:pt>
                <c:pt idx="9">
                  <c:v>4.926764965057373E-2</c:v>
                </c:pt>
                <c:pt idx="10">
                  <c:v>5.5267930030822754E-2</c:v>
                </c:pt>
                <c:pt idx="11">
                  <c:v>6.8418800830841064E-2</c:v>
                </c:pt>
                <c:pt idx="12">
                  <c:v>5.9285163879394531E-2</c:v>
                </c:pt>
                <c:pt idx="13">
                  <c:v>6.4749598503112793E-2</c:v>
                </c:pt>
                <c:pt idx="14">
                  <c:v>6.9406688213348389E-2</c:v>
                </c:pt>
                <c:pt idx="15">
                  <c:v>6.3028931617736816E-2</c:v>
                </c:pt>
              </c:numCache>
            </c:numRef>
          </c:yVal>
          <c:smooth val="1"/>
          <c:extLst>
            <c:ext xmlns:c16="http://schemas.microsoft.com/office/drawing/2014/chart" uri="{C3380CC4-5D6E-409C-BE32-E72D297353CC}">
              <c16:uniqueId val="{00000001-B17E-EF46-AF63-DC4BF7E9E0D8}"/>
            </c:ext>
          </c:extLst>
        </c:ser>
        <c:dLbls>
          <c:showLegendKey val="0"/>
          <c:showVal val="0"/>
          <c:showCatName val="0"/>
          <c:showSerName val="0"/>
          <c:showPercent val="0"/>
          <c:showBubbleSize val="0"/>
        </c:dLbls>
        <c:axId val="473693584"/>
        <c:axId val="473694368"/>
      </c:scatterChart>
      <c:valAx>
        <c:axId val="473693584"/>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694368"/>
        <c:crosses val="autoZero"/>
        <c:crossBetween val="midCat"/>
      </c:valAx>
      <c:valAx>
        <c:axId val="4736943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a:t>% of national income</a:t>
                </a:r>
              </a:p>
            </c:rich>
          </c:tx>
          <c:layout>
            <c:manualLayout>
              <c:xMode val="edge"/>
              <c:yMode val="edge"/>
              <c:x val="1.0668192338026712E-2"/>
              <c:y val="0.23458149606299214"/>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693584"/>
        <c:crosses val="autoZero"/>
        <c:crossBetween val="midCat"/>
      </c:valAx>
      <c:spPr>
        <a:noFill/>
        <a:ln>
          <a:noFill/>
        </a:ln>
        <a:effectLst/>
      </c:spPr>
    </c:plotArea>
    <c:legend>
      <c:legendPos val="b"/>
      <c:layout>
        <c:manualLayout>
          <c:xMode val="edge"/>
          <c:yMode val="edge"/>
          <c:x val="0.22200452621993677"/>
          <c:y val="0.91555883639545055"/>
          <c:w val="0.56619489528094702"/>
          <c:h val="4.971894138232720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b="1"/>
              <a:t>The rise of redistribution</a:t>
            </a:r>
            <a:r>
              <a:rPr lang="fr-FR" b="1" baseline="0"/>
              <a:t> in France and the USA, 1820-2020</a:t>
            </a:r>
            <a:r>
              <a:rPr lang="fr-FR" baseline="0"/>
              <a:t> </a:t>
            </a:r>
          </a:p>
          <a:p>
            <a:pPr>
              <a:defRPr sz="1600">
                <a:solidFill>
                  <a:schemeClr val="tx1"/>
                </a:solidFill>
              </a:defRPr>
            </a:pPr>
            <a:r>
              <a:rPr lang="fr-FR" baseline="0"/>
              <a:t>(Net transfers to the bottom 50% and top 10%, % national income)</a:t>
            </a:r>
            <a:endParaRPr lang="fr-FR"/>
          </a:p>
        </c:rich>
      </c:tx>
      <c:layout>
        <c:manualLayout>
          <c:xMode val="edge"/>
          <c:yMode val="edge"/>
          <c:x val="0.1631824470217085"/>
          <c:y val="2.161358267716535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1082644841808569"/>
          <c:y val="0.13412687050482325"/>
          <c:w val="0.85639705044362169"/>
          <c:h val="0.81781675017895494"/>
        </c:manualLayout>
      </c:layout>
      <c:scatterChart>
        <c:scatterStyle val="smoothMarker"/>
        <c:varyColors val="0"/>
        <c:ser>
          <c:idx val="0"/>
          <c:order val="0"/>
          <c:tx>
            <c:v>France</c:v>
          </c:tx>
          <c:spPr>
            <a:ln w="31750" cap="rnd">
              <a:solidFill>
                <a:schemeClr val="accent1"/>
              </a:solidFill>
              <a:round/>
            </a:ln>
            <a:effectLst/>
          </c:spPr>
          <c:marker>
            <c:symbol val="none"/>
          </c:marker>
          <c:xVal>
            <c:numRef>
              <c:f>AppendixT13!$A$6:$A$21</c:f>
              <c:numCache>
                <c:formatCode>0</c:formatCode>
                <c:ptCount val="16"/>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1990</c:v>
                </c:pt>
                <c:pt idx="13">
                  <c:v>2000</c:v>
                </c:pt>
                <c:pt idx="14">
                  <c:v>2010</c:v>
                </c:pt>
                <c:pt idx="15">
                  <c:v>2020</c:v>
                </c:pt>
              </c:numCache>
            </c:numRef>
          </c:xVal>
          <c:yVal>
            <c:numRef>
              <c:f>AppendixT13!$B$6:$B$21</c:f>
              <c:numCache>
                <c:formatCode>0.0%</c:formatCode>
                <c:ptCount val="16"/>
                <c:pt idx="0">
                  <c:v>6.822735071182251E-3</c:v>
                </c:pt>
                <c:pt idx="1">
                  <c:v>6.7198723554611206E-3</c:v>
                </c:pt>
                <c:pt idx="2">
                  <c:v>1.1094674468040466E-2</c:v>
                </c:pt>
                <c:pt idx="3">
                  <c:v>1.5092208981513977E-2</c:v>
                </c:pt>
                <c:pt idx="4">
                  <c:v>1.7009735107421875E-2</c:v>
                </c:pt>
                <c:pt idx="5">
                  <c:v>5.2900686860084534E-2</c:v>
                </c:pt>
                <c:pt idx="6">
                  <c:v>3.6296740174293518E-2</c:v>
                </c:pt>
                <c:pt idx="7">
                  <c:v>3.4204959869384766E-2</c:v>
                </c:pt>
                <c:pt idx="8">
                  <c:v>4.8638537526130676E-2</c:v>
                </c:pt>
                <c:pt idx="9">
                  <c:v>4.8822119832038879E-2</c:v>
                </c:pt>
                <c:pt idx="10">
                  <c:v>4.6305477619171143E-2</c:v>
                </c:pt>
                <c:pt idx="11">
                  <c:v>6.4988434314727783E-2</c:v>
                </c:pt>
                <c:pt idx="12">
                  <c:v>8.0301821231842041E-2</c:v>
                </c:pt>
                <c:pt idx="13">
                  <c:v>8.0106198787689209E-2</c:v>
                </c:pt>
                <c:pt idx="14">
                  <c:v>8.1235170364379883E-2</c:v>
                </c:pt>
                <c:pt idx="15">
                  <c:v>9.3275487422943115E-2</c:v>
                </c:pt>
              </c:numCache>
            </c:numRef>
          </c:yVal>
          <c:smooth val="1"/>
          <c:extLst>
            <c:ext xmlns:c16="http://schemas.microsoft.com/office/drawing/2014/chart" uri="{C3380CC4-5D6E-409C-BE32-E72D297353CC}">
              <c16:uniqueId val="{00000000-434B-B54E-877E-75C15A2B8C66}"/>
            </c:ext>
          </c:extLst>
        </c:ser>
        <c:ser>
          <c:idx val="1"/>
          <c:order val="1"/>
          <c:tx>
            <c:v>USA</c:v>
          </c:tx>
          <c:spPr>
            <a:ln w="31750" cap="rnd">
              <a:solidFill>
                <a:schemeClr val="accent2"/>
              </a:solidFill>
              <a:round/>
            </a:ln>
            <a:effectLst/>
          </c:spPr>
          <c:marker>
            <c:symbol val="none"/>
          </c:marker>
          <c:xVal>
            <c:numRef>
              <c:f>AppendixT13!$A$6:$A$21</c:f>
              <c:numCache>
                <c:formatCode>0</c:formatCode>
                <c:ptCount val="16"/>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1990</c:v>
                </c:pt>
                <c:pt idx="13">
                  <c:v>2000</c:v>
                </c:pt>
                <c:pt idx="14">
                  <c:v>2010</c:v>
                </c:pt>
                <c:pt idx="15">
                  <c:v>2020</c:v>
                </c:pt>
              </c:numCache>
            </c:numRef>
          </c:xVal>
          <c:yVal>
            <c:numRef>
              <c:f>AppendixT13!$G$6:$G$21</c:f>
              <c:numCache>
                <c:formatCode>0.0%</c:formatCode>
                <c:ptCount val="16"/>
                <c:pt idx="0">
                  <c:v>6.9999992847442627E-3</c:v>
                </c:pt>
                <c:pt idx="1">
                  <c:v>1.0999999940395355E-2</c:v>
                </c:pt>
                <c:pt idx="2">
                  <c:v>3.0075877904891968E-2</c:v>
                </c:pt>
                <c:pt idx="3">
                  <c:v>3.6327585577964783E-2</c:v>
                </c:pt>
                <c:pt idx="4">
                  <c:v>4.5656070113182068E-2</c:v>
                </c:pt>
                <c:pt idx="5">
                  <c:v>4.9957454204559326E-2</c:v>
                </c:pt>
                <c:pt idx="6">
                  <c:v>5.2990376949310303E-2</c:v>
                </c:pt>
                <c:pt idx="7">
                  <c:v>4.5761644840240479E-2</c:v>
                </c:pt>
                <c:pt idx="8">
                  <c:v>4.8259973526000977E-2</c:v>
                </c:pt>
                <c:pt idx="9">
                  <c:v>4.926764965057373E-2</c:v>
                </c:pt>
                <c:pt idx="10">
                  <c:v>5.5267930030822754E-2</c:v>
                </c:pt>
                <c:pt idx="11">
                  <c:v>6.8418800830841064E-2</c:v>
                </c:pt>
                <c:pt idx="12">
                  <c:v>5.9285163879394531E-2</c:v>
                </c:pt>
                <c:pt idx="13">
                  <c:v>6.4749598503112793E-2</c:v>
                </c:pt>
                <c:pt idx="14">
                  <c:v>6.9406688213348389E-2</c:v>
                </c:pt>
                <c:pt idx="15">
                  <c:v>6.3028931617736816E-2</c:v>
                </c:pt>
              </c:numCache>
            </c:numRef>
          </c:yVal>
          <c:smooth val="1"/>
          <c:extLst>
            <c:ext xmlns:c16="http://schemas.microsoft.com/office/drawing/2014/chart" uri="{C3380CC4-5D6E-409C-BE32-E72D297353CC}">
              <c16:uniqueId val="{00000001-434B-B54E-877E-75C15A2B8C66}"/>
            </c:ext>
          </c:extLst>
        </c:ser>
        <c:ser>
          <c:idx val="2"/>
          <c:order val="2"/>
          <c:tx>
            <c:v>France</c:v>
          </c:tx>
          <c:spPr>
            <a:ln w="28575" cap="rnd">
              <a:solidFill>
                <a:srgbClr val="ED7D31"/>
              </a:solidFill>
              <a:round/>
            </a:ln>
            <a:effectLst/>
          </c:spPr>
          <c:marker>
            <c:symbol val="none"/>
          </c:marker>
          <c:xVal>
            <c:numRef>
              <c:f>AppendixT13!$A$6:$A$21</c:f>
              <c:numCache>
                <c:formatCode>0</c:formatCode>
                <c:ptCount val="16"/>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1990</c:v>
                </c:pt>
                <c:pt idx="13">
                  <c:v>2000</c:v>
                </c:pt>
                <c:pt idx="14">
                  <c:v>2010</c:v>
                </c:pt>
                <c:pt idx="15">
                  <c:v>2020</c:v>
                </c:pt>
              </c:numCache>
            </c:numRef>
          </c:xVal>
          <c:yVal>
            <c:numRef>
              <c:f>AppendixT13!$D$6:$D$21</c:f>
              <c:numCache>
                <c:formatCode>0.0%</c:formatCode>
                <c:ptCount val="16"/>
                <c:pt idx="0">
                  <c:v>-6.822735071182251E-3</c:v>
                </c:pt>
                <c:pt idx="1">
                  <c:v>-6.7198872566223145E-3</c:v>
                </c:pt>
                <c:pt idx="2">
                  <c:v>-1.1094659566879272E-2</c:v>
                </c:pt>
                <c:pt idx="3">
                  <c:v>-1.7170071601867676E-2</c:v>
                </c:pt>
                <c:pt idx="4">
                  <c:v>-1.9325017929077148E-2</c:v>
                </c:pt>
                <c:pt idx="5">
                  <c:v>-5.9553474187850952E-2</c:v>
                </c:pt>
                <c:pt idx="6">
                  <c:v>-3.4683883190155029E-2</c:v>
                </c:pt>
                <c:pt idx="7">
                  <c:v>-2.9258847236633301E-2</c:v>
                </c:pt>
                <c:pt idx="8">
                  <c:v>-4.0996760129928589E-2</c:v>
                </c:pt>
                <c:pt idx="9">
                  <c:v>-4.8838287591934204E-2</c:v>
                </c:pt>
                <c:pt idx="10">
                  <c:v>-4.0065854787826538E-2</c:v>
                </c:pt>
                <c:pt idx="11">
                  <c:v>-5.128692090511322E-2</c:v>
                </c:pt>
                <c:pt idx="12">
                  <c:v>-5.3589344024658203E-2</c:v>
                </c:pt>
                <c:pt idx="13">
                  <c:v>-5.6143313646316528E-2</c:v>
                </c:pt>
                <c:pt idx="14">
                  <c:v>-6.1103135347366333E-2</c:v>
                </c:pt>
                <c:pt idx="15">
                  <c:v>-7.2593852877616882E-2</c:v>
                </c:pt>
              </c:numCache>
            </c:numRef>
          </c:yVal>
          <c:smooth val="1"/>
          <c:extLst>
            <c:ext xmlns:c16="http://schemas.microsoft.com/office/drawing/2014/chart" uri="{C3380CC4-5D6E-409C-BE32-E72D297353CC}">
              <c16:uniqueId val="{00000003-434B-B54E-877E-75C15A2B8C66}"/>
            </c:ext>
          </c:extLst>
        </c:ser>
        <c:ser>
          <c:idx val="3"/>
          <c:order val="3"/>
          <c:tx>
            <c:v>USA</c:v>
          </c:tx>
          <c:spPr>
            <a:ln w="28575" cap="rnd">
              <a:solidFill>
                <a:srgbClr val="4472C4"/>
              </a:solidFill>
              <a:round/>
            </a:ln>
            <a:effectLst/>
          </c:spPr>
          <c:marker>
            <c:symbol val="none"/>
          </c:marker>
          <c:xVal>
            <c:numRef>
              <c:f>AppendixT13!$A$6:$A$21</c:f>
              <c:numCache>
                <c:formatCode>0</c:formatCode>
                <c:ptCount val="16"/>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1990</c:v>
                </c:pt>
                <c:pt idx="13">
                  <c:v>2000</c:v>
                </c:pt>
                <c:pt idx="14">
                  <c:v>2010</c:v>
                </c:pt>
                <c:pt idx="15">
                  <c:v>2020</c:v>
                </c:pt>
              </c:numCache>
            </c:numRef>
          </c:xVal>
          <c:yVal>
            <c:numRef>
              <c:f>AppendixT13!$I$6:$I$21</c:f>
              <c:numCache>
                <c:formatCode>0.0%</c:formatCode>
                <c:ptCount val="16"/>
                <c:pt idx="0">
                  <c:v>-6.9999992847442627E-3</c:v>
                </c:pt>
                <c:pt idx="1">
                  <c:v>-2.2000372409820557E-3</c:v>
                </c:pt>
                <c:pt idx="2">
                  <c:v>-1.1171072721481323E-2</c:v>
                </c:pt>
                <c:pt idx="3">
                  <c:v>-1.3493120670318604E-2</c:v>
                </c:pt>
                <c:pt idx="4">
                  <c:v>-2.0475596189498901E-2</c:v>
                </c:pt>
                <c:pt idx="5">
                  <c:v>-3.2849252223968506E-2</c:v>
                </c:pt>
                <c:pt idx="6">
                  <c:v>-3.6740958690643311E-2</c:v>
                </c:pt>
                <c:pt idx="7">
                  <c:v>-3.8248777389526367E-2</c:v>
                </c:pt>
                <c:pt idx="8">
                  <c:v>-6.2762707471847534E-2</c:v>
                </c:pt>
                <c:pt idx="9">
                  <c:v>-5.1695078611373901E-2</c:v>
                </c:pt>
                <c:pt idx="10">
                  <c:v>-5.3451359272003174E-2</c:v>
                </c:pt>
                <c:pt idx="11">
                  <c:v>-5.3322672843933105E-2</c:v>
                </c:pt>
                <c:pt idx="12">
                  <c:v>-4.9681961536407471E-2</c:v>
                </c:pt>
                <c:pt idx="13">
                  <c:v>-7.0542216300964355E-2</c:v>
                </c:pt>
                <c:pt idx="14">
                  <c:v>-7.2315186262130737E-2</c:v>
                </c:pt>
                <c:pt idx="15">
                  <c:v>-7.3967933654785156E-2</c:v>
                </c:pt>
              </c:numCache>
            </c:numRef>
          </c:yVal>
          <c:smooth val="1"/>
          <c:extLst>
            <c:ext xmlns:c16="http://schemas.microsoft.com/office/drawing/2014/chart" uri="{C3380CC4-5D6E-409C-BE32-E72D297353CC}">
              <c16:uniqueId val="{00000004-434B-B54E-877E-75C15A2B8C66}"/>
            </c:ext>
          </c:extLst>
        </c:ser>
        <c:dLbls>
          <c:showLegendKey val="0"/>
          <c:showVal val="0"/>
          <c:showCatName val="0"/>
          <c:showSerName val="0"/>
          <c:showPercent val="0"/>
          <c:showBubbleSize val="0"/>
        </c:dLbls>
        <c:axId val="473706520"/>
        <c:axId val="474355592"/>
      </c:scatterChart>
      <c:valAx>
        <c:axId val="473706520"/>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5592"/>
        <c:crosses val="autoZero"/>
        <c:crossBetween val="midCat"/>
      </c:valAx>
      <c:valAx>
        <c:axId val="4743555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a:t>% of national income</a:t>
                </a:r>
              </a:p>
            </c:rich>
          </c:tx>
          <c:layout>
            <c:manualLayout>
              <c:xMode val="edge"/>
              <c:yMode val="edge"/>
              <c:x val="1.066813339509032E-2"/>
              <c:y val="0.30951697898227837"/>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706520"/>
        <c:crosses val="autoZero"/>
        <c:crossBetween val="midCat"/>
      </c:valAx>
      <c:spPr>
        <a:noFill/>
        <a:ln>
          <a:noFill/>
        </a:ln>
        <a:effectLst/>
      </c:spPr>
    </c:plotArea>
    <c:legend>
      <c:legendPos val="b"/>
      <c:legendEntry>
        <c:idx val="2"/>
        <c:delete val="1"/>
      </c:legendEntry>
      <c:legendEntry>
        <c:idx val="3"/>
        <c:delete val="1"/>
      </c:legendEntry>
      <c:layout>
        <c:manualLayout>
          <c:xMode val="edge"/>
          <c:yMode val="edge"/>
          <c:x val="0.1185563011520112"/>
          <c:y val="0.16880560384497392"/>
          <c:w val="0.14519891910062965"/>
          <c:h val="0.13307052527524968"/>
        </c:manualLayout>
      </c:layout>
      <c:overlay val="0"/>
      <c:spPr>
        <a:solidFill>
          <a:sysClr val="window" lastClr="FFFFFF"/>
        </a:solidFill>
        <a:ln>
          <a:solidFill>
            <a:sysClr val="windowText" lastClr="000000"/>
          </a:solidFill>
        </a:ln>
        <a:effectLst/>
      </c:spPr>
      <c:txPr>
        <a:bodyPr rot="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1600" b="1">
                <a:solidFill>
                  <a:schemeClr val="tx1"/>
                </a:solidFill>
              </a:rPr>
              <a:t>Appendix Figure 1.</a:t>
            </a:r>
            <a:r>
              <a:rPr lang="fr-FR" sz="1600" b="1" baseline="0">
                <a:solidFill>
                  <a:schemeClr val="tx1"/>
                </a:solidFill>
              </a:rPr>
              <a:t> </a:t>
            </a:r>
            <a:r>
              <a:rPr lang="fr-FR" sz="1600" b="1">
                <a:solidFill>
                  <a:schemeClr val="tx1"/>
                </a:solidFill>
              </a:rPr>
              <a:t>Global income inequality,</a:t>
            </a:r>
            <a:r>
              <a:rPr lang="fr-FR" sz="1600" b="1" baseline="0">
                <a:solidFill>
                  <a:schemeClr val="tx1"/>
                </a:solidFill>
              </a:rPr>
              <a:t> 1820-2020</a:t>
            </a:r>
            <a:endParaRPr lang="fr-FR" sz="1600" b="1">
              <a:solidFill>
                <a:schemeClr val="tx1"/>
              </a:solidFill>
            </a:endParaRPr>
          </a:p>
        </c:rich>
      </c:tx>
      <c:layout>
        <c:manualLayout>
          <c:xMode val="edge"/>
          <c:yMode val="edge"/>
          <c:x val="0.20810837025128456"/>
          <c:y val="1.8712503098917446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8.8455882352941176E-2"/>
          <c:w val="0.85639705044362169"/>
          <c:h val="0.70068870341294109"/>
        </c:manualLayout>
      </c:layout>
      <c:scatterChart>
        <c:scatterStyle val="smoothMarker"/>
        <c:varyColors val="0"/>
        <c:ser>
          <c:idx val="1"/>
          <c:order val="0"/>
          <c:tx>
            <c:v>Middle 40%</c:v>
          </c:tx>
          <c:spPr>
            <a:ln w="31750" cap="rnd">
              <a:solidFill>
                <a:schemeClr val="accent4"/>
              </a:solidFill>
              <a:round/>
            </a:ln>
            <a:effectLst/>
          </c:spPr>
          <c:marker>
            <c:symbol val="none"/>
          </c:marker>
          <c:xVal>
            <c:numRef>
              <c:f>'data-SharesB50M40T1T01'!$A$2:$A$25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'data-SharesB50M40T1T01'!$C$2:$C$25</c:f>
              <c:numCache>
                <c:formatCode>0%</c:formatCode>
                <c:ptCount val="24"/>
                <c:pt idx="0">
                  <c:v>0.36146017909049988</c:v>
                </c:pt>
                <c:pt idx="1">
                  <c:v>0.35016679763793945</c:v>
                </c:pt>
                <c:pt idx="2">
                  <c:v>0.3447725772857666</c:v>
                </c:pt>
                <c:pt idx="3">
                  <c:v>0.33218085765838623</c:v>
                </c:pt>
                <c:pt idx="4">
                  <c:v>0.32620644569396973</c:v>
                </c:pt>
                <c:pt idx="5">
                  <c:v>0.32770296931266785</c:v>
                </c:pt>
                <c:pt idx="6">
                  <c:v>0.37110471725463867</c:v>
                </c:pt>
                <c:pt idx="7">
                  <c:v>0.37918329238891602</c:v>
                </c:pt>
                <c:pt idx="8">
                  <c:v>0.37709683179855347</c:v>
                </c:pt>
                <c:pt idx="9">
                  <c:v>0.39163032174110413</c:v>
                </c:pt>
                <c:pt idx="10">
                  <c:v>0.4040549099445343</c:v>
                </c:pt>
                <c:pt idx="11">
                  <c:v>0.38391143083572388</c:v>
                </c:pt>
                <c:pt idx="12">
                  <c:v>0.37459662556648254</c:v>
                </c:pt>
                <c:pt idx="13">
                  <c:v>0.35925421118736267</c:v>
                </c:pt>
                <c:pt idx="14">
                  <c:v>0.3401869535446167</c:v>
                </c:pt>
                <c:pt idx="15">
                  <c:v>0.33681288361549377</c:v>
                </c:pt>
                <c:pt idx="16">
                  <c:v>0.33029842376708984</c:v>
                </c:pt>
                <c:pt idx="17">
                  <c:v>0.33642977476119995</c:v>
                </c:pt>
                <c:pt idx="18">
                  <c:v>0.34231296181678772</c:v>
                </c:pt>
                <c:pt idx="19">
                  <c:v>0.35047751665115356</c:v>
                </c:pt>
                <c:pt idx="20">
                  <c:v>0.36676907539367676</c:v>
                </c:pt>
                <c:pt idx="21">
                  <c:v>0.37638163566589355</c:v>
                </c:pt>
                <c:pt idx="22">
                  <c:v>0.38006806373596191</c:v>
                </c:pt>
                <c:pt idx="23">
                  <c:v>0.38027036190032959</c:v>
                </c:pt>
              </c:numCache>
            </c:numRef>
          </c:yVal>
          <c:smooth val="1"/>
          <c:extLst>
            <c:ext xmlns:c16="http://schemas.microsoft.com/office/drawing/2014/chart" uri="{C3380CC4-5D6E-409C-BE32-E72D297353CC}">
              <c16:uniqueId val="{00000001-9ADE-AE4D-82A6-70C81529DCB9}"/>
            </c:ext>
          </c:extLst>
        </c:ser>
        <c:ser>
          <c:idx val="2"/>
          <c:order val="1"/>
          <c:tx>
            <c:v>Top 1%</c:v>
          </c:tx>
          <c:spPr>
            <a:ln w="31750" cap="rnd">
              <a:solidFill>
                <a:schemeClr val="accent1"/>
              </a:solidFill>
              <a:round/>
            </a:ln>
            <a:effectLst/>
          </c:spPr>
          <c:marker>
            <c:symbol val="none"/>
          </c:marker>
          <c:xVal>
            <c:numRef>
              <c:f>'data-SharesB50M40T1T01'!$A$2:$A$25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'data-SharesB50M40T1T01'!$D$2:$D$25</c:f>
              <c:numCache>
                <c:formatCode>0%</c:formatCode>
                <c:ptCount val="24"/>
                <c:pt idx="0">
                  <c:v>0.19707801938056946</c:v>
                </c:pt>
                <c:pt idx="1">
                  <c:v>0.21510142087936401</c:v>
                </c:pt>
                <c:pt idx="2">
                  <c:v>0.2212444394826889</c:v>
                </c:pt>
                <c:pt idx="3">
                  <c:v>0.2459251880645752</c:v>
                </c:pt>
                <c:pt idx="4">
                  <c:v>0.2572077214717865</c:v>
                </c:pt>
                <c:pt idx="5">
                  <c:v>0.24849927425384521</c:v>
                </c:pt>
                <c:pt idx="6">
                  <c:v>0.22031643986701965</c:v>
                </c:pt>
                <c:pt idx="7">
                  <c:v>0.22559632360935211</c:v>
                </c:pt>
                <c:pt idx="8">
                  <c:v>0.19311785697937012</c:v>
                </c:pt>
                <c:pt idx="9">
                  <c:v>0.1647653728723526</c:v>
                </c:pt>
                <c:pt idx="10">
                  <c:v>0.15589150786399841</c:v>
                </c:pt>
                <c:pt idx="11">
                  <c:v>0.17801007628440857</c:v>
                </c:pt>
                <c:pt idx="12">
                  <c:v>0.17652212083339691</c:v>
                </c:pt>
                <c:pt idx="13">
                  <c:v>0.19407740235328674</c:v>
                </c:pt>
                <c:pt idx="14">
                  <c:v>0.20284858345985413</c:v>
                </c:pt>
                <c:pt idx="15">
                  <c:v>0.20748588442802429</c:v>
                </c:pt>
                <c:pt idx="16">
                  <c:v>0.21613551676273346</c:v>
                </c:pt>
                <c:pt idx="17">
                  <c:v>0.21400067210197449</c:v>
                </c:pt>
                <c:pt idx="18">
                  <c:v>0.21928536891937256</c:v>
                </c:pt>
                <c:pt idx="19">
                  <c:v>0.22001715004444122</c:v>
                </c:pt>
                <c:pt idx="20">
                  <c:v>0.20673869550228119</c:v>
                </c:pt>
                <c:pt idx="21">
                  <c:v>0.20823433995246887</c:v>
                </c:pt>
                <c:pt idx="22">
                  <c:v>0.20598915219306946</c:v>
                </c:pt>
                <c:pt idx="23">
                  <c:v>0.2060459703207016</c:v>
                </c:pt>
              </c:numCache>
            </c:numRef>
          </c:yVal>
          <c:smooth val="1"/>
          <c:extLst>
            <c:ext xmlns:c16="http://schemas.microsoft.com/office/drawing/2014/chart" uri="{C3380CC4-5D6E-409C-BE32-E72D297353CC}">
              <c16:uniqueId val="{00000002-9ADE-AE4D-82A6-70C81529DCB9}"/>
            </c:ext>
          </c:extLst>
        </c:ser>
        <c:ser>
          <c:idx val="0"/>
          <c:order val="2"/>
          <c:tx>
            <c:v>Bottom 50%</c:v>
          </c:tx>
          <c:spPr>
            <a:ln w="31750" cap="rnd">
              <a:solidFill>
                <a:srgbClr val="C00000"/>
              </a:solidFill>
              <a:round/>
            </a:ln>
            <a:effectLst/>
          </c:spPr>
          <c:marker>
            <c:symbol val="none"/>
          </c:marker>
          <c:xVal>
            <c:numRef>
              <c:f>'data-SharesB50M40T1T01'!$A$2:$A$25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'data-SharesB50M40T1T01'!$B$2:$B$25</c:f>
              <c:numCache>
                <c:formatCode>0%</c:formatCode>
                <c:ptCount val="24"/>
                <c:pt idx="0">
                  <c:v>0.13564738631248474</c:v>
                </c:pt>
                <c:pt idx="1">
                  <c:v>0.11820286512374878</c:v>
                </c:pt>
                <c:pt idx="2">
                  <c:v>8.6965009570121765E-2</c:v>
                </c:pt>
                <c:pt idx="3">
                  <c:v>7.2415634989738464E-2</c:v>
                </c:pt>
                <c:pt idx="4">
                  <c:v>7.2858855128288269E-2</c:v>
                </c:pt>
                <c:pt idx="5">
                  <c:v>7.5461834669113159E-2</c:v>
                </c:pt>
                <c:pt idx="6">
                  <c:v>7.1391239762306213E-2</c:v>
                </c:pt>
                <c:pt idx="7">
                  <c:v>6.2863126397132874E-2</c:v>
                </c:pt>
                <c:pt idx="8">
                  <c:v>6.8737857043743134E-2</c:v>
                </c:pt>
                <c:pt idx="9">
                  <c:v>7.0085972547531128E-2</c:v>
                </c:pt>
                <c:pt idx="10">
                  <c:v>5.8561597019433975E-2</c:v>
                </c:pt>
                <c:pt idx="11">
                  <c:v>5.282139778137207E-2</c:v>
                </c:pt>
                <c:pt idx="12">
                  <c:v>5.7951368391513824E-2</c:v>
                </c:pt>
                <c:pt idx="13">
                  <c:v>5.7609234005212784E-2</c:v>
                </c:pt>
                <c:pt idx="14">
                  <c:v>6.0046087950468063E-2</c:v>
                </c:pt>
                <c:pt idx="15">
                  <c:v>6.1396259814500809E-2</c:v>
                </c:pt>
                <c:pt idx="16">
                  <c:v>6.0417283326387405E-2</c:v>
                </c:pt>
                <c:pt idx="17">
                  <c:v>6.0505576431751251E-2</c:v>
                </c:pt>
                <c:pt idx="18">
                  <c:v>6.0578662902116776E-2</c:v>
                </c:pt>
                <c:pt idx="19">
                  <c:v>6.1964880675077438E-2</c:v>
                </c:pt>
                <c:pt idx="20">
                  <c:v>6.5643087029457092E-2</c:v>
                </c:pt>
                <c:pt idx="21">
                  <c:v>6.8882957100868225E-2</c:v>
                </c:pt>
                <c:pt idx="22">
                  <c:v>7.0745281875133514E-2</c:v>
                </c:pt>
                <c:pt idx="23">
                  <c:v>7.1331016719341278E-2</c:v>
                </c:pt>
              </c:numCache>
            </c:numRef>
          </c:yVal>
          <c:smooth val="1"/>
          <c:extLst>
            <c:ext xmlns:c16="http://schemas.microsoft.com/office/drawing/2014/chart" uri="{C3380CC4-5D6E-409C-BE32-E72D297353CC}">
              <c16:uniqueId val="{00000000-9ADE-AE4D-82A6-70C81529DCB9}"/>
            </c:ext>
          </c:extLst>
        </c:ser>
        <c:ser>
          <c:idx val="3"/>
          <c:order val="3"/>
          <c:tx>
            <c:v>Top 0.1%</c:v>
          </c:tx>
          <c:spPr>
            <a:ln w="31750" cap="rnd">
              <a:solidFill>
                <a:schemeClr val="accent6"/>
              </a:solidFill>
              <a:round/>
            </a:ln>
            <a:effectLst/>
          </c:spPr>
          <c:marker>
            <c:symbol val="none"/>
          </c:marker>
          <c:xVal>
            <c:numRef>
              <c:f>'data-SharesB50M40T1T01'!$A$2:$A$25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'data-SharesB50M40T1T01'!$E$2:$E$25</c:f>
              <c:numCache>
                <c:formatCode>0%</c:formatCode>
                <c:ptCount val="24"/>
                <c:pt idx="0">
                  <c:v>8.6898341774940491E-2</c:v>
                </c:pt>
                <c:pt idx="1">
                  <c:v>9.4385251402854919E-2</c:v>
                </c:pt>
                <c:pt idx="2">
                  <c:v>9.7385205328464508E-2</c:v>
                </c:pt>
                <c:pt idx="3">
                  <c:v>0.11846616864204407</c:v>
                </c:pt>
                <c:pt idx="4">
                  <c:v>0.12752099335193634</c:v>
                </c:pt>
                <c:pt idx="5">
                  <c:v>0.11654762178659439</c:v>
                </c:pt>
                <c:pt idx="6">
                  <c:v>0.10049282014369965</c:v>
                </c:pt>
                <c:pt idx="7">
                  <c:v>9.9614039063453674E-2</c:v>
                </c:pt>
                <c:pt idx="8">
                  <c:v>7.8527264297008514E-2</c:v>
                </c:pt>
                <c:pt idx="9">
                  <c:v>6.1631470918655396E-2</c:v>
                </c:pt>
                <c:pt idx="10">
                  <c:v>5.8619078248739243E-2</c:v>
                </c:pt>
                <c:pt idx="11">
                  <c:v>6.6091030836105347E-2</c:v>
                </c:pt>
                <c:pt idx="12">
                  <c:v>6.229173019528389E-2</c:v>
                </c:pt>
                <c:pt idx="13">
                  <c:v>7.2663702070713043E-2</c:v>
                </c:pt>
                <c:pt idx="14">
                  <c:v>7.4710153043270111E-2</c:v>
                </c:pt>
                <c:pt idx="15">
                  <c:v>7.7820137143135071E-2</c:v>
                </c:pt>
                <c:pt idx="16">
                  <c:v>8.350033313035965E-2</c:v>
                </c:pt>
                <c:pt idx="17">
                  <c:v>8.2499101758003235E-2</c:v>
                </c:pt>
                <c:pt idx="18">
                  <c:v>8.7601080536842346E-2</c:v>
                </c:pt>
                <c:pt idx="19">
                  <c:v>8.8988669216632843E-2</c:v>
                </c:pt>
                <c:pt idx="20">
                  <c:v>8.0112330615520477E-2</c:v>
                </c:pt>
                <c:pt idx="21">
                  <c:v>8.5294216871261597E-2</c:v>
                </c:pt>
                <c:pt idx="22">
                  <c:v>8.5170164704322815E-2</c:v>
                </c:pt>
                <c:pt idx="23">
                  <c:v>8.5857674479484558E-2</c:v>
                </c:pt>
              </c:numCache>
            </c:numRef>
          </c:yVal>
          <c:smooth val="1"/>
          <c:extLst>
            <c:ext xmlns:c16="http://schemas.microsoft.com/office/drawing/2014/chart" uri="{C3380CC4-5D6E-409C-BE32-E72D297353CC}">
              <c16:uniqueId val="{00000005-9ADE-AE4D-82A6-70C81529DCB9}"/>
            </c:ext>
          </c:extLst>
        </c:ser>
        <c:dLbls>
          <c:showLegendKey val="0"/>
          <c:showVal val="0"/>
          <c:showCatName val="0"/>
          <c:showSerName val="0"/>
          <c:showPercent val="0"/>
          <c:showBubbleSize val="0"/>
        </c:dLbls>
        <c:axId val="474357160"/>
        <c:axId val="474357944"/>
      </c:scatterChart>
      <c:valAx>
        <c:axId val="474357160"/>
        <c:scaling>
          <c:orientation val="minMax"/>
          <c:max val="2020"/>
          <c:min val="1820"/>
        </c:scaling>
        <c:delete val="0"/>
        <c:axPos val="b"/>
        <c:majorGridlines>
          <c:spPr>
            <a:ln w="6350" cap="flat" cmpd="sng" algn="ctr">
              <a:solidFill>
                <a:schemeClr val="bg1">
                  <a:lumMod val="85000"/>
                </a:schemeClr>
              </a:solidFill>
              <a:prstDash val="solid"/>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7944"/>
        <c:crosses val="autoZero"/>
        <c:crossBetween val="midCat"/>
      </c:valAx>
      <c:valAx>
        <c:axId val="474357944"/>
        <c:scaling>
          <c:orientation val="minMax"/>
        </c:scaling>
        <c:delete val="0"/>
        <c:axPos val="l"/>
        <c:majorGridlines>
          <c:spPr>
            <a:ln w="9525" cap="flat" cmpd="sng" algn="ctr">
              <a:solidFill>
                <a:schemeClr val="bg1">
                  <a:lumMod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Group share of total</a:t>
                </a:r>
                <a:r>
                  <a:rPr lang="fr-FR" sz="1600" baseline="0">
                    <a:solidFill>
                      <a:schemeClr val="tx1"/>
                    </a:solidFill>
                  </a:rPr>
                  <a:t> income (%)</a:t>
                </a:r>
                <a:endParaRPr lang="fr-FR" sz="1600">
                  <a:solidFill>
                    <a:schemeClr val="tx1"/>
                  </a:solidFill>
                </a:endParaRPr>
              </a:p>
            </c:rich>
          </c:tx>
          <c:layout>
            <c:manualLayout>
              <c:xMode val="edge"/>
              <c:yMode val="edge"/>
              <c:x val="1.0668136110242216E-2"/>
              <c:y val="0.23458143955045041"/>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7160"/>
        <c:crosses val="autoZero"/>
        <c:crossBetween val="midCat"/>
      </c:valAx>
      <c:spPr>
        <a:noFill/>
        <a:ln>
          <a:noFill/>
        </a:ln>
        <a:effectLst/>
      </c:spPr>
    </c:plotArea>
    <c:legend>
      <c:legendPos val="b"/>
      <c:layout>
        <c:manualLayout>
          <c:xMode val="edge"/>
          <c:yMode val="edge"/>
          <c:x val="0.22354431730281932"/>
          <c:y val="0.84419287662176679"/>
          <c:w val="0.65632990333645147"/>
          <c:h val="4.508354681431286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1600" b="1">
                <a:solidFill>
                  <a:schemeClr val="tx1"/>
                </a:solidFill>
              </a:rPr>
              <a:t>Appendix Figure 2.</a:t>
            </a:r>
            <a:r>
              <a:rPr lang="fr-FR" sz="1600" b="1" baseline="0">
                <a:solidFill>
                  <a:schemeClr val="tx1"/>
                </a:solidFill>
              </a:rPr>
              <a:t> </a:t>
            </a:r>
            <a:r>
              <a:rPr lang="fr-FR" sz="1600" b="1">
                <a:solidFill>
                  <a:schemeClr val="tx1"/>
                </a:solidFill>
              </a:rPr>
              <a:t>Global income inequality,</a:t>
            </a:r>
            <a:r>
              <a:rPr lang="fr-FR" sz="1600" b="1" baseline="0">
                <a:solidFill>
                  <a:schemeClr val="tx1"/>
                </a:solidFill>
              </a:rPr>
              <a:t> 1820-2020</a:t>
            </a:r>
          </a:p>
          <a:p>
            <a:pPr>
              <a:defRPr sz="1600">
                <a:solidFill>
                  <a:schemeClr val="tx1"/>
                </a:solidFill>
              </a:defRPr>
            </a:pPr>
            <a:r>
              <a:rPr lang="fr-FR" sz="1600" b="1" baseline="0">
                <a:solidFill>
                  <a:schemeClr val="tx1"/>
                </a:solidFill>
              </a:rPr>
              <a:t>Top 10% income share: between vs. within inequality</a:t>
            </a:r>
            <a:endParaRPr lang="fr-FR" sz="1600" b="1">
              <a:solidFill>
                <a:schemeClr val="tx1"/>
              </a:solidFill>
            </a:endParaRPr>
          </a:p>
        </c:rich>
      </c:tx>
      <c:layout>
        <c:manualLayout>
          <c:xMode val="edge"/>
          <c:yMode val="edge"/>
          <c:x val="0.228198027150781"/>
          <c:y val="7.9627570044241962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0.10359441191290611"/>
          <c:w val="0.85639705044362169"/>
          <c:h val="0.67956980604762507"/>
        </c:manualLayout>
      </c:layout>
      <c:scatterChart>
        <c:scatterStyle val="smoothMarker"/>
        <c:varyColors val="0"/>
        <c:ser>
          <c:idx val="0"/>
          <c:order val="0"/>
          <c:tx>
            <c:v>Top 10% share assuming no inequality between countries</c:v>
          </c:tx>
          <c:spPr>
            <a:ln w="31750" cap="rnd">
              <a:solidFill>
                <a:schemeClr val="accent1"/>
              </a:solidFill>
              <a:round/>
            </a:ln>
            <a:effectLst/>
          </c:spPr>
          <c:marker>
            <c:symbol val="none"/>
          </c:marker>
          <c:xVal>
            <c:numRef>
              <c:f>'data-Top10-between-within'!$A$2:$A$25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'data-Top10-between-within'!$B$2:$B$25</c:f>
              <c:numCache>
                <c:formatCode>0%</c:formatCode>
                <c:ptCount val="24"/>
                <c:pt idx="0">
                  <c:v>0.4698682427406311</c:v>
                </c:pt>
                <c:pt idx="1">
                  <c:v>0.48370850086212158</c:v>
                </c:pt>
                <c:pt idx="2">
                  <c:v>0.50092458724975586</c:v>
                </c:pt>
                <c:pt idx="3">
                  <c:v>0.51247251033782959</c:v>
                </c:pt>
                <c:pt idx="4">
                  <c:v>0.49943298101425171</c:v>
                </c:pt>
                <c:pt idx="5">
                  <c:v>0.47989118099212646</c:v>
                </c:pt>
                <c:pt idx="6">
                  <c:v>0.45310735702514648</c:v>
                </c:pt>
                <c:pt idx="7">
                  <c:v>0.46185725927352905</c:v>
                </c:pt>
                <c:pt idx="8">
                  <c:v>0.36696386337280273</c:v>
                </c:pt>
                <c:pt idx="9">
                  <c:v>0.36957645416259766</c:v>
                </c:pt>
                <c:pt idx="10">
                  <c:v>0.35936951637268066</c:v>
                </c:pt>
                <c:pt idx="11">
                  <c:v>0.35552716255187988</c:v>
                </c:pt>
                <c:pt idx="12">
                  <c:v>0.37356746196746826</c:v>
                </c:pt>
                <c:pt idx="13">
                  <c:v>0.37961506843566895</c:v>
                </c:pt>
                <c:pt idx="14">
                  <c:v>0.40812969207763672</c:v>
                </c:pt>
                <c:pt idx="15">
                  <c:v>0.41212928295135498</c:v>
                </c:pt>
                <c:pt idx="16">
                  <c:v>0.41923052072525024</c:v>
                </c:pt>
                <c:pt idx="17">
                  <c:v>0.43293905258178711</c:v>
                </c:pt>
                <c:pt idx="18">
                  <c:v>0.44785863161087036</c:v>
                </c:pt>
                <c:pt idx="19">
                  <c:v>0.45561063289642334</c:v>
                </c:pt>
                <c:pt idx="20">
                  <c:v>0.46132183074951172</c:v>
                </c:pt>
                <c:pt idx="21">
                  <c:v>0.46458160877227783</c:v>
                </c:pt>
                <c:pt idx="22">
                  <c:v>0.46386092901229858</c:v>
                </c:pt>
                <c:pt idx="23">
                  <c:v>0.46394544839859009</c:v>
                </c:pt>
              </c:numCache>
            </c:numRef>
          </c:yVal>
          <c:smooth val="1"/>
          <c:extLst>
            <c:ext xmlns:c16="http://schemas.microsoft.com/office/drawing/2014/chart" uri="{C3380CC4-5D6E-409C-BE32-E72D297353CC}">
              <c16:uniqueId val="{00000000-75B4-D444-82BD-B167E50E86EE}"/>
            </c:ext>
          </c:extLst>
        </c:ser>
        <c:ser>
          <c:idx val="1"/>
          <c:order val="1"/>
          <c:tx>
            <c:v>Top 10% share assuming no inequality within countries</c:v>
          </c:tx>
          <c:spPr>
            <a:ln w="31750" cap="rnd">
              <a:solidFill>
                <a:schemeClr val="accent2"/>
              </a:solidFill>
              <a:round/>
            </a:ln>
            <a:effectLst/>
          </c:spPr>
          <c:marker>
            <c:symbol val="none"/>
          </c:marker>
          <c:xVal>
            <c:numRef>
              <c:f>'data-Top10-between-within'!$A$2:$A$25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'data-Top10-between-within'!$C$2:$C$25</c:f>
              <c:numCache>
                <c:formatCode>0%</c:formatCode>
                <c:ptCount val="24"/>
                <c:pt idx="0">
                  <c:v>0.22903120517730713</c:v>
                </c:pt>
                <c:pt idx="1">
                  <c:v>0.25871425867080688</c:v>
                </c:pt>
                <c:pt idx="2">
                  <c:v>0.30258548259735107</c:v>
                </c:pt>
                <c:pt idx="3">
                  <c:v>0.32033348083496094</c:v>
                </c:pt>
                <c:pt idx="4">
                  <c:v>0.33926784992218018</c:v>
                </c:pt>
                <c:pt idx="5">
                  <c:v>0.37184125185012817</c:v>
                </c:pt>
                <c:pt idx="6">
                  <c:v>0.33492082357406616</c:v>
                </c:pt>
                <c:pt idx="7">
                  <c:v>0.3396536111831665</c:v>
                </c:pt>
                <c:pt idx="8">
                  <c:v>0.36745810508728027</c:v>
                </c:pt>
                <c:pt idx="9">
                  <c:v>0.3325645923614502</c:v>
                </c:pt>
                <c:pt idx="10">
                  <c:v>0.33536893129348755</c:v>
                </c:pt>
                <c:pt idx="11">
                  <c:v>0.37831711769104004</c:v>
                </c:pt>
                <c:pt idx="12">
                  <c:v>0.38189929723739624</c:v>
                </c:pt>
                <c:pt idx="13">
                  <c:v>0.39750456809997559</c:v>
                </c:pt>
                <c:pt idx="14">
                  <c:v>0.40684723854064941</c:v>
                </c:pt>
                <c:pt idx="15">
                  <c:v>0.40640103816986084</c:v>
                </c:pt>
                <c:pt idx="16">
                  <c:v>0.41561323404312134</c:v>
                </c:pt>
                <c:pt idx="17">
                  <c:v>0.40511488914489746</c:v>
                </c:pt>
                <c:pt idx="18">
                  <c:v>0.39175617694854736</c:v>
                </c:pt>
                <c:pt idx="19">
                  <c:v>0.37399709224700928</c:v>
                </c:pt>
                <c:pt idx="20">
                  <c:v>0.35106927156448364</c:v>
                </c:pt>
                <c:pt idx="21">
                  <c:v>0.33489948511123657</c:v>
                </c:pt>
                <c:pt idx="22">
                  <c:v>0.32640564441680908</c:v>
                </c:pt>
                <c:pt idx="23">
                  <c:v>0.32270526885986328</c:v>
                </c:pt>
              </c:numCache>
            </c:numRef>
          </c:yVal>
          <c:smooth val="1"/>
          <c:extLst>
            <c:ext xmlns:c16="http://schemas.microsoft.com/office/drawing/2014/chart" uri="{C3380CC4-5D6E-409C-BE32-E72D297353CC}">
              <c16:uniqueId val="{00000001-75B4-D444-82BD-B167E50E86EE}"/>
            </c:ext>
          </c:extLst>
        </c:ser>
        <c:dLbls>
          <c:showLegendKey val="0"/>
          <c:showVal val="0"/>
          <c:showCatName val="0"/>
          <c:showSerName val="0"/>
          <c:showPercent val="0"/>
          <c:showBubbleSize val="0"/>
        </c:dLbls>
        <c:axId val="474352848"/>
        <c:axId val="474351672"/>
      </c:scatterChart>
      <c:valAx>
        <c:axId val="474352848"/>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1672"/>
        <c:crosses val="autoZero"/>
        <c:crossBetween val="midCat"/>
      </c:valAx>
      <c:valAx>
        <c:axId val="474351672"/>
        <c:scaling>
          <c:orientation val="minMax"/>
          <c:min val="0.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Group share of total</a:t>
                </a:r>
                <a:r>
                  <a:rPr lang="fr-FR" sz="1600" baseline="0">
                    <a:solidFill>
                      <a:schemeClr val="tx1"/>
                    </a:solidFill>
                  </a:rPr>
                  <a:t> income (%)</a:t>
                </a:r>
                <a:endParaRPr lang="fr-FR" sz="1600">
                  <a:solidFill>
                    <a:schemeClr val="tx1"/>
                  </a:solidFill>
                </a:endParaRPr>
              </a:p>
            </c:rich>
          </c:tx>
          <c:layout>
            <c:manualLayout>
              <c:xMode val="edge"/>
              <c:yMode val="edge"/>
              <c:x val="9.132231235051011E-3"/>
              <c:y val="0.1870031116638265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284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1600" b="1">
                <a:solidFill>
                  <a:schemeClr val="tx1"/>
                </a:solidFill>
              </a:rPr>
              <a:t>Appendix Figure 3A.</a:t>
            </a:r>
            <a:r>
              <a:rPr lang="fr-FR" sz="1600" b="1" baseline="0">
                <a:solidFill>
                  <a:schemeClr val="tx1"/>
                </a:solidFill>
              </a:rPr>
              <a:t> </a:t>
            </a:r>
            <a:r>
              <a:rPr lang="fr-FR" sz="1600" b="1">
                <a:solidFill>
                  <a:schemeClr val="tx1"/>
                </a:solidFill>
              </a:rPr>
              <a:t>Global income inequality,</a:t>
            </a:r>
            <a:r>
              <a:rPr lang="fr-FR" sz="1600" b="1" baseline="0">
                <a:solidFill>
                  <a:schemeClr val="tx1"/>
                </a:solidFill>
              </a:rPr>
              <a:t> 1820-2020</a:t>
            </a:r>
          </a:p>
          <a:p>
            <a:pPr>
              <a:defRPr sz="1600">
                <a:solidFill>
                  <a:schemeClr val="tx1"/>
                </a:solidFill>
              </a:defRPr>
            </a:pPr>
            <a:r>
              <a:rPr lang="fr-FR" sz="1600" b="1" baseline="0">
                <a:solidFill>
                  <a:schemeClr val="tx1"/>
                </a:solidFill>
              </a:rPr>
              <a:t>Average top 10% income share within countries</a:t>
            </a:r>
            <a:endParaRPr lang="fr-FR" sz="1600" b="1">
              <a:solidFill>
                <a:schemeClr val="tx1"/>
              </a:solidFill>
            </a:endParaRPr>
          </a:p>
        </c:rich>
      </c:tx>
      <c:layout>
        <c:manualLayout>
          <c:xMode val="edge"/>
          <c:yMode val="edge"/>
          <c:x val="0.22185354684137343"/>
          <c:y val="1.0065889313636976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0.10359441191290611"/>
          <c:w val="0.85639705044362169"/>
          <c:h val="0.67956980604762507"/>
        </c:manualLayout>
      </c:layout>
      <c:scatterChart>
        <c:scatterStyle val="smoothMarker"/>
        <c:varyColors val="0"/>
        <c:ser>
          <c:idx val="0"/>
          <c:order val="0"/>
          <c:tx>
            <c:v>Top 10% share assuming no inequality between countries</c:v>
          </c:tx>
          <c:spPr>
            <a:ln w="31750" cap="rnd">
              <a:solidFill>
                <a:schemeClr val="accent1"/>
              </a:solidFill>
              <a:round/>
            </a:ln>
            <a:effectLst/>
          </c:spPr>
          <c:marker>
            <c:symbol val="none"/>
          </c:marker>
          <c:xVal>
            <c:numRef>
              <c:f>'data-Top10-between-within'!$A$2:$A$25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'data-Top10-between-within'!$B$2:$B$25</c:f>
              <c:numCache>
                <c:formatCode>0%</c:formatCode>
                <c:ptCount val="24"/>
                <c:pt idx="0">
                  <c:v>0.4698682427406311</c:v>
                </c:pt>
                <c:pt idx="1">
                  <c:v>0.48370850086212158</c:v>
                </c:pt>
                <c:pt idx="2">
                  <c:v>0.50092458724975586</c:v>
                </c:pt>
                <c:pt idx="3">
                  <c:v>0.51247251033782959</c:v>
                </c:pt>
                <c:pt idx="4">
                  <c:v>0.49943298101425171</c:v>
                </c:pt>
                <c:pt idx="5">
                  <c:v>0.47989118099212646</c:v>
                </c:pt>
                <c:pt idx="6">
                  <c:v>0.45310735702514648</c:v>
                </c:pt>
                <c:pt idx="7">
                  <c:v>0.46185725927352905</c:v>
                </c:pt>
                <c:pt idx="8">
                  <c:v>0.36696386337280273</c:v>
                </c:pt>
                <c:pt idx="9">
                  <c:v>0.36957645416259766</c:v>
                </c:pt>
                <c:pt idx="10">
                  <c:v>0.35936951637268066</c:v>
                </c:pt>
                <c:pt idx="11">
                  <c:v>0.35552716255187988</c:v>
                </c:pt>
                <c:pt idx="12">
                  <c:v>0.37356746196746826</c:v>
                </c:pt>
                <c:pt idx="13">
                  <c:v>0.37961506843566895</c:v>
                </c:pt>
                <c:pt idx="14">
                  <c:v>0.40812969207763672</c:v>
                </c:pt>
                <c:pt idx="15">
                  <c:v>0.41212928295135498</c:v>
                </c:pt>
                <c:pt idx="16">
                  <c:v>0.41923052072525024</c:v>
                </c:pt>
                <c:pt idx="17">
                  <c:v>0.43293905258178711</c:v>
                </c:pt>
                <c:pt idx="18">
                  <c:v>0.44785863161087036</c:v>
                </c:pt>
                <c:pt idx="19">
                  <c:v>0.45561063289642334</c:v>
                </c:pt>
                <c:pt idx="20">
                  <c:v>0.46132183074951172</c:v>
                </c:pt>
                <c:pt idx="21">
                  <c:v>0.46458160877227783</c:v>
                </c:pt>
                <c:pt idx="22">
                  <c:v>0.46386092901229858</c:v>
                </c:pt>
                <c:pt idx="23">
                  <c:v>0.46394544839859009</c:v>
                </c:pt>
              </c:numCache>
            </c:numRef>
          </c:yVal>
          <c:smooth val="1"/>
          <c:extLst>
            <c:ext xmlns:c16="http://schemas.microsoft.com/office/drawing/2014/chart" uri="{C3380CC4-5D6E-409C-BE32-E72D297353CC}">
              <c16:uniqueId val="{00000000-A54B-164A-933D-D278FEBF1B59}"/>
            </c:ext>
          </c:extLst>
        </c:ser>
        <c:dLbls>
          <c:showLegendKey val="0"/>
          <c:showVal val="0"/>
          <c:showCatName val="0"/>
          <c:showSerName val="0"/>
          <c:showPercent val="0"/>
          <c:showBubbleSize val="0"/>
        </c:dLbls>
        <c:axId val="474354808"/>
        <c:axId val="474355200"/>
      </c:scatterChart>
      <c:valAx>
        <c:axId val="474354808"/>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5200"/>
        <c:crosses val="autoZero"/>
        <c:crossBetween val="midCat"/>
      </c:valAx>
      <c:valAx>
        <c:axId val="474355200"/>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Group share of total</a:t>
                </a:r>
                <a:r>
                  <a:rPr lang="fr-FR" sz="1600" baseline="0">
                    <a:solidFill>
                      <a:schemeClr val="tx1"/>
                    </a:solidFill>
                  </a:rPr>
                  <a:t> income (%)</a:t>
                </a:r>
                <a:endParaRPr lang="fr-FR" sz="1600">
                  <a:solidFill>
                    <a:schemeClr val="tx1"/>
                  </a:solidFill>
                </a:endParaRPr>
              </a:p>
            </c:rich>
          </c:tx>
          <c:layout>
            <c:manualLayout>
              <c:xMode val="edge"/>
              <c:yMode val="edge"/>
              <c:x val="9.132231235051011E-3"/>
              <c:y val="0.1870031116638265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480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25835533861462"/>
          <c:y val="8.676927744322703E-2"/>
          <c:w val="0.85639705044362169"/>
          <c:h val="0.69639480065948933"/>
        </c:manualLayout>
      </c:layout>
      <c:scatterChart>
        <c:scatterStyle val="smoothMarker"/>
        <c:varyColors val="0"/>
        <c:ser>
          <c:idx val="0"/>
          <c:order val="0"/>
          <c:tx>
            <c:v>Top 10% share assuming no inequality between countries</c:v>
          </c:tx>
          <c:spPr>
            <a:ln w="31750" cap="rnd">
              <a:solidFill>
                <a:schemeClr val="accent1"/>
              </a:solidFill>
              <a:round/>
            </a:ln>
            <a:effectLst/>
          </c:spPr>
          <c:marker>
            <c:symbol val="none"/>
          </c:marker>
          <c:xVal>
            <c:numRef>
              <c:f>'data-Top10-between-within'!$A$2:$A$25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'data-Top10-between-within'!$B$2:$B$25</c:f>
              <c:numCache>
                <c:formatCode>0%</c:formatCode>
                <c:ptCount val="24"/>
                <c:pt idx="0">
                  <c:v>0.4698682427406311</c:v>
                </c:pt>
                <c:pt idx="1">
                  <c:v>0.48370850086212158</c:v>
                </c:pt>
                <c:pt idx="2">
                  <c:v>0.50092458724975586</c:v>
                </c:pt>
                <c:pt idx="3">
                  <c:v>0.51247251033782959</c:v>
                </c:pt>
                <c:pt idx="4">
                  <c:v>0.49943298101425171</c:v>
                </c:pt>
                <c:pt idx="5">
                  <c:v>0.47989118099212646</c:v>
                </c:pt>
                <c:pt idx="6">
                  <c:v>0.45310735702514648</c:v>
                </c:pt>
                <c:pt idx="7">
                  <c:v>0.46185725927352905</c:v>
                </c:pt>
                <c:pt idx="8">
                  <c:v>0.36696386337280273</c:v>
                </c:pt>
                <c:pt idx="9">
                  <c:v>0.36957645416259766</c:v>
                </c:pt>
                <c:pt idx="10">
                  <c:v>0.35936951637268066</c:v>
                </c:pt>
                <c:pt idx="11">
                  <c:v>0.35552716255187988</c:v>
                </c:pt>
                <c:pt idx="12">
                  <c:v>0.37356746196746826</c:v>
                </c:pt>
                <c:pt idx="13">
                  <c:v>0.37961506843566895</c:v>
                </c:pt>
                <c:pt idx="14">
                  <c:v>0.40812969207763672</c:v>
                </c:pt>
                <c:pt idx="15">
                  <c:v>0.41212928295135498</c:v>
                </c:pt>
                <c:pt idx="16">
                  <c:v>0.41923052072525024</c:v>
                </c:pt>
                <c:pt idx="17">
                  <c:v>0.43293905258178711</c:v>
                </c:pt>
                <c:pt idx="18">
                  <c:v>0.44785863161087036</c:v>
                </c:pt>
                <c:pt idx="19">
                  <c:v>0.45561063289642334</c:v>
                </c:pt>
                <c:pt idx="20">
                  <c:v>0.46132183074951172</c:v>
                </c:pt>
                <c:pt idx="21">
                  <c:v>0.46458160877227783</c:v>
                </c:pt>
                <c:pt idx="22">
                  <c:v>0.46386092901229858</c:v>
                </c:pt>
                <c:pt idx="23">
                  <c:v>0.46394544839859009</c:v>
                </c:pt>
              </c:numCache>
            </c:numRef>
          </c:yVal>
          <c:smooth val="1"/>
          <c:extLst>
            <c:ext xmlns:c16="http://schemas.microsoft.com/office/drawing/2014/chart" uri="{C3380CC4-5D6E-409C-BE32-E72D297353CC}">
              <c16:uniqueId val="{00000000-E70F-A249-9555-2A496B6112DE}"/>
            </c:ext>
          </c:extLst>
        </c:ser>
        <c:dLbls>
          <c:showLegendKey val="0"/>
          <c:showVal val="0"/>
          <c:showCatName val="0"/>
          <c:showSerName val="0"/>
          <c:showPercent val="0"/>
          <c:showBubbleSize val="0"/>
        </c:dLbls>
        <c:axId val="474353632"/>
        <c:axId val="474354024"/>
      </c:scatterChart>
      <c:valAx>
        <c:axId val="474353632"/>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4024"/>
        <c:crosses val="autoZero"/>
        <c:crossBetween val="midCat"/>
      </c:valAx>
      <c:valAx>
        <c:axId val="474354024"/>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Part du revenu national </a:t>
                </a:r>
                <a:r>
                  <a:rPr lang="fr-FR" sz="1600" baseline="0">
                    <a:solidFill>
                      <a:schemeClr val="tx1"/>
                    </a:solidFill>
                  </a:rPr>
                  <a:t>(%)</a:t>
                </a:r>
                <a:endParaRPr lang="fr-FR" sz="1600">
                  <a:solidFill>
                    <a:schemeClr val="tx1"/>
                  </a:solidFill>
                </a:endParaRPr>
              </a:p>
            </c:rich>
          </c:tx>
          <c:layout>
            <c:manualLayout>
              <c:xMode val="edge"/>
              <c:yMode val="edge"/>
              <c:x val="9.132231235051011E-3"/>
              <c:y val="0.1870031116638265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36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1600" b="1">
                <a:solidFill>
                  <a:schemeClr val="tx1"/>
                </a:solidFill>
              </a:rPr>
              <a:t>Appendix</a:t>
            </a:r>
            <a:r>
              <a:rPr lang="fr-FR" sz="1600" b="1" baseline="0">
                <a:solidFill>
                  <a:schemeClr val="tx1"/>
                </a:solidFill>
              </a:rPr>
              <a:t> Figure 3C. </a:t>
            </a:r>
            <a:r>
              <a:rPr lang="fr-FR" sz="1600" b="1">
                <a:solidFill>
                  <a:schemeClr val="tx1"/>
                </a:solidFill>
              </a:rPr>
              <a:t>Global income inequality between</a:t>
            </a:r>
            <a:r>
              <a:rPr lang="fr-FR" sz="1600" b="1" baseline="0">
                <a:solidFill>
                  <a:schemeClr val="tx1"/>
                </a:solidFill>
              </a:rPr>
              <a:t> countries</a:t>
            </a:r>
            <a:r>
              <a:rPr lang="fr-FR" sz="1600" b="1">
                <a:solidFill>
                  <a:schemeClr val="tx1"/>
                </a:solidFill>
              </a:rPr>
              <a:t>,</a:t>
            </a:r>
            <a:r>
              <a:rPr lang="fr-FR" sz="1600" b="1" baseline="0">
                <a:solidFill>
                  <a:schemeClr val="tx1"/>
                </a:solidFill>
              </a:rPr>
              <a:t> 1820-2020. T10/B50 ratio</a:t>
            </a:r>
            <a:endParaRPr lang="fr-FR" sz="1600" b="1">
              <a:solidFill>
                <a:schemeClr val="tx1"/>
              </a:solidFill>
            </a:endParaRPr>
          </a:p>
        </c:rich>
      </c:tx>
      <c:layout>
        <c:manualLayout>
          <c:xMode val="edge"/>
          <c:yMode val="edge"/>
          <c:x val="0.13389918210709661"/>
          <c:y val="7.7588133364106283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0.10359441191290611"/>
          <c:w val="0.85639705044362169"/>
          <c:h val="0.67956980604762507"/>
        </c:manualLayout>
      </c:layout>
      <c:scatterChart>
        <c:scatterStyle val="smoothMarker"/>
        <c:varyColors val="0"/>
        <c:ser>
          <c:idx val="1"/>
          <c:order val="0"/>
          <c:tx>
            <c:v>Top 10% avg. income to Bot. 50% avg. assuming no inequality within countries</c:v>
          </c:tx>
          <c:spPr>
            <a:ln w="31750" cap="rnd">
              <a:solidFill>
                <a:schemeClr val="accent2"/>
              </a:solidFill>
              <a:round/>
            </a:ln>
            <a:effectLst/>
          </c:spPr>
          <c:marker>
            <c:symbol val="none"/>
          </c:marker>
          <c:xVal>
            <c:numRef>
              <c:f>'data-T10B50-between-within'!$A$2:$A$25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formatCode="General">
                  <c:v>2020</c:v>
                </c:pt>
              </c:numCache>
            </c:numRef>
          </c:xVal>
          <c:yVal>
            <c:numRef>
              <c:f>'data-T10B50-between-within'!$C$2:$C$25</c:f>
              <c:numCache>
                <c:formatCode>0.0</c:formatCode>
                <c:ptCount val="24"/>
                <c:pt idx="0">
                  <c:v>3.3728432655334473</c:v>
                </c:pt>
                <c:pt idx="1">
                  <c:v>4.3096160888671875</c:v>
                </c:pt>
                <c:pt idx="2">
                  <c:v>7.0200133323669434</c:v>
                </c:pt>
                <c:pt idx="3">
                  <c:v>9.2877769470214844</c:v>
                </c:pt>
                <c:pt idx="4">
                  <c:v>10.22260570526123</c:v>
                </c:pt>
                <c:pt idx="5">
                  <c:v>10.457064628601074</c:v>
                </c:pt>
                <c:pt idx="6">
                  <c:v>10.412376403808594</c:v>
                </c:pt>
                <c:pt idx="7">
                  <c:v>12.05125617980957</c:v>
                </c:pt>
                <c:pt idx="8">
                  <c:v>15.625182151794434</c:v>
                </c:pt>
                <c:pt idx="9">
                  <c:v>13.896953582763672</c:v>
                </c:pt>
                <c:pt idx="10">
                  <c:v>16.597463607788086</c:v>
                </c:pt>
                <c:pt idx="11">
                  <c:v>21.772506713867188</c:v>
                </c:pt>
                <c:pt idx="12">
                  <c:v>17.996501922607422</c:v>
                </c:pt>
                <c:pt idx="13">
                  <c:v>17.936006546020508</c:v>
                </c:pt>
                <c:pt idx="14">
                  <c:v>15.118959426879883</c:v>
                </c:pt>
                <c:pt idx="15">
                  <c:v>14.716429710388184</c:v>
                </c:pt>
                <c:pt idx="16">
                  <c:v>15.080427169799805</c:v>
                </c:pt>
                <c:pt idx="17">
                  <c:v>13.951077461242676</c:v>
                </c:pt>
                <c:pt idx="18">
                  <c:v>12.921883583068848</c:v>
                </c:pt>
                <c:pt idx="19">
                  <c:v>11.765604019165039</c:v>
                </c:pt>
                <c:pt idx="20">
                  <c:v>10.041045188903809</c:v>
                </c:pt>
                <c:pt idx="21">
                  <c:v>9.3299760818481445</c:v>
                </c:pt>
                <c:pt idx="22">
                  <c:v>8.8625583648681641</c:v>
                </c:pt>
                <c:pt idx="23">
                  <c:v>8.7253904342651367</c:v>
                </c:pt>
              </c:numCache>
            </c:numRef>
          </c:yVal>
          <c:smooth val="1"/>
          <c:extLst>
            <c:ext xmlns:c16="http://schemas.microsoft.com/office/drawing/2014/chart" uri="{C3380CC4-5D6E-409C-BE32-E72D297353CC}">
              <c16:uniqueId val="{00000001-555A-D244-88BD-3AB2B876F07B}"/>
            </c:ext>
          </c:extLst>
        </c:ser>
        <c:dLbls>
          <c:showLegendKey val="0"/>
          <c:showVal val="0"/>
          <c:showCatName val="0"/>
          <c:showSerName val="0"/>
          <c:showPercent val="0"/>
          <c:showBubbleSize val="0"/>
        </c:dLbls>
        <c:axId val="474358336"/>
        <c:axId val="474350888"/>
      </c:scatterChart>
      <c:valAx>
        <c:axId val="474358336"/>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0888"/>
        <c:crosses val="autoZero"/>
        <c:crossBetween val="midCat"/>
      </c:valAx>
      <c:valAx>
        <c:axId val="474350888"/>
        <c:scaling>
          <c:logBase val="2"/>
          <c:orientation val="minMax"/>
          <c:max val="22"/>
          <c:min val="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Ratio of top 10% avg. income</a:t>
                </a:r>
                <a:r>
                  <a:rPr lang="fr-FR" sz="1600" baseline="0">
                    <a:solidFill>
                      <a:schemeClr val="tx1"/>
                    </a:solidFill>
                  </a:rPr>
                  <a:t> </a:t>
                </a:r>
              </a:p>
              <a:p>
                <a:pPr>
                  <a:defRPr sz="1600">
                    <a:solidFill>
                      <a:schemeClr val="tx1"/>
                    </a:solidFill>
                  </a:defRPr>
                </a:pPr>
                <a:r>
                  <a:rPr lang="fr-FR" sz="1600" baseline="0">
                    <a:solidFill>
                      <a:schemeClr val="tx1"/>
                    </a:solidFill>
                  </a:rPr>
                  <a:t>to bottom 50% avg. income (log scale)</a:t>
                </a:r>
                <a:endParaRPr lang="fr-FR" sz="1600">
                  <a:solidFill>
                    <a:schemeClr val="tx1"/>
                  </a:solidFill>
                </a:endParaRPr>
              </a:p>
            </c:rich>
          </c:tx>
          <c:layout>
            <c:manualLayout>
              <c:xMode val="edge"/>
              <c:yMode val="edge"/>
              <c:x val="1.4784435434287673E-3"/>
              <c:y val="0.18700305054113014"/>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4358336"/>
        <c:crosses val="autoZero"/>
        <c:crossBetween val="midCat"/>
        <c:majorUnit val="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1600" b="1">
                <a:solidFill>
                  <a:schemeClr val="tx1"/>
                </a:solidFill>
              </a:rPr>
              <a:t>Appendix Figure 3D. Global income inequality,</a:t>
            </a:r>
            <a:r>
              <a:rPr lang="fr-FR" sz="1600" b="1" baseline="0">
                <a:solidFill>
                  <a:schemeClr val="tx1"/>
                </a:solidFill>
              </a:rPr>
              <a:t> 1820-2020</a:t>
            </a:r>
          </a:p>
          <a:p>
            <a:pPr>
              <a:defRPr sz="1600">
                <a:solidFill>
                  <a:schemeClr val="tx1"/>
                </a:solidFill>
              </a:defRPr>
            </a:pPr>
            <a:r>
              <a:rPr lang="fr-FR" sz="1600" b="1" baseline="0">
                <a:solidFill>
                  <a:schemeClr val="tx1"/>
                </a:solidFill>
              </a:rPr>
              <a:t>Top 1% share between vs. within country</a:t>
            </a:r>
            <a:endParaRPr lang="fr-FR" sz="1600" b="1">
              <a:solidFill>
                <a:schemeClr val="tx1"/>
              </a:solidFill>
            </a:endParaRPr>
          </a:p>
        </c:rich>
      </c:tx>
      <c:layout>
        <c:manualLayout>
          <c:xMode val="edge"/>
          <c:yMode val="edge"/>
          <c:x val="0.19728771015052207"/>
          <c:y val="1.006369188630246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0.10359441191290611"/>
          <c:w val="0.85639705044362169"/>
          <c:h val="0.62445174427354966"/>
        </c:manualLayout>
      </c:layout>
      <c:scatterChart>
        <c:scatterStyle val="smoothMarker"/>
        <c:varyColors val="0"/>
        <c:ser>
          <c:idx val="0"/>
          <c:order val="0"/>
          <c:tx>
            <c:v>Top 1% share assuming no inequality between countries</c:v>
          </c:tx>
          <c:spPr>
            <a:ln w="31750" cap="rnd">
              <a:solidFill>
                <a:schemeClr val="accent1"/>
              </a:solidFill>
              <a:round/>
            </a:ln>
            <a:effectLst/>
          </c:spPr>
          <c:marker>
            <c:symbol val="none"/>
          </c:marker>
          <c:xVal>
            <c:numRef>
              <c:f>'data-Top1-between-within'!$A$2:$A$25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'data-Top1-between-within'!$B$2:$B$25</c:f>
              <c:numCache>
                <c:formatCode>0%</c:formatCode>
                <c:ptCount val="24"/>
                <c:pt idx="0">
                  <c:v>0.17383414506912231</c:v>
                </c:pt>
                <c:pt idx="1">
                  <c:v>0.18500864505767822</c:v>
                </c:pt>
                <c:pt idx="2">
                  <c:v>0.17373865842819214</c:v>
                </c:pt>
                <c:pt idx="3">
                  <c:v>0.1941947340965271</c:v>
                </c:pt>
                <c:pt idx="4">
                  <c:v>0.19845587015151978</c:v>
                </c:pt>
                <c:pt idx="5">
                  <c:v>0.17930001020431519</c:v>
                </c:pt>
                <c:pt idx="6">
                  <c:v>0.17487382888793945</c:v>
                </c:pt>
                <c:pt idx="7">
                  <c:v>0.18229860067367554</c:v>
                </c:pt>
                <c:pt idx="8">
                  <c:v>0.13149887323379517</c:v>
                </c:pt>
                <c:pt idx="9">
                  <c:v>0.12294530868530273</c:v>
                </c:pt>
                <c:pt idx="10">
                  <c:v>0.11920696496963501</c:v>
                </c:pt>
                <c:pt idx="11">
                  <c:v>0.11555349826812744</c:v>
                </c:pt>
                <c:pt idx="12">
                  <c:v>0.12658172845840454</c:v>
                </c:pt>
                <c:pt idx="13">
                  <c:v>0.13113319873809814</c:v>
                </c:pt>
                <c:pt idx="14">
                  <c:v>0.14081484079360962</c:v>
                </c:pt>
                <c:pt idx="15">
                  <c:v>0.14563554525375366</c:v>
                </c:pt>
                <c:pt idx="16">
                  <c:v>0.15103936195373535</c:v>
                </c:pt>
                <c:pt idx="17">
                  <c:v>0.15678244829177856</c:v>
                </c:pt>
                <c:pt idx="18">
                  <c:v>0.16713207960128784</c:v>
                </c:pt>
                <c:pt idx="19">
                  <c:v>0.1724400520324707</c:v>
                </c:pt>
                <c:pt idx="20">
                  <c:v>0.16378337144851685</c:v>
                </c:pt>
                <c:pt idx="21">
                  <c:v>0.15745443105697632</c:v>
                </c:pt>
                <c:pt idx="22">
                  <c:v>0.15864312648773193</c:v>
                </c:pt>
                <c:pt idx="23">
                  <c:v>0.15993517637252808</c:v>
                </c:pt>
              </c:numCache>
            </c:numRef>
          </c:yVal>
          <c:smooth val="1"/>
          <c:extLst>
            <c:ext xmlns:c16="http://schemas.microsoft.com/office/drawing/2014/chart" uri="{C3380CC4-5D6E-409C-BE32-E72D297353CC}">
              <c16:uniqueId val="{00000000-5041-5D40-917B-A81C2FC01115}"/>
            </c:ext>
          </c:extLst>
        </c:ser>
        <c:ser>
          <c:idx val="1"/>
          <c:order val="1"/>
          <c:tx>
            <c:v>Top 1% share assuming no inequality within countries</c:v>
          </c:tx>
          <c:spPr>
            <a:ln w="31750" cap="rnd">
              <a:solidFill>
                <a:schemeClr val="accent2"/>
              </a:solidFill>
              <a:round/>
            </a:ln>
            <a:effectLst/>
          </c:spPr>
          <c:marker>
            <c:symbol val="none"/>
          </c:marker>
          <c:xVal>
            <c:numRef>
              <c:f>'data-Top1-between-within'!$A$2:$A$25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'data-Top1-between-within'!$C$2:$C$25</c:f>
              <c:numCache>
                <c:formatCode>0%</c:formatCode>
                <c:ptCount val="24"/>
                <c:pt idx="0">
                  <c:v>2.6543676853179932E-2</c:v>
                </c:pt>
                <c:pt idx="1">
                  <c:v>3.1515121459960938E-2</c:v>
                </c:pt>
                <c:pt idx="2">
                  <c:v>3.7992477416992188E-2</c:v>
                </c:pt>
                <c:pt idx="3">
                  <c:v>3.5193443298339844E-2</c:v>
                </c:pt>
                <c:pt idx="4">
                  <c:v>3.9249062538146973E-2</c:v>
                </c:pt>
                <c:pt idx="5">
                  <c:v>4.3526411056518555E-2</c:v>
                </c:pt>
                <c:pt idx="6">
                  <c:v>3.6032736301422119E-2</c:v>
                </c:pt>
                <c:pt idx="7">
                  <c:v>3.5192906856536865E-2</c:v>
                </c:pt>
                <c:pt idx="8">
                  <c:v>4.0000975131988525E-2</c:v>
                </c:pt>
                <c:pt idx="9">
                  <c:v>3.5445332527160645E-2</c:v>
                </c:pt>
                <c:pt idx="10">
                  <c:v>3.4858524799346924E-2</c:v>
                </c:pt>
                <c:pt idx="11">
                  <c:v>6.5906703472137451E-2</c:v>
                </c:pt>
                <c:pt idx="12">
                  <c:v>5.0481259822845459E-2</c:v>
                </c:pt>
                <c:pt idx="13">
                  <c:v>5.2383244037628174E-2</c:v>
                </c:pt>
                <c:pt idx="14">
                  <c:v>5.3991913795471191E-2</c:v>
                </c:pt>
                <c:pt idx="15">
                  <c:v>5.1647484302520752E-2</c:v>
                </c:pt>
                <c:pt idx="16">
                  <c:v>5.0726175308227539E-2</c:v>
                </c:pt>
                <c:pt idx="17">
                  <c:v>4.7756493091583252E-2</c:v>
                </c:pt>
                <c:pt idx="18">
                  <c:v>4.8336505889892578E-2</c:v>
                </c:pt>
                <c:pt idx="19">
                  <c:v>4.721224308013916E-2</c:v>
                </c:pt>
                <c:pt idx="20">
                  <c:v>4.3627738952636719E-2</c:v>
                </c:pt>
                <c:pt idx="21">
                  <c:v>4.2926788330078125E-2</c:v>
                </c:pt>
                <c:pt idx="22">
                  <c:v>4.1253268718719482E-2</c:v>
                </c:pt>
                <c:pt idx="23">
                  <c:v>4.0506839752197266E-2</c:v>
                </c:pt>
              </c:numCache>
            </c:numRef>
          </c:yVal>
          <c:smooth val="1"/>
          <c:extLst>
            <c:ext xmlns:c16="http://schemas.microsoft.com/office/drawing/2014/chart" uri="{C3380CC4-5D6E-409C-BE32-E72D297353CC}">
              <c16:uniqueId val="{00000001-5041-5D40-917B-A81C2FC01115}"/>
            </c:ext>
          </c:extLst>
        </c:ser>
        <c:dLbls>
          <c:showLegendKey val="0"/>
          <c:showVal val="0"/>
          <c:showCatName val="0"/>
          <c:showSerName val="0"/>
          <c:showPercent val="0"/>
          <c:showBubbleSize val="0"/>
        </c:dLbls>
        <c:axId val="473707304"/>
        <c:axId val="473707696"/>
      </c:scatterChart>
      <c:valAx>
        <c:axId val="473707304"/>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707696"/>
        <c:crosses val="autoZero"/>
        <c:crossBetween val="midCat"/>
      </c:valAx>
      <c:valAx>
        <c:axId val="473707696"/>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Share of total</a:t>
                </a:r>
                <a:r>
                  <a:rPr lang="fr-FR" sz="1600" baseline="0">
                    <a:solidFill>
                      <a:schemeClr val="tx1"/>
                    </a:solidFill>
                  </a:rPr>
                  <a:t> income (%)</a:t>
                </a:r>
                <a:endParaRPr lang="fr-FR" sz="1600">
                  <a:solidFill>
                    <a:schemeClr val="tx1"/>
                  </a:solidFill>
                </a:endParaRPr>
              </a:p>
            </c:rich>
          </c:tx>
          <c:layout>
            <c:manualLayout>
              <c:xMode val="edge"/>
              <c:yMode val="edge"/>
              <c:x val="9.132231235051011E-3"/>
              <c:y val="0.1870031116638265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707304"/>
        <c:crosses val="autoZero"/>
        <c:crossBetween val="midCat"/>
      </c:valAx>
      <c:spPr>
        <a:noFill/>
        <a:ln>
          <a:noFill/>
        </a:ln>
        <a:effectLst/>
      </c:spPr>
    </c:plotArea>
    <c:legend>
      <c:legendPos val="b"/>
      <c:layout>
        <c:manualLayout>
          <c:xMode val="edge"/>
          <c:yMode val="edge"/>
          <c:x val="0.21586103877225585"/>
          <c:y val="0.78804844753942316"/>
          <c:w val="0.68292071766271767"/>
          <c:h val="9.513469827861456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'T4'!$A$12</c:f>
              <c:strCache>
                <c:ptCount val="1"/>
                <c:pt idx="0">
                  <c:v>Latin America</c:v>
                </c:pt>
              </c:strCache>
            </c:strRef>
          </c:tx>
          <c:spPr>
            <a:ln w="38100" cap="rnd">
              <a:solidFill>
                <a:schemeClr val="accent1"/>
              </a:solidFill>
              <a:round/>
            </a:ln>
            <a:effectLst/>
          </c:spPr>
          <c:marker>
            <c:symbol val="none"/>
          </c:marker>
          <c:xVal>
            <c:numRef>
              <c:f>'T4'!$B$2:$F$2</c:f>
              <c:numCache>
                <c:formatCode>General</c:formatCode>
                <c:ptCount val="5"/>
                <c:pt idx="0">
                  <c:v>1820</c:v>
                </c:pt>
                <c:pt idx="1">
                  <c:v>1900</c:v>
                </c:pt>
                <c:pt idx="2">
                  <c:v>1950</c:v>
                </c:pt>
                <c:pt idx="3">
                  <c:v>1980</c:v>
                </c:pt>
                <c:pt idx="4">
                  <c:v>2020</c:v>
                </c:pt>
              </c:numCache>
            </c:numRef>
          </c:xVal>
          <c:yVal>
            <c:numRef>
              <c:f>'T4'!$B$12:$F$12</c:f>
              <c:numCache>
                <c:formatCode>0%</c:formatCode>
                <c:ptCount val="5"/>
                <c:pt idx="0">
                  <c:v>2.2371020048174508E-2</c:v>
                </c:pt>
                <c:pt idx="1">
                  <c:v>3.4313501860146832E-2</c:v>
                </c:pt>
                <c:pt idx="2">
                  <c:v>7.3359105549003309E-2</c:v>
                </c:pt>
                <c:pt idx="3">
                  <c:v>0.10013145637089226</c:v>
                </c:pt>
                <c:pt idx="4">
                  <c:v>7.586538094924368E-2</c:v>
                </c:pt>
              </c:numCache>
            </c:numRef>
          </c:yVal>
          <c:smooth val="1"/>
          <c:extLst>
            <c:ext xmlns:c16="http://schemas.microsoft.com/office/drawing/2014/chart" uri="{C3380CC4-5D6E-409C-BE32-E72D297353CC}">
              <c16:uniqueId val="{00000000-2492-2C49-8527-79EAAEA05BFD}"/>
            </c:ext>
          </c:extLst>
        </c:ser>
        <c:ser>
          <c:idx val="1"/>
          <c:order val="1"/>
          <c:tx>
            <c:strRef>
              <c:f>'T4'!$A$22</c:f>
              <c:strCache>
                <c:ptCount val="1"/>
                <c:pt idx="0">
                  <c:v>South and South East Asia</c:v>
                </c:pt>
              </c:strCache>
            </c:strRef>
          </c:tx>
          <c:spPr>
            <a:ln w="38100" cap="rnd">
              <a:solidFill>
                <a:schemeClr val="accent2"/>
              </a:solidFill>
              <a:round/>
            </a:ln>
            <a:effectLst/>
          </c:spPr>
          <c:marker>
            <c:symbol val="none"/>
          </c:marker>
          <c:xVal>
            <c:numRef>
              <c:f>'T4'!$B$2:$F$2</c:f>
              <c:numCache>
                <c:formatCode>General</c:formatCode>
                <c:ptCount val="5"/>
                <c:pt idx="0">
                  <c:v>1820</c:v>
                </c:pt>
                <c:pt idx="1">
                  <c:v>1900</c:v>
                </c:pt>
                <c:pt idx="2">
                  <c:v>1950</c:v>
                </c:pt>
                <c:pt idx="3">
                  <c:v>1980</c:v>
                </c:pt>
                <c:pt idx="4">
                  <c:v>2020</c:v>
                </c:pt>
              </c:numCache>
            </c:numRef>
          </c:xVal>
          <c:yVal>
            <c:numRef>
              <c:f>'T4'!$B$22:$F$22</c:f>
              <c:numCache>
                <c:formatCode>0%</c:formatCode>
                <c:ptCount val="5"/>
                <c:pt idx="0">
                  <c:v>0.14781694777550733</c:v>
                </c:pt>
                <c:pt idx="1">
                  <c:v>6.5031056276759161E-2</c:v>
                </c:pt>
                <c:pt idx="2">
                  <c:v>6.5410056289940358E-2</c:v>
                </c:pt>
                <c:pt idx="3">
                  <c:v>6.2503527949825652E-2</c:v>
                </c:pt>
                <c:pt idx="4">
                  <c:v>0.15346203423919852</c:v>
                </c:pt>
              </c:numCache>
            </c:numRef>
          </c:yVal>
          <c:smooth val="1"/>
          <c:extLst>
            <c:ext xmlns:c16="http://schemas.microsoft.com/office/drawing/2014/chart" uri="{C3380CC4-5D6E-409C-BE32-E72D297353CC}">
              <c16:uniqueId val="{00000001-2492-2C49-8527-79EAAEA05BFD}"/>
            </c:ext>
          </c:extLst>
        </c:ser>
        <c:ser>
          <c:idx val="2"/>
          <c:order val="2"/>
          <c:tx>
            <c:strRef>
              <c:f>'T4'!$A$25</c:f>
              <c:strCache>
                <c:ptCount val="1"/>
                <c:pt idx="0">
                  <c:v>Sub Saharan Africa</c:v>
                </c:pt>
              </c:strCache>
            </c:strRef>
          </c:tx>
          <c:spPr>
            <a:ln w="38100" cap="rnd">
              <a:solidFill>
                <a:schemeClr val="accent3"/>
              </a:solidFill>
              <a:round/>
            </a:ln>
            <a:effectLst/>
          </c:spPr>
          <c:marker>
            <c:symbol val="none"/>
          </c:marker>
          <c:xVal>
            <c:numRef>
              <c:f>'T4'!$B$2:$F$2</c:f>
              <c:numCache>
                <c:formatCode>General</c:formatCode>
                <c:ptCount val="5"/>
                <c:pt idx="0">
                  <c:v>1820</c:v>
                </c:pt>
                <c:pt idx="1">
                  <c:v>1900</c:v>
                </c:pt>
                <c:pt idx="2">
                  <c:v>1950</c:v>
                </c:pt>
                <c:pt idx="3">
                  <c:v>1980</c:v>
                </c:pt>
                <c:pt idx="4">
                  <c:v>2020</c:v>
                </c:pt>
              </c:numCache>
            </c:numRef>
          </c:xVal>
          <c:yVal>
            <c:numRef>
              <c:f>'T4'!$B$25:$F$25</c:f>
              <c:numCache>
                <c:formatCode>0%</c:formatCode>
                <c:ptCount val="5"/>
                <c:pt idx="0">
                  <c:v>3.6321725012711581E-2</c:v>
                </c:pt>
                <c:pt idx="1">
                  <c:v>3.1916203564457166E-2</c:v>
                </c:pt>
                <c:pt idx="2">
                  <c:v>4.0637017039213054E-2</c:v>
                </c:pt>
                <c:pt idx="3">
                  <c:v>3.3964894054603796E-2</c:v>
                </c:pt>
                <c:pt idx="4">
                  <c:v>3.3603448887568235E-2</c:v>
                </c:pt>
              </c:numCache>
            </c:numRef>
          </c:yVal>
          <c:smooth val="1"/>
          <c:extLst>
            <c:ext xmlns:c16="http://schemas.microsoft.com/office/drawing/2014/chart" uri="{C3380CC4-5D6E-409C-BE32-E72D297353CC}">
              <c16:uniqueId val="{00000002-2492-2C49-8527-79EAAEA05BFD}"/>
            </c:ext>
          </c:extLst>
        </c:ser>
        <c:ser>
          <c:idx val="3"/>
          <c:order val="3"/>
          <c:tx>
            <c:v>World</c:v>
          </c:tx>
          <c:spPr>
            <a:ln w="38100" cap="rnd">
              <a:solidFill>
                <a:srgbClr val="C00000"/>
              </a:solidFill>
              <a:prstDash val="sysDot"/>
              <a:round/>
            </a:ln>
            <a:effectLst/>
          </c:spPr>
          <c:marker>
            <c:symbol val="none"/>
          </c:marker>
          <c:xVal>
            <c:numRef>
              <c:f>'T4'!$B$2:$F$2</c:f>
              <c:numCache>
                <c:formatCode>General</c:formatCode>
                <c:ptCount val="5"/>
                <c:pt idx="0">
                  <c:v>1820</c:v>
                </c:pt>
                <c:pt idx="1">
                  <c:v>1900</c:v>
                </c:pt>
                <c:pt idx="2">
                  <c:v>1950</c:v>
                </c:pt>
                <c:pt idx="3">
                  <c:v>1980</c:v>
                </c:pt>
                <c:pt idx="4">
                  <c:v>2020</c:v>
                </c:pt>
              </c:numCache>
            </c:numRef>
          </c:xVal>
          <c:yVal>
            <c:numRef>
              <c:f>'T4'!$B$4:$F$4</c:f>
              <c:numCache>
                <c:formatCode>0%</c:formatCode>
                <c:ptCount val="5"/>
                <c:pt idx="0">
                  <c:v>1</c:v>
                </c:pt>
                <c:pt idx="1">
                  <c:v>1</c:v>
                </c:pt>
                <c:pt idx="2">
                  <c:v>1</c:v>
                </c:pt>
                <c:pt idx="3">
                  <c:v>1</c:v>
                </c:pt>
                <c:pt idx="4">
                  <c:v>1</c:v>
                </c:pt>
              </c:numCache>
            </c:numRef>
          </c:yVal>
          <c:smooth val="1"/>
          <c:extLst>
            <c:ext xmlns:c16="http://schemas.microsoft.com/office/drawing/2014/chart" uri="{C3380CC4-5D6E-409C-BE32-E72D297353CC}">
              <c16:uniqueId val="{00000003-2492-2C49-8527-79EAAEA05BFD}"/>
            </c:ext>
          </c:extLst>
        </c:ser>
        <c:dLbls>
          <c:showLegendKey val="0"/>
          <c:showVal val="0"/>
          <c:showCatName val="0"/>
          <c:showSerName val="0"/>
          <c:showPercent val="0"/>
          <c:showBubbleSize val="0"/>
        </c:dLbls>
        <c:axId val="495973224"/>
        <c:axId val="495975576"/>
      </c:scatterChart>
      <c:valAx>
        <c:axId val="495973224"/>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5576"/>
        <c:crosses val="autoZero"/>
        <c:crossBetween val="midCat"/>
      </c:valAx>
      <c:valAx>
        <c:axId val="49597557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3224"/>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1400">
                <a:solidFill>
                  <a:schemeClr val="tx1"/>
                </a:solidFill>
              </a:rPr>
              <a:t>Appendix Figure 3E.</a:t>
            </a:r>
            <a:r>
              <a:rPr lang="fr-FR" sz="1400" baseline="0">
                <a:solidFill>
                  <a:schemeClr val="tx1"/>
                </a:solidFill>
              </a:rPr>
              <a:t> </a:t>
            </a:r>
            <a:r>
              <a:rPr lang="fr-FR" sz="1400">
                <a:solidFill>
                  <a:schemeClr val="tx1"/>
                </a:solidFill>
              </a:rPr>
              <a:t>Global income inequality,</a:t>
            </a:r>
            <a:r>
              <a:rPr lang="fr-FR" sz="1400" baseline="0">
                <a:solidFill>
                  <a:schemeClr val="tx1"/>
                </a:solidFill>
              </a:rPr>
              <a:t> 1820-2020. </a:t>
            </a:r>
          </a:p>
          <a:p>
            <a:pPr>
              <a:defRPr sz="1600">
                <a:solidFill>
                  <a:schemeClr val="tx1"/>
                </a:solidFill>
              </a:defRPr>
            </a:pPr>
            <a:r>
              <a:rPr lang="fr-FR" sz="1400" b="0" i="0" u="none" strike="noStrike" baseline="0">
                <a:effectLst/>
              </a:rPr>
              <a:t>Middle 40% share</a:t>
            </a:r>
            <a:r>
              <a:rPr lang="fr-FR" sz="1400" b="0" i="0" u="none" strike="noStrike" baseline="0"/>
              <a:t> </a:t>
            </a:r>
            <a:r>
              <a:rPr lang="fr-FR" sz="1400" b="0" baseline="0">
                <a:solidFill>
                  <a:schemeClr val="tx1"/>
                </a:solidFill>
              </a:rPr>
              <a:t>Between vs. within country. </a:t>
            </a:r>
            <a:endParaRPr lang="fr-FR" sz="1400" b="0">
              <a:solidFill>
                <a:schemeClr val="tx1"/>
              </a:solidFill>
            </a:endParaRPr>
          </a:p>
        </c:rich>
      </c:tx>
      <c:layout>
        <c:manualLayout>
          <c:xMode val="edge"/>
          <c:yMode val="edge"/>
          <c:x val="0.15286095919581391"/>
          <c:y val="1.42999450609859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0.10359441191290611"/>
          <c:w val="0.85639705044362169"/>
          <c:h val="0.67956980604762507"/>
        </c:manualLayout>
      </c:layout>
      <c:scatterChart>
        <c:scatterStyle val="smoothMarker"/>
        <c:varyColors val="0"/>
        <c:ser>
          <c:idx val="0"/>
          <c:order val="0"/>
          <c:tx>
            <c:v>Middle 40% share assuming no inequality between countries</c:v>
          </c:tx>
          <c:spPr>
            <a:ln w="31750" cap="rnd">
              <a:solidFill>
                <a:schemeClr val="accent1"/>
              </a:solidFill>
              <a:round/>
            </a:ln>
            <a:effectLst/>
          </c:spPr>
          <c:marker>
            <c:symbol val="none"/>
          </c:marker>
          <c:xVal>
            <c:numRef>
              <c:f>'data-Mid40-between-within'!$A$2:$A$25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'data-Mid40-between-within'!$B$2:$B$25</c:f>
              <c:numCache>
                <c:formatCode>0%</c:formatCode>
                <c:ptCount val="24"/>
                <c:pt idx="0">
                  <c:v>0.35554024577140808</c:v>
                </c:pt>
                <c:pt idx="1">
                  <c:v>0.34680444002151489</c:v>
                </c:pt>
                <c:pt idx="2">
                  <c:v>0.33822336792945862</c:v>
                </c:pt>
                <c:pt idx="3">
                  <c:v>0.33174675703048706</c:v>
                </c:pt>
                <c:pt idx="4">
                  <c:v>0.34136846661567688</c:v>
                </c:pt>
                <c:pt idx="5">
                  <c:v>0.35345041751861572</c:v>
                </c:pt>
                <c:pt idx="6">
                  <c:v>0.37308543920516968</c:v>
                </c:pt>
                <c:pt idx="7">
                  <c:v>0.36776882410049438</c:v>
                </c:pt>
                <c:pt idx="8">
                  <c:v>0.43629062175750732</c:v>
                </c:pt>
                <c:pt idx="9">
                  <c:v>0.43350568413734436</c:v>
                </c:pt>
                <c:pt idx="10">
                  <c:v>0.43602076172828674</c:v>
                </c:pt>
                <c:pt idx="11">
                  <c:v>0.43823796510696411</c:v>
                </c:pt>
                <c:pt idx="12">
                  <c:v>0.42823785543441772</c:v>
                </c:pt>
                <c:pt idx="13">
                  <c:v>0.43160021305084229</c:v>
                </c:pt>
                <c:pt idx="14">
                  <c:v>0.41933158040046692</c:v>
                </c:pt>
                <c:pt idx="15">
                  <c:v>0.41481864452362061</c:v>
                </c:pt>
                <c:pt idx="16">
                  <c:v>0.41024768352508545</c:v>
                </c:pt>
                <c:pt idx="17">
                  <c:v>0.40144538879394531</c:v>
                </c:pt>
                <c:pt idx="18">
                  <c:v>0.3921014666557312</c:v>
                </c:pt>
                <c:pt idx="19">
                  <c:v>0.38677853345870972</c:v>
                </c:pt>
                <c:pt idx="20">
                  <c:v>0.38306370377540588</c:v>
                </c:pt>
                <c:pt idx="21">
                  <c:v>0.38197600841522217</c:v>
                </c:pt>
                <c:pt idx="22">
                  <c:v>0.38232314586639404</c:v>
                </c:pt>
                <c:pt idx="23">
                  <c:v>0.38200435042381287</c:v>
                </c:pt>
              </c:numCache>
            </c:numRef>
          </c:yVal>
          <c:smooth val="1"/>
          <c:extLst>
            <c:ext xmlns:c16="http://schemas.microsoft.com/office/drawing/2014/chart" uri="{C3380CC4-5D6E-409C-BE32-E72D297353CC}">
              <c16:uniqueId val="{00000000-EA05-414A-8954-5102268DBFF0}"/>
            </c:ext>
          </c:extLst>
        </c:ser>
        <c:ser>
          <c:idx val="1"/>
          <c:order val="1"/>
          <c:tx>
            <c:v>Middle 40% share assuming no inequality within countries</c:v>
          </c:tx>
          <c:spPr>
            <a:ln w="31750" cap="rnd">
              <a:solidFill>
                <a:schemeClr val="accent2"/>
              </a:solidFill>
              <a:round/>
            </a:ln>
            <a:effectLst/>
          </c:spPr>
          <c:marker>
            <c:symbol val="none"/>
          </c:marker>
          <c:xVal>
            <c:numRef>
              <c:f>'data-Mid40-between-within'!$A$2:$A$25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'data-Mid40-between-within'!$C$2:$C$25</c:f>
              <c:numCache>
                <c:formatCode>0%</c:formatCode>
                <c:ptCount val="24"/>
                <c:pt idx="0">
                  <c:v>0.43144631385803223</c:v>
                </c:pt>
                <c:pt idx="1">
                  <c:v>0.44112646579742432</c:v>
                </c:pt>
                <c:pt idx="2">
                  <c:v>0.48189818859100342</c:v>
                </c:pt>
                <c:pt idx="3">
                  <c:v>0.50721758604049683</c:v>
                </c:pt>
                <c:pt idx="4">
                  <c:v>0.49479213356971741</c:v>
                </c:pt>
                <c:pt idx="5">
                  <c:v>0.45036447048187256</c:v>
                </c:pt>
                <c:pt idx="6">
                  <c:v>0.50425094366073608</c:v>
                </c:pt>
                <c:pt idx="7">
                  <c:v>0.51942598819732666</c:v>
                </c:pt>
                <c:pt idx="8">
                  <c:v>0.51495665311813354</c:v>
                </c:pt>
                <c:pt idx="9">
                  <c:v>0.54778164625167847</c:v>
                </c:pt>
                <c:pt idx="10">
                  <c:v>0.56360089778900146</c:v>
                </c:pt>
                <c:pt idx="11">
                  <c:v>0.53480333089828491</c:v>
                </c:pt>
                <c:pt idx="12">
                  <c:v>0.51199698448181152</c:v>
                </c:pt>
                <c:pt idx="13">
                  <c:v>0.49168354272842407</c:v>
                </c:pt>
                <c:pt idx="14">
                  <c:v>0.45860406756401062</c:v>
                </c:pt>
                <c:pt idx="15">
                  <c:v>0.45552164316177368</c:v>
                </c:pt>
                <c:pt idx="16">
                  <c:v>0.44658786058425903</c:v>
                </c:pt>
                <c:pt idx="17">
                  <c:v>0.44969385862350464</c:v>
                </c:pt>
                <c:pt idx="18">
                  <c:v>0.45665749907493591</c:v>
                </c:pt>
                <c:pt idx="19">
                  <c:v>0.46706628799438477</c:v>
                </c:pt>
                <c:pt idx="20">
                  <c:v>0.47411364316940308</c:v>
                </c:pt>
                <c:pt idx="21">
                  <c:v>0.4856255054473877</c:v>
                </c:pt>
                <c:pt idx="22">
                  <c:v>0.48944568634033203</c:v>
                </c:pt>
                <c:pt idx="23">
                  <c:v>0.49237161874771118</c:v>
                </c:pt>
              </c:numCache>
            </c:numRef>
          </c:yVal>
          <c:smooth val="1"/>
          <c:extLst>
            <c:ext xmlns:c16="http://schemas.microsoft.com/office/drawing/2014/chart" uri="{C3380CC4-5D6E-409C-BE32-E72D297353CC}">
              <c16:uniqueId val="{00000001-EA05-414A-8954-5102268DBFF0}"/>
            </c:ext>
          </c:extLst>
        </c:ser>
        <c:dLbls>
          <c:showLegendKey val="0"/>
          <c:showVal val="0"/>
          <c:showCatName val="0"/>
          <c:showSerName val="0"/>
          <c:showPercent val="0"/>
          <c:showBubbleSize val="0"/>
        </c:dLbls>
        <c:axId val="473706912"/>
        <c:axId val="473706128"/>
      </c:scatterChart>
      <c:valAx>
        <c:axId val="473706912"/>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706128"/>
        <c:crosses val="autoZero"/>
        <c:crossBetween val="midCat"/>
      </c:valAx>
      <c:valAx>
        <c:axId val="473706128"/>
        <c:scaling>
          <c:orientation val="minMax"/>
          <c:max val="0.60000000000000009"/>
          <c:min val="0.30000000000000004"/>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Share of total</a:t>
                </a:r>
                <a:r>
                  <a:rPr lang="fr-FR" sz="1600" baseline="0">
                    <a:solidFill>
                      <a:schemeClr val="tx1"/>
                    </a:solidFill>
                  </a:rPr>
                  <a:t> income (%)</a:t>
                </a:r>
                <a:endParaRPr lang="fr-FR" sz="1600">
                  <a:solidFill>
                    <a:schemeClr val="tx1"/>
                  </a:solidFill>
                </a:endParaRPr>
              </a:p>
            </c:rich>
          </c:tx>
          <c:layout>
            <c:manualLayout>
              <c:xMode val="edge"/>
              <c:yMode val="edge"/>
              <c:x val="9.132231235051011E-3"/>
              <c:y val="0.1870031116638265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706912"/>
        <c:crosses val="autoZero"/>
        <c:crossBetween val="midCat"/>
      </c:valAx>
      <c:spPr>
        <a:noFill/>
        <a:ln>
          <a:noFill/>
        </a:ln>
        <a:effectLst/>
      </c:spPr>
    </c:plotArea>
    <c:legend>
      <c:legendPos val="b"/>
      <c:layout>
        <c:manualLayout>
          <c:xMode val="edge"/>
          <c:yMode val="edge"/>
          <c:x val="0.2204522197194681"/>
          <c:y val="0.84494507013415066"/>
          <c:w val="0.68292071766271767"/>
          <c:h val="9.513469827861456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sz="1600" b="1">
                <a:solidFill>
                  <a:schemeClr val="tx1"/>
                </a:solidFill>
              </a:rPr>
              <a:t>Appendix Figure 3F. Global income inequality,</a:t>
            </a:r>
            <a:r>
              <a:rPr lang="fr-FR" sz="1600" b="1" baseline="0">
                <a:solidFill>
                  <a:schemeClr val="tx1"/>
                </a:solidFill>
              </a:rPr>
              <a:t> 1820-2020</a:t>
            </a:r>
          </a:p>
          <a:p>
            <a:pPr>
              <a:defRPr sz="1600">
                <a:solidFill>
                  <a:schemeClr val="tx1"/>
                </a:solidFill>
              </a:defRPr>
            </a:pPr>
            <a:r>
              <a:rPr lang="fr-FR" sz="1600" b="1" baseline="0">
                <a:solidFill>
                  <a:schemeClr val="tx1"/>
                </a:solidFill>
              </a:rPr>
              <a:t>Bottom 50% share between vs. within country</a:t>
            </a:r>
            <a:endParaRPr lang="fr-FR" sz="1600" b="1">
              <a:solidFill>
                <a:schemeClr val="tx1"/>
              </a:solidFill>
            </a:endParaRPr>
          </a:p>
        </c:rich>
      </c:tx>
      <c:layout>
        <c:manualLayout>
          <c:xMode val="edge"/>
          <c:yMode val="edge"/>
          <c:x val="0.23798269008250383"/>
          <c:y val="2.731512584553953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533861462"/>
          <c:y val="0.10359441191290611"/>
          <c:w val="0.85639705044362169"/>
          <c:h val="0.67956980604762507"/>
        </c:manualLayout>
      </c:layout>
      <c:scatterChart>
        <c:scatterStyle val="smoothMarker"/>
        <c:varyColors val="0"/>
        <c:ser>
          <c:idx val="0"/>
          <c:order val="0"/>
          <c:tx>
            <c:v>Bottom 50% share assuming no inequality between countries</c:v>
          </c:tx>
          <c:spPr>
            <a:ln w="31750" cap="rnd">
              <a:solidFill>
                <a:schemeClr val="accent1"/>
              </a:solidFill>
              <a:round/>
            </a:ln>
            <a:effectLst/>
          </c:spPr>
          <c:marker>
            <c:symbol val="none"/>
          </c:marker>
          <c:xVal>
            <c:numRef>
              <c:f>'data-Bot50-between-within'!$A$2:$A$25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'data-Bot50-between-within'!$B$2:$B$25</c:f>
              <c:numCache>
                <c:formatCode>0%</c:formatCode>
                <c:ptCount val="24"/>
                <c:pt idx="0">
                  <c:v>0.17459151148796082</c:v>
                </c:pt>
                <c:pt idx="1">
                  <c:v>0.16948707401752472</c:v>
                </c:pt>
                <c:pt idx="2">
                  <c:v>0.16085204482078552</c:v>
                </c:pt>
                <c:pt idx="3">
                  <c:v>0.15578073263168335</c:v>
                </c:pt>
                <c:pt idx="4">
                  <c:v>0.15919855237007141</c:v>
                </c:pt>
                <c:pt idx="5">
                  <c:v>0.16665841639041901</c:v>
                </c:pt>
                <c:pt idx="6">
                  <c:v>0.17380721867084503</c:v>
                </c:pt>
                <c:pt idx="7">
                  <c:v>0.17037391662597656</c:v>
                </c:pt>
                <c:pt idx="8">
                  <c:v>0.19674549996852875</c:v>
                </c:pt>
                <c:pt idx="9">
                  <c:v>0.19691786170005798</c:v>
                </c:pt>
                <c:pt idx="10">
                  <c:v>0.20460972189903259</c:v>
                </c:pt>
                <c:pt idx="11">
                  <c:v>0.20623487234115601</c:v>
                </c:pt>
                <c:pt idx="12">
                  <c:v>0.19819468259811401</c:v>
                </c:pt>
                <c:pt idx="13">
                  <c:v>0.18878470361232758</c:v>
                </c:pt>
                <c:pt idx="14">
                  <c:v>0.17253872752189636</c:v>
                </c:pt>
                <c:pt idx="15">
                  <c:v>0.17305208742618561</c:v>
                </c:pt>
                <c:pt idx="16">
                  <c:v>0.17052179574966431</c:v>
                </c:pt>
                <c:pt idx="17">
                  <c:v>0.16561554372310638</c:v>
                </c:pt>
                <c:pt idx="18">
                  <c:v>0.16003990173339844</c:v>
                </c:pt>
                <c:pt idx="19">
                  <c:v>0.15761083364486694</c:v>
                </c:pt>
                <c:pt idx="20">
                  <c:v>0.1556144654750824</c:v>
                </c:pt>
                <c:pt idx="21">
                  <c:v>0.1534423828125</c:v>
                </c:pt>
                <c:pt idx="22">
                  <c:v>0.15381594002246857</c:v>
                </c:pt>
                <c:pt idx="23">
                  <c:v>0.15405020117759705</c:v>
                </c:pt>
              </c:numCache>
            </c:numRef>
          </c:yVal>
          <c:smooth val="1"/>
          <c:extLst>
            <c:ext xmlns:c16="http://schemas.microsoft.com/office/drawing/2014/chart" uri="{C3380CC4-5D6E-409C-BE32-E72D297353CC}">
              <c16:uniqueId val="{00000000-0DD6-1947-A50B-532BAC0B7B16}"/>
            </c:ext>
          </c:extLst>
        </c:ser>
        <c:ser>
          <c:idx val="1"/>
          <c:order val="1"/>
          <c:tx>
            <c:v>Bottom 50% share assuming no inequality within countries</c:v>
          </c:tx>
          <c:spPr>
            <a:ln w="31750" cap="rnd">
              <a:solidFill>
                <a:schemeClr val="accent2"/>
              </a:solidFill>
              <a:round/>
            </a:ln>
            <a:effectLst/>
          </c:spPr>
          <c:marker>
            <c:symbol val="none"/>
          </c:marker>
          <c:xVal>
            <c:numRef>
              <c:f>'data-Bot50-between-within'!$A$2:$A$25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'data-Bot50-between-within'!$C$2:$C$25</c:f>
              <c:numCache>
                <c:formatCode>0%</c:formatCode>
                <c:ptCount val="24"/>
                <c:pt idx="0">
                  <c:v>0.33952248096466064</c:v>
                </c:pt>
                <c:pt idx="1">
                  <c:v>0.3001592755317688</c:v>
                </c:pt>
                <c:pt idx="2">
                  <c:v>0.21551632881164551</c:v>
                </c:pt>
                <c:pt idx="3">
                  <c:v>0.17244894802570343</c:v>
                </c:pt>
                <c:pt idx="4">
                  <c:v>0.16594001650810242</c:v>
                </c:pt>
                <c:pt idx="5">
                  <c:v>0.17779426276683807</c:v>
                </c:pt>
                <c:pt idx="6">
                  <c:v>0.16082823276519775</c:v>
                </c:pt>
                <c:pt idx="7">
                  <c:v>0.14092041552066803</c:v>
                </c:pt>
                <c:pt idx="8">
                  <c:v>0.11758521944284439</c:v>
                </c:pt>
                <c:pt idx="9">
                  <c:v>0.11965376883745193</c:v>
                </c:pt>
                <c:pt idx="10">
                  <c:v>0.10103017836809158</c:v>
                </c:pt>
                <c:pt idx="11">
                  <c:v>8.6879551410675049E-2</c:v>
                </c:pt>
                <c:pt idx="12">
                  <c:v>0.10610374808311462</c:v>
                </c:pt>
                <c:pt idx="13">
                  <c:v>0.11081189662218094</c:v>
                </c:pt>
                <c:pt idx="14">
                  <c:v>0.13454869389533997</c:v>
                </c:pt>
                <c:pt idx="15">
                  <c:v>0.13807731866836548</c:v>
                </c:pt>
                <c:pt idx="16">
                  <c:v>0.13779889047145844</c:v>
                </c:pt>
                <c:pt idx="17">
                  <c:v>0.1451912522315979</c:v>
                </c:pt>
                <c:pt idx="18">
                  <c:v>0.15158632397651672</c:v>
                </c:pt>
                <c:pt idx="19">
                  <c:v>0.15893663465976715</c:v>
                </c:pt>
                <c:pt idx="20">
                  <c:v>0.17481710016727448</c:v>
                </c:pt>
                <c:pt idx="21">
                  <c:v>0.17947499454021454</c:v>
                </c:pt>
                <c:pt idx="22">
                  <c:v>0.18414866924285889</c:v>
                </c:pt>
                <c:pt idx="23">
                  <c:v>0.18492311239242554</c:v>
                </c:pt>
              </c:numCache>
            </c:numRef>
          </c:yVal>
          <c:smooth val="1"/>
          <c:extLst>
            <c:ext xmlns:c16="http://schemas.microsoft.com/office/drawing/2014/chart" uri="{C3380CC4-5D6E-409C-BE32-E72D297353CC}">
              <c16:uniqueId val="{00000001-0DD6-1947-A50B-532BAC0B7B16}"/>
            </c:ext>
          </c:extLst>
        </c:ser>
        <c:dLbls>
          <c:showLegendKey val="0"/>
          <c:showVal val="0"/>
          <c:showCatName val="0"/>
          <c:showSerName val="0"/>
          <c:showPercent val="0"/>
          <c:showBubbleSize val="0"/>
        </c:dLbls>
        <c:axId val="473699856"/>
        <c:axId val="473701032"/>
      </c:scatterChart>
      <c:valAx>
        <c:axId val="473699856"/>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701032"/>
        <c:crosses val="autoZero"/>
        <c:crossBetween val="midCat"/>
      </c:valAx>
      <c:valAx>
        <c:axId val="473701032"/>
        <c:scaling>
          <c:orientation val="minMax"/>
          <c:max val="0.35000000000000003"/>
          <c:min val="5.000000000000001E-2"/>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600">
                    <a:solidFill>
                      <a:schemeClr val="tx1"/>
                    </a:solidFill>
                  </a:rPr>
                  <a:t>Share of total</a:t>
                </a:r>
                <a:r>
                  <a:rPr lang="fr-FR" sz="1600" baseline="0">
                    <a:solidFill>
                      <a:schemeClr val="tx1"/>
                    </a:solidFill>
                  </a:rPr>
                  <a:t> income (%)</a:t>
                </a:r>
                <a:endParaRPr lang="fr-FR" sz="1600">
                  <a:solidFill>
                    <a:schemeClr val="tx1"/>
                  </a:solidFill>
                </a:endParaRPr>
              </a:p>
            </c:rich>
          </c:tx>
          <c:layout>
            <c:manualLayout>
              <c:xMode val="edge"/>
              <c:yMode val="edge"/>
              <c:x val="9.132231235051011E-3"/>
              <c:y val="0.18700311166382655"/>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699856"/>
        <c:crosses val="autoZero"/>
        <c:crossBetween val="midCat"/>
      </c:valAx>
      <c:spPr>
        <a:noFill/>
        <a:ln>
          <a:noFill/>
        </a:ln>
        <a:effectLst/>
      </c:spPr>
    </c:plotArea>
    <c:legend>
      <c:legendPos val="b"/>
      <c:layout>
        <c:manualLayout>
          <c:xMode val="edge"/>
          <c:yMode val="edge"/>
          <c:x val="0.1976363957476768"/>
          <c:y val="0.84007688077520093"/>
          <c:w val="0.68292071766271767"/>
          <c:h val="9.5134698278614566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r>
              <a:rPr lang="fr-FR" b="1"/>
              <a:t>Appendix Figure F4. Global income inequality, 1820-2020</a:t>
            </a:r>
          </a:p>
          <a:p>
            <a:pPr>
              <a:defRPr sz="1600">
                <a:solidFill>
                  <a:schemeClr val="tx1"/>
                </a:solidFill>
              </a:defRPr>
            </a:pPr>
            <a:r>
              <a:rPr lang="fr-FR" b="1"/>
              <a:t>Theil index of between vs. within country inequality</a:t>
            </a:r>
          </a:p>
        </c:rich>
      </c:tx>
      <c:layout>
        <c:manualLayout>
          <c:xMode val="edge"/>
          <c:yMode val="edge"/>
          <c:x val="0.19196840908699184"/>
          <c:y val="1.595725990640622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chemeClr val="tx1"/>
              </a:solidFill>
              <a:latin typeface="Arial" panose="020B0604020202020204" pitchFamily="34" charset="0"/>
              <a:ea typeface="+mn-ea"/>
              <a:cs typeface="Arial" panose="020B0604020202020204" pitchFamily="34" charset="0"/>
            </a:defRPr>
          </a:pPr>
          <a:endParaRPr lang="fr-FR"/>
        </a:p>
      </c:txPr>
    </c:title>
    <c:autoTitleDeleted val="0"/>
    <c:plotArea>
      <c:layout>
        <c:manualLayout>
          <c:layoutTarget val="inner"/>
          <c:xMode val="edge"/>
          <c:yMode val="edge"/>
          <c:x val="0.10425835373033386"/>
          <c:y val="0.15636446213158234"/>
          <c:w val="0.85639705044362169"/>
          <c:h val="0.67197042053313327"/>
        </c:manualLayout>
      </c:layout>
      <c:scatterChart>
        <c:scatterStyle val="smoothMarker"/>
        <c:varyColors val="0"/>
        <c:ser>
          <c:idx val="0"/>
          <c:order val="0"/>
          <c:tx>
            <c:v>Within country inequality</c:v>
          </c:tx>
          <c:spPr>
            <a:ln w="31750" cap="rnd">
              <a:solidFill>
                <a:schemeClr val="accent1"/>
              </a:solidFill>
              <a:round/>
            </a:ln>
            <a:effectLst/>
          </c:spPr>
          <c:marker>
            <c:symbol val="none"/>
          </c:marker>
          <c:xVal>
            <c:numRef>
              <c:f>'data-Theil-Gini'!$A$2:$A$25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'data-Theil-Gini'!$C$2:$C$25</c:f>
              <c:numCache>
                <c:formatCode>0.0</c:formatCode>
                <c:ptCount val="24"/>
                <c:pt idx="0">
                  <c:v>0.87590575218200684</c:v>
                </c:pt>
                <c:pt idx="1">
                  <c:v>0.92209213972091675</c:v>
                </c:pt>
                <c:pt idx="2">
                  <c:v>0.94746816158294678</c:v>
                </c:pt>
                <c:pt idx="3">
                  <c:v>1.0664125680923462</c:v>
                </c:pt>
                <c:pt idx="4">
                  <c:v>1.0707485675811768</c:v>
                </c:pt>
                <c:pt idx="5">
                  <c:v>0.93293619155883789</c:v>
                </c:pt>
                <c:pt idx="6">
                  <c:v>0.81428968906402588</c:v>
                </c:pt>
                <c:pt idx="7">
                  <c:v>0.8071938157081604</c:v>
                </c:pt>
                <c:pt idx="8">
                  <c:v>0.63254529237747192</c:v>
                </c:pt>
                <c:pt idx="9">
                  <c:v>0.57027363777160645</c:v>
                </c:pt>
                <c:pt idx="10">
                  <c:v>0.51711118221282959</c:v>
                </c:pt>
                <c:pt idx="11">
                  <c:v>0.47353601455688477</c:v>
                </c:pt>
                <c:pt idx="12">
                  <c:v>0.48698773980140686</c:v>
                </c:pt>
                <c:pt idx="13">
                  <c:v>0.53666317462921143</c:v>
                </c:pt>
                <c:pt idx="14">
                  <c:v>0.58110857009887695</c:v>
                </c:pt>
                <c:pt idx="15">
                  <c:v>0.61054712533950806</c:v>
                </c:pt>
                <c:pt idx="16">
                  <c:v>0.64544904232025146</c:v>
                </c:pt>
                <c:pt idx="17">
                  <c:v>0.64723265171051025</c:v>
                </c:pt>
                <c:pt idx="18">
                  <c:v>0.69447427988052368</c:v>
                </c:pt>
                <c:pt idx="19">
                  <c:v>0.73270308971405029</c:v>
                </c:pt>
                <c:pt idx="20">
                  <c:v>0.70697689056396484</c:v>
                </c:pt>
                <c:pt idx="21">
                  <c:v>0.72737526893615723</c:v>
                </c:pt>
                <c:pt idx="22">
                  <c:v>0.72930562496185303</c:v>
                </c:pt>
                <c:pt idx="23">
                  <c:v>0.73084735870361295</c:v>
                </c:pt>
              </c:numCache>
            </c:numRef>
          </c:yVal>
          <c:smooth val="1"/>
          <c:extLst>
            <c:ext xmlns:c16="http://schemas.microsoft.com/office/drawing/2014/chart" uri="{C3380CC4-5D6E-409C-BE32-E72D297353CC}">
              <c16:uniqueId val="{00000000-B17E-EF46-AF63-DC4BF7E9E0D8}"/>
            </c:ext>
          </c:extLst>
        </c:ser>
        <c:ser>
          <c:idx val="1"/>
          <c:order val="1"/>
          <c:tx>
            <c:v>Between country inequality</c:v>
          </c:tx>
          <c:spPr>
            <a:ln w="31750" cap="rnd">
              <a:solidFill>
                <a:schemeClr val="accent2"/>
              </a:solidFill>
              <a:round/>
            </a:ln>
            <a:effectLst/>
          </c:spPr>
          <c:marker>
            <c:symbol val="none"/>
          </c:marker>
          <c:xVal>
            <c:numRef>
              <c:f>'data-Theil-Gini'!$A$2:$A$25</c:f>
              <c:numCache>
                <c:formatCode>0</c:formatCode>
                <c:ptCount val="24"/>
                <c:pt idx="0">
                  <c:v>1820</c:v>
                </c:pt>
                <c:pt idx="1">
                  <c:v>1850</c:v>
                </c:pt>
                <c:pt idx="2">
                  <c:v>1880</c:v>
                </c:pt>
                <c:pt idx="3">
                  <c:v>1900</c:v>
                </c:pt>
                <c:pt idx="4">
                  <c:v>1910</c:v>
                </c:pt>
                <c:pt idx="5">
                  <c:v>1920</c:v>
                </c:pt>
                <c:pt idx="6">
                  <c:v>1930</c:v>
                </c:pt>
                <c:pt idx="7">
                  <c:v>1940</c:v>
                </c:pt>
                <c:pt idx="8">
                  <c:v>1950</c:v>
                </c:pt>
                <c:pt idx="9">
                  <c:v>1960</c:v>
                </c:pt>
                <c:pt idx="10">
                  <c:v>1970</c:v>
                </c:pt>
                <c:pt idx="11">
                  <c:v>1980</c:v>
                </c:pt>
                <c:pt idx="12">
                  <c:v>1985</c:v>
                </c:pt>
                <c:pt idx="13">
                  <c:v>1990</c:v>
                </c:pt>
                <c:pt idx="14">
                  <c:v>1995</c:v>
                </c:pt>
                <c:pt idx="15">
                  <c:v>1997</c:v>
                </c:pt>
                <c:pt idx="16">
                  <c:v>2000</c:v>
                </c:pt>
                <c:pt idx="17">
                  <c:v>2002</c:v>
                </c:pt>
                <c:pt idx="18">
                  <c:v>2005</c:v>
                </c:pt>
                <c:pt idx="19">
                  <c:v>2007</c:v>
                </c:pt>
                <c:pt idx="20">
                  <c:v>2010</c:v>
                </c:pt>
                <c:pt idx="21">
                  <c:v>2015</c:v>
                </c:pt>
                <c:pt idx="22">
                  <c:v>2017</c:v>
                </c:pt>
                <c:pt idx="23">
                  <c:v>2020</c:v>
                </c:pt>
              </c:numCache>
            </c:numRef>
          </c:xVal>
          <c:yVal>
            <c:numRef>
              <c:f>'data-Theil-Gini'!$D$2:$D$25</c:f>
              <c:numCache>
                <c:formatCode>0.0</c:formatCode>
                <c:ptCount val="24"/>
                <c:pt idx="0">
                  <c:v>0.11977782100439072</c:v>
                </c:pt>
                <c:pt idx="1">
                  <c:v>0.18411113321781158</c:v>
                </c:pt>
                <c:pt idx="2">
                  <c:v>0.30094039440155029</c:v>
                </c:pt>
                <c:pt idx="3">
                  <c:v>0.36804574728012085</c:v>
                </c:pt>
                <c:pt idx="4">
                  <c:v>0.39568012952804565</c:v>
                </c:pt>
                <c:pt idx="5">
                  <c:v>0.43969276547431946</c:v>
                </c:pt>
                <c:pt idx="6">
                  <c:v>0.40050232410430908</c:v>
                </c:pt>
                <c:pt idx="7">
                  <c:v>0.41409310698509216</c:v>
                </c:pt>
                <c:pt idx="8">
                  <c:v>0.49531537294387817</c:v>
                </c:pt>
                <c:pt idx="9">
                  <c:v>0.47486051917076111</c:v>
                </c:pt>
                <c:pt idx="10">
                  <c:v>0.53065997362136841</c:v>
                </c:pt>
                <c:pt idx="11">
                  <c:v>0.62436407804489136</c:v>
                </c:pt>
                <c:pt idx="12">
                  <c:v>0.59029710292816162</c:v>
                </c:pt>
                <c:pt idx="13">
                  <c:v>0.60249990224838257</c:v>
                </c:pt>
                <c:pt idx="14">
                  <c:v>0.57784134149551392</c:v>
                </c:pt>
                <c:pt idx="15">
                  <c:v>0.57145357131958008</c:v>
                </c:pt>
                <c:pt idx="16">
                  <c:v>0.58038705587387085</c:v>
                </c:pt>
                <c:pt idx="17">
                  <c:v>0.55018442869186401</c:v>
                </c:pt>
                <c:pt idx="18">
                  <c:v>0.51448965072631836</c:v>
                </c:pt>
                <c:pt idx="19">
                  <c:v>0.47425806522369385</c:v>
                </c:pt>
                <c:pt idx="20">
                  <c:v>0.41173118352890015</c:v>
                </c:pt>
                <c:pt idx="21">
                  <c:v>0.36768364906311035</c:v>
                </c:pt>
                <c:pt idx="22">
                  <c:v>0.3502463698387146</c:v>
                </c:pt>
                <c:pt idx="23">
                  <c:v>0.34406718611717224</c:v>
                </c:pt>
              </c:numCache>
            </c:numRef>
          </c:yVal>
          <c:smooth val="1"/>
          <c:extLst>
            <c:ext xmlns:c16="http://schemas.microsoft.com/office/drawing/2014/chart" uri="{C3380CC4-5D6E-409C-BE32-E72D297353CC}">
              <c16:uniqueId val="{00000001-B17E-EF46-AF63-DC4BF7E9E0D8}"/>
            </c:ext>
          </c:extLst>
        </c:ser>
        <c:dLbls>
          <c:showLegendKey val="0"/>
          <c:showVal val="0"/>
          <c:showCatName val="0"/>
          <c:showSerName val="0"/>
          <c:showPercent val="0"/>
          <c:showBubbleSize val="0"/>
        </c:dLbls>
        <c:axId val="473696720"/>
        <c:axId val="473697504"/>
      </c:scatterChart>
      <c:valAx>
        <c:axId val="473696720"/>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697504"/>
        <c:crosses val="autoZero"/>
        <c:crossBetween val="midCat"/>
      </c:valAx>
      <c:valAx>
        <c:axId val="473697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a:t>Theil index</a:t>
                </a:r>
              </a:p>
            </c:rich>
          </c:tx>
          <c:layout>
            <c:manualLayout>
              <c:xMode val="edge"/>
              <c:yMode val="edge"/>
              <c:x val="7.6066438596319955E-3"/>
              <c:y val="0.35413745188545154"/>
            </c:manualLayout>
          </c:layout>
          <c:overlay val="0"/>
          <c:spPr>
            <a:solidFill>
              <a:sysClr val="window" lastClr="FFFFFF"/>
            </a:solid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73696720"/>
        <c:crosses val="autoZero"/>
        <c:crossBetween val="midCat"/>
      </c:valAx>
      <c:spPr>
        <a:noFill/>
        <a:ln>
          <a:noFill/>
        </a:ln>
        <a:effectLst/>
      </c:spPr>
    </c:plotArea>
    <c:legend>
      <c:legendPos val="b"/>
      <c:layout>
        <c:manualLayout>
          <c:xMode val="edge"/>
          <c:yMode val="edge"/>
          <c:x val="0.22200458189734709"/>
          <c:y val="0.8871612017057704"/>
          <c:w val="0.56619489528094702"/>
          <c:h val="4.971894138232720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userShapes r:id="rId4"/>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'T5'!$A$12</c:f>
              <c:strCache>
                <c:ptCount val="1"/>
                <c:pt idx="0">
                  <c:v>Latin America</c:v>
                </c:pt>
              </c:strCache>
            </c:strRef>
          </c:tx>
          <c:spPr>
            <a:ln w="38100" cap="rnd">
              <a:solidFill>
                <a:schemeClr val="accent1"/>
              </a:solidFill>
              <a:round/>
            </a:ln>
            <a:effectLst/>
          </c:spPr>
          <c:marker>
            <c:symbol val="none"/>
          </c:marker>
          <c:xVal>
            <c:numRef>
              <c:f>'T5'!$B$2:$F$2</c:f>
              <c:numCache>
                <c:formatCode>General</c:formatCode>
                <c:ptCount val="5"/>
                <c:pt idx="0">
                  <c:v>1820</c:v>
                </c:pt>
                <c:pt idx="1">
                  <c:v>1900</c:v>
                </c:pt>
                <c:pt idx="2">
                  <c:v>1950</c:v>
                </c:pt>
                <c:pt idx="3">
                  <c:v>1980</c:v>
                </c:pt>
                <c:pt idx="4">
                  <c:v>2020</c:v>
                </c:pt>
              </c:numCache>
            </c:numRef>
          </c:xVal>
          <c:yVal>
            <c:numRef>
              <c:f>'T5'!$B$12:$F$12</c:f>
              <c:numCache>
                <c:formatCode>0%</c:formatCode>
                <c:ptCount val="5"/>
                <c:pt idx="0">
                  <c:v>0.5342259407043457</c:v>
                </c:pt>
                <c:pt idx="1">
                  <c:v>0.56525814533233643</c:v>
                </c:pt>
                <c:pt idx="2">
                  <c:v>0.57920116186141968</c:v>
                </c:pt>
                <c:pt idx="3">
                  <c:v>0.54869872331619263</c:v>
                </c:pt>
                <c:pt idx="4">
                  <c:v>0.55483907461166382</c:v>
                </c:pt>
              </c:numCache>
            </c:numRef>
          </c:yVal>
          <c:smooth val="1"/>
          <c:extLst>
            <c:ext xmlns:c16="http://schemas.microsoft.com/office/drawing/2014/chart" uri="{C3380CC4-5D6E-409C-BE32-E72D297353CC}">
              <c16:uniqueId val="{00000000-72BA-1E48-B420-738BC97170FB}"/>
            </c:ext>
          </c:extLst>
        </c:ser>
        <c:ser>
          <c:idx val="1"/>
          <c:order val="1"/>
          <c:tx>
            <c:strRef>
              <c:f>'T5'!$A$22</c:f>
              <c:strCache>
                <c:ptCount val="1"/>
                <c:pt idx="0">
                  <c:v>South and South East Asia</c:v>
                </c:pt>
              </c:strCache>
            </c:strRef>
          </c:tx>
          <c:spPr>
            <a:ln w="38100" cap="rnd">
              <a:solidFill>
                <a:schemeClr val="accent2"/>
              </a:solidFill>
              <a:round/>
            </a:ln>
            <a:effectLst/>
          </c:spPr>
          <c:marker>
            <c:symbol val="none"/>
          </c:marker>
          <c:xVal>
            <c:numRef>
              <c:f>'T5'!$B$2:$F$2</c:f>
              <c:numCache>
                <c:formatCode>General</c:formatCode>
                <c:ptCount val="5"/>
                <c:pt idx="0">
                  <c:v>1820</c:v>
                </c:pt>
                <c:pt idx="1">
                  <c:v>1900</c:v>
                </c:pt>
                <c:pt idx="2">
                  <c:v>1950</c:v>
                </c:pt>
                <c:pt idx="3">
                  <c:v>1980</c:v>
                </c:pt>
                <c:pt idx="4">
                  <c:v>2020</c:v>
                </c:pt>
              </c:numCache>
            </c:numRef>
          </c:xVal>
          <c:yVal>
            <c:numRef>
              <c:f>'T5'!$B$22:$F$22</c:f>
              <c:numCache>
                <c:formatCode>0%</c:formatCode>
                <c:ptCount val="5"/>
                <c:pt idx="0">
                  <c:v>0.47257685661315918</c:v>
                </c:pt>
                <c:pt idx="1">
                  <c:v>0.52066946029663086</c:v>
                </c:pt>
                <c:pt idx="2">
                  <c:v>0.39115318655967712</c:v>
                </c:pt>
                <c:pt idx="3">
                  <c:v>0.45913517475128174</c:v>
                </c:pt>
                <c:pt idx="4">
                  <c:v>0.54491746425628662</c:v>
                </c:pt>
              </c:numCache>
            </c:numRef>
          </c:yVal>
          <c:smooth val="1"/>
          <c:extLst>
            <c:ext xmlns:c16="http://schemas.microsoft.com/office/drawing/2014/chart" uri="{C3380CC4-5D6E-409C-BE32-E72D297353CC}">
              <c16:uniqueId val="{00000001-72BA-1E48-B420-738BC97170FB}"/>
            </c:ext>
          </c:extLst>
        </c:ser>
        <c:ser>
          <c:idx val="2"/>
          <c:order val="2"/>
          <c:tx>
            <c:strRef>
              <c:f>'T5'!$A$25</c:f>
              <c:strCache>
                <c:ptCount val="1"/>
                <c:pt idx="0">
                  <c:v>Sub Saharan Africa</c:v>
                </c:pt>
              </c:strCache>
            </c:strRef>
          </c:tx>
          <c:spPr>
            <a:ln w="38100" cap="rnd">
              <a:solidFill>
                <a:schemeClr val="accent3"/>
              </a:solidFill>
              <a:round/>
            </a:ln>
            <a:effectLst/>
          </c:spPr>
          <c:marker>
            <c:symbol val="none"/>
          </c:marker>
          <c:xVal>
            <c:numRef>
              <c:f>'T5'!$B$2:$F$2</c:f>
              <c:numCache>
                <c:formatCode>General</c:formatCode>
                <c:ptCount val="5"/>
                <c:pt idx="0">
                  <c:v>1820</c:v>
                </c:pt>
                <c:pt idx="1">
                  <c:v>1900</c:v>
                </c:pt>
                <c:pt idx="2">
                  <c:v>1950</c:v>
                </c:pt>
                <c:pt idx="3">
                  <c:v>1980</c:v>
                </c:pt>
                <c:pt idx="4">
                  <c:v>2020</c:v>
                </c:pt>
              </c:numCache>
            </c:numRef>
          </c:xVal>
          <c:yVal>
            <c:numRef>
              <c:f>'T5'!$B$25:$F$25</c:f>
              <c:numCache>
                <c:formatCode>0%</c:formatCode>
                <c:ptCount val="5"/>
                <c:pt idx="0">
                  <c:v>0.4939405620098114</c:v>
                </c:pt>
                <c:pt idx="1">
                  <c:v>0.5357549786567688</c:v>
                </c:pt>
                <c:pt idx="2">
                  <c:v>0.55440700054168701</c:v>
                </c:pt>
                <c:pt idx="3">
                  <c:v>0.5799594521522522</c:v>
                </c:pt>
                <c:pt idx="4">
                  <c:v>0.56333577632904053</c:v>
                </c:pt>
              </c:numCache>
            </c:numRef>
          </c:yVal>
          <c:smooth val="1"/>
          <c:extLst>
            <c:ext xmlns:c16="http://schemas.microsoft.com/office/drawing/2014/chart" uri="{C3380CC4-5D6E-409C-BE32-E72D297353CC}">
              <c16:uniqueId val="{00000002-72BA-1E48-B420-738BC97170FB}"/>
            </c:ext>
          </c:extLst>
        </c:ser>
        <c:ser>
          <c:idx val="3"/>
          <c:order val="3"/>
          <c:tx>
            <c:v>World</c:v>
          </c:tx>
          <c:spPr>
            <a:ln w="38100" cap="rnd">
              <a:solidFill>
                <a:srgbClr val="C00000"/>
              </a:solidFill>
              <a:prstDash val="sysDot"/>
              <a:round/>
            </a:ln>
            <a:effectLst/>
          </c:spPr>
          <c:marker>
            <c:symbol val="none"/>
          </c:marker>
          <c:xVal>
            <c:numRef>
              <c:f>'T5'!$B$2:$F$2</c:f>
              <c:numCache>
                <c:formatCode>General</c:formatCode>
                <c:ptCount val="5"/>
                <c:pt idx="0">
                  <c:v>1820</c:v>
                </c:pt>
                <c:pt idx="1">
                  <c:v>1900</c:v>
                </c:pt>
                <c:pt idx="2">
                  <c:v>1950</c:v>
                </c:pt>
                <c:pt idx="3">
                  <c:v>1980</c:v>
                </c:pt>
                <c:pt idx="4">
                  <c:v>2020</c:v>
                </c:pt>
              </c:numCache>
            </c:numRef>
          </c:xVal>
          <c:yVal>
            <c:numRef>
              <c:f>'T5'!$B$4:$F$4</c:f>
              <c:numCache>
                <c:formatCode>0%</c:formatCode>
                <c:ptCount val="5"/>
                <c:pt idx="0">
                  <c:v>0.50289243459701538</c:v>
                </c:pt>
                <c:pt idx="1">
                  <c:v>0.59540349245071411</c:v>
                </c:pt>
                <c:pt idx="2">
                  <c:v>0.5541653037071228</c:v>
                </c:pt>
                <c:pt idx="3">
                  <c:v>0.56326717138290405</c:v>
                </c:pt>
                <c:pt idx="4">
                  <c:v>0.54839861392974854</c:v>
                </c:pt>
              </c:numCache>
            </c:numRef>
          </c:yVal>
          <c:smooth val="1"/>
          <c:extLst>
            <c:ext xmlns:c16="http://schemas.microsoft.com/office/drawing/2014/chart" uri="{C3380CC4-5D6E-409C-BE32-E72D297353CC}">
              <c16:uniqueId val="{00000003-72BA-1E48-B420-738BC97170FB}"/>
            </c:ext>
          </c:extLst>
        </c:ser>
        <c:dLbls>
          <c:showLegendKey val="0"/>
          <c:showVal val="0"/>
          <c:showCatName val="0"/>
          <c:showSerName val="0"/>
          <c:showPercent val="0"/>
          <c:showBubbleSize val="0"/>
        </c:dLbls>
        <c:axId val="495972048"/>
        <c:axId val="495977144"/>
      </c:scatterChart>
      <c:valAx>
        <c:axId val="495972048"/>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7144"/>
        <c:crosses val="autoZero"/>
        <c:crossBetween val="midCat"/>
      </c:valAx>
      <c:valAx>
        <c:axId val="4959771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2048"/>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'T6'!$A$12</c:f>
              <c:strCache>
                <c:ptCount val="1"/>
                <c:pt idx="0">
                  <c:v>Latin America</c:v>
                </c:pt>
              </c:strCache>
            </c:strRef>
          </c:tx>
          <c:spPr>
            <a:ln w="38100" cap="rnd">
              <a:solidFill>
                <a:schemeClr val="accent1"/>
              </a:solidFill>
              <a:round/>
            </a:ln>
            <a:effectLst/>
          </c:spPr>
          <c:marker>
            <c:symbol val="none"/>
          </c:marker>
          <c:xVal>
            <c:numRef>
              <c:f>'T6'!$B$2:$F$2</c:f>
              <c:numCache>
                <c:formatCode>General</c:formatCode>
                <c:ptCount val="5"/>
                <c:pt idx="0">
                  <c:v>1820</c:v>
                </c:pt>
                <c:pt idx="1">
                  <c:v>1900</c:v>
                </c:pt>
                <c:pt idx="2">
                  <c:v>1950</c:v>
                </c:pt>
                <c:pt idx="3">
                  <c:v>1980</c:v>
                </c:pt>
                <c:pt idx="4">
                  <c:v>2020</c:v>
                </c:pt>
              </c:numCache>
            </c:numRef>
          </c:xVal>
          <c:yVal>
            <c:numRef>
              <c:f>'T6'!$B$12:$F$12</c:f>
              <c:numCache>
                <c:formatCode>0%</c:formatCode>
                <c:ptCount val="5"/>
                <c:pt idx="0">
                  <c:v>0.11053916811943054</c:v>
                </c:pt>
                <c:pt idx="1">
                  <c:v>9.6169009804725647E-2</c:v>
                </c:pt>
                <c:pt idx="2">
                  <c:v>9.6591517329216003E-2</c:v>
                </c:pt>
                <c:pt idx="3">
                  <c:v>9.3091733753681183E-2</c:v>
                </c:pt>
                <c:pt idx="4">
                  <c:v>9.756682813167572E-2</c:v>
                </c:pt>
              </c:numCache>
            </c:numRef>
          </c:yVal>
          <c:smooth val="1"/>
          <c:extLst>
            <c:ext xmlns:c16="http://schemas.microsoft.com/office/drawing/2014/chart" uri="{C3380CC4-5D6E-409C-BE32-E72D297353CC}">
              <c16:uniqueId val="{00000000-066B-3144-80B2-A4A10322E5D3}"/>
            </c:ext>
          </c:extLst>
        </c:ser>
        <c:ser>
          <c:idx val="1"/>
          <c:order val="1"/>
          <c:tx>
            <c:strRef>
              <c:f>'T6'!$A$22</c:f>
              <c:strCache>
                <c:ptCount val="1"/>
                <c:pt idx="0">
                  <c:v>South and South East Asia</c:v>
                </c:pt>
              </c:strCache>
            </c:strRef>
          </c:tx>
          <c:spPr>
            <a:ln w="38100" cap="rnd">
              <a:solidFill>
                <a:schemeClr val="accent2"/>
              </a:solidFill>
              <a:round/>
            </a:ln>
            <a:effectLst/>
          </c:spPr>
          <c:marker>
            <c:symbol val="none"/>
          </c:marker>
          <c:xVal>
            <c:numRef>
              <c:f>'T6'!$B$2:$F$2</c:f>
              <c:numCache>
                <c:formatCode>General</c:formatCode>
                <c:ptCount val="5"/>
                <c:pt idx="0">
                  <c:v>1820</c:v>
                </c:pt>
                <c:pt idx="1">
                  <c:v>1900</c:v>
                </c:pt>
                <c:pt idx="2">
                  <c:v>1950</c:v>
                </c:pt>
                <c:pt idx="3">
                  <c:v>1980</c:v>
                </c:pt>
                <c:pt idx="4">
                  <c:v>2020</c:v>
                </c:pt>
              </c:numCache>
            </c:numRef>
          </c:xVal>
          <c:yVal>
            <c:numRef>
              <c:f>'T6'!$B$22:$F$22</c:f>
              <c:numCache>
                <c:formatCode>0%</c:formatCode>
                <c:ptCount val="5"/>
                <c:pt idx="0">
                  <c:v>0.15552052855491638</c:v>
                </c:pt>
                <c:pt idx="1">
                  <c:v>0.13729338347911835</c:v>
                </c:pt>
                <c:pt idx="2">
                  <c:v>0.17463034391403198</c:v>
                </c:pt>
                <c:pt idx="3">
                  <c:v>0.15477526187896729</c:v>
                </c:pt>
                <c:pt idx="4">
                  <c:v>0.12192367017269135</c:v>
                </c:pt>
              </c:numCache>
            </c:numRef>
          </c:yVal>
          <c:smooth val="1"/>
          <c:extLst>
            <c:ext xmlns:c16="http://schemas.microsoft.com/office/drawing/2014/chart" uri="{C3380CC4-5D6E-409C-BE32-E72D297353CC}">
              <c16:uniqueId val="{00000001-066B-3144-80B2-A4A10322E5D3}"/>
            </c:ext>
          </c:extLst>
        </c:ser>
        <c:ser>
          <c:idx val="2"/>
          <c:order val="2"/>
          <c:tx>
            <c:strRef>
              <c:f>'T6'!$A$25</c:f>
              <c:strCache>
                <c:ptCount val="1"/>
                <c:pt idx="0">
                  <c:v>Sub Saharan Africa</c:v>
                </c:pt>
              </c:strCache>
            </c:strRef>
          </c:tx>
          <c:spPr>
            <a:ln w="38100" cap="rnd">
              <a:solidFill>
                <a:schemeClr val="accent3"/>
              </a:solidFill>
              <a:round/>
            </a:ln>
            <a:effectLst/>
          </c:spPr>
          <c:marker>
            <c:symbol val="none"/>
          </c:marker>
          <c:xVal>
            <c:numRef>
              <c:f>'T6'!$B$2:$F$2</c:f>
              <c:numCache>
                <c:formatCode>General</c:formatCode>
                <c:ptCount val="5"/>
                <c:pt idx="0">
                  <c:v>1820</c:v>
                </c:pt>
                <c:pt idx="1">
                  <c:v>1900</c:v>
                </c:pt>
                <c:pt idx="2">
                  <c:v>1950</c:v>
                </c:pt>
                <c:pt idx="3">
                  <c:v>1980</c:v>
                </c:pt>
                <c:pt idx="4">
                  <c:v>2020</c:v>
                </c:pt>
              </c:numCache>
            </c:numRef>
          </c:xVal>
          <c:yVal>
            <c:numRef>
              <c:f>'T6'!$B$25:$F$25</c:f>
              <c:numCache>
                <c:formatCode>0%</c:formatCode>
                <c:ptCount val="5"/>
                <c:pt idx="0">
                  <c:v>0.12749145925045013</c:v>
                </c:pt>
                <c:pt idx="1">
                  <c:v>0.11636769026517868</c:v>
                </c:pt>
                <c:pt idx="2">
                  <c:v>0.10412296652793884</c:v>
                </c:pt>
                <c:pt idx="3">
                  <c:v>6.738349050283432E-2</c:v>
                </c:pt>
                <c:pt idx="4">
                  <c:v>8.6055301129817963E-2</c:v>
                </c:pt>
              </c:numCache>
            </c:numRef>
          </c:yVal>
          <c:smooth val="1"/>
          <c:extLst>
            <c:ext xmlns:c16="http://schemas.microsoft.com/office/drawing/2014/chart" uri="{C3380CC4-5D6E-409C-BE32-E72D297353CC}">
              <c16:uniqueId val="{00000002-066B-3144-80B2-A4A10322E5D3}"/>
            </c:ext>
          </c:extLst>
        </c:ser>
        <c:ser>
          <c:idx val="3"/>
          <c:order val="3"/>
          <c:tx>
            <c:v>World</c:v>
          </c:tx>
          <c:spPr>
            <a:ln w="38100" cap="rnd">
              <a:solidFill>
                <a:srgbClr val="C00000"/>
              </a:solidFill>
              <a:prstDash val="sysDot"/>
              <a:round/>
            </a:ln>
            <a:effectLst/>
          </c:spPr>
          <c:marker>
            <c:symbol val="none"/>
          </c:marker>
          <c:xVal>
            <c:numRef>
              <c:f>'T6'!$B$2:$F$2</c:f>
              <c:numCache>
                <c:formatCode>General</c:formatCode>
                <c:ptCount val="5"/>
                <c:pt idx="0">
                  <c:v>1820</c:v>
                </c:pt>
                <c:pt idx="1">
                  <c:v>1900</c:v>
                </c:pt>
                <c:pt idx="2">
                  <c:v>1950</c:v>
                </c:pt>
                <c:pt idx="3">
                  <c:v>1980</c:v>
                </c:pt>
                <c:pt idx="4">
                  <c:v>2020</c:v>
                </c:pt>
              </c:numCache>
            </c:numRef>
          </c:xVal>
          <c:yVal>
            <c:numRef>
              <c:f>'T6'!$B$4:$F$4</c:f>
              <c:numCache>
                <c:formatCode>0%</c:formatCode>
                <c:ptCount val="5"/>
                <c:pt idx="0">
                  <c:v>0.13564738631248474</c:v>
                </c:pt>
                <c:pt idx="1">
                  <c:v>7.2415634989738464E-2</c:v>
                </c:pt>
                <c:pt idx="2">
                  <c:v>6.8737857043743134E-2</c:v>
                </c:pt>
                <c:pt idx="3">
                  <c:v>5.282139778137207E-2</c:v>
                </c:pt>
                <c:pt idx="4">
                  <c:v>7.1331016719341278E-2</c:v>
                </c:pt>
              </c:numCache>
            </c:numRef>
          </c:yVal>
          <c:smooth val="1"/>
          <c:extLst>
            <c:ext xmlns:c16="http://schemas.microsoft.com/office/drawing/2014/chart" uri="{C3380CC4-5D6E-409C-BE32-E72D297353CC}">
              <c16:uniqueId val="{00000003-066B-3144-80B2-A4A10322E5D3}"/>
            </c:ext>
          </c:extLst>
        </c:ser>
        <c:dLbls>
          <c:showLegendKey val="0"/>
          <c:showVal val="0"/>
          <c:showCatName val="0"/>
          <c:showSerName val="0"/>
          <c:showPercent val="0"/>
          <c:showBubbleSize val="0"/>
        </c:dLbls>
        <c:axId val="495974400"/>
        <c:axId val="495972440"/>
      </c:scatterChart>
      <c:valAx>
        <c:axId val="495974400"/>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2440"/>
        <c:crosses val="autoZero"/>
        <c:crossBetween val="midCat"/>
      </c:valAx>
      <c:valAx>
        <c:axId val="4959724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495974400"/>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'T7'!$A$12</c:f>
              <c:strCache>
                <c:ptCount val="1"/>
                <c:pt idx="0">
                  <c:v>Latin America</c:v>
                </c:pt>
              </c:strCache>
            </c:strRef>
          </c:tx>
          <c:spPr>
            <a:ln w="38100" cap="rnd">
              <a:solidFill>
                <a:schemeClr val="accent1"/>
              </a:solidFill>
              <a:round/>
            </a:ln>
            <a:effectLst/>
          </c:spPr>
          <c:marker>
            <c:symbol val="none"/>
          </c:marker>
          <c:xVal>
            <c:numRef>
              <c:f>'T7'!$B$2:$F$2</c:f>
              <c:numCache>
                <c:formatCode>General</c:formatCode>
                <c:ptCount val="5"/>
                <c:pt idx="0">
                  <c:v>1820</c:v>
                </c:pt>
                <c:pt idx="1">
                  <c:v>1900</c:v>
                </c:pt>
                <c:pt idx="2">
                  <c:v>1950</c:v>
                </c:pt>
                <c:pt idx="3">
                  <c:v>1980</c:v>
                </c:pt>
                <c:pt idx="4">
                  <c:v>2020</c:v>
                </c:pt>
              </c:numCache>
            </c:numRef>
          </c:xVal>
          <c:yVal>
            <c:numRef>
              <c:f>'T7'!$B$12:$F$12</c:f>
              <c:numCache>
                <c:formatCode>0</c:formatCode>
                <c:ptCount val="5"/>
                <c:pt idx="0">
                  <c:v>23.498044967651367</c:v>
                </c:pt>
                <c:pt idx="1">
                  <c:v>28.603061676025391</c:v>
                </c:pt>
                <c:pt idx="2">
                  <c:v>29.161060333251953</c:v>
                </c:pt>
                <c:pt idx="3">
                  <c:v>28.733959197998047</c:v>
                </c:pt>
                <c:pt idx="4">
                  <c:v>27.720685958862305</c:v>
                </c:pt>
              </c:numCache>
            </c:numRef>
          </c:yVal>
          <c:smooth val="1"/>
          <c:extLst>
            <c:ext xmlns:c16="http://schemas.microsoft.com/office/drawing/2014/chart" uri="{C3380CC4-5D6E-409C-BE32-E72D297353CC}">
              <c16:uniqueId val="{00000000-EABB-0E41-BDA5-B155651318B5}"/>
            </c:ext>
          </c:extLst>
        </c:ser>
        <c:ser>
          <c:idx val="1"/>
          <c:order val="1"/>
          <c:tx>
            <c:strRef>
              <c:f>'T7'!$A$22</c:f>
              <c:strCache>
                <c:ptCount val="1"/>
                <c:pt idx="0">
                  <c:v>South and South East Asia</c:v>
                </c:pt>
              </c:strCache>
            </c:strRef>
          </c:tx>
          <c:spPr>
            <a:ln w="38100" cap="rnd">
              <a:solidFill>
                <a:schemeClr val="accent2"/>
              </a:solidFill>
              <a:round/>
            </a:ln>
            <a:effectLst/>
          </c:spPr>
          <c:marker>
            <c:symbol val="none"/>
          </c:marker>
          <c:xVal>
            <c:numRef>
              <c:f>'T7'!$B$2:$F$2</c:f>
              <c:numCache>
                <c:formatCode>General</c:formatCode>
                <c:ptCount val="5"/>
                <c:pt idx="0">
                  <c:v>1820</c:v>
                </c:pt>
                <c:pt idx="1">
                  <c:v>1900</c:v>
                </c:pt>
                <c:pt idx="2">
                  <c:v>1950</c:v>
                </c:pt>
                <c:pt idx="3">
                  <c:v>1980</c:v>
                </c:pt>
                <c:pt idx="4">
                  <c:v>2020</c:v>
                </c:pt>
              </c:numCache>
            </c:numRef>
          </c:xVal>
          <c:yVal>
            <c:numRef>
              <c:f>'T7'!$B$22:$F$22</c:f>
              <c:numCache>
                <c:formatCode>0</c:formatCode>
                <c:ptCount val="5"/>
                <c:pt idx="0">
                  <c:v>14.888864517211914</c:v>
                </c:pt>
                <c:pt idx="1">
                  <c:v>18.600482940673828</c:v>
                </c:pt>
                <c:pt idx="2">
                  <c:v>10.93547534942627</c:v>
                </c:pt>
                <c:pt idx="3">
                  <c:v>14.577035903930664</c:v>
                </c:pt>
                <c:pt idx="4">
                  <c:v>21.956943511962891</c:v>
                </c:pt>
              </c:numCache>
            </c:numRef>
          </c:yVal>
          <c:smooth val="1"/>
          <c:extLst>
            <c:ext xmlns:c16="http://schemas.microsoft.com/office/drawing/2014/chart" uri="{C3380CC4-5D6E-409C-BE32-E72D297353CC}">
              <c16:uniqueId val="{00000001-EABB-0E41-BDA5-B155651318B5}"/>
            </c:ext>
          </c:extLst>
        </c:ser>
        <c:ser>
          <c:idx val="2"/>
          <c:order val="2"/>
          <c:tx>
            <c:strRef>
              <c:f>'T7'!$A$25</c:f>
              <c:strCache>
                <c:ptCount val="1"/>
                <c:pt idx="0">
                  <c:v>Sub Saharan Africa</c:v>
                </c:pt>
              </c:strCache>
            </c:strRef>
          </c:tx>
          <c:spPr>
            <a:ln w="38100" cap="rnd">
              <a:solidFill>
                <a:schemeClr val="accent3"/>
              </a:solidFill>
              <a:round/>
            </a:ln>
            <a:effectLst/>
          </c:spPr>
          <c:marker>
            <c:symbol val="none"/>
          </c:marker>
          <c:xVal>
            <c:numRef>
              <c:f>'T7'!$B$2:$F$2</c:f>
              <c:numCache>
                <c:formatCode>General</c:formatCode>
                <c:ptCount val="5"/>
                <c:pt idx="0">
                  <c:v>1820</c:v>
                </c:pt>
                <c:pt idx="1">
                  <c:v>1900</c:v>
                </c:pt>
                <c:pt idx="2">
                  <c:v>1950</c:v>
                </c:pt>
                <c:pt idx="3">
                  <c:v>1980</c:v>
                </c:pt>
                <c:pt idx="4">
                  <c:v>2020</c:v>
                </c:pt>
              </c:numCache>
            </c:numRef>
          </c:xVal>
          <c:yVal>
            <c:numRef>
              <c:f>'T7'!$B$25:$F$25</c:f>
              <c:numCache>
                <c:formatCode>0</c:formatCode>
                <c:ptCount val="5"/>
                <c:pt idx="0">
                  <c:v>18.950302124023438</c:v>
                </c:pt>
                <c:pt idx="1">
                  <c:v>22.518316268920898</c:v>
                </c:pt>
                <c:pt idx="2">
                  <c:v>26.041139602661133</c:v>
                </c:pt>
                <c:pt idx="3">
                  <c:v>41.751064300537109</c:v>
                </c:pt>
                <c:pt idx="4">
                  <c:v>31.854257583618164</c:v>
                </c:pt>
              </c:numCache>
            </c:numRef>
          </c:yVal>
          <c:smooth val="1"/>
          <c:extLst>
            <c:ext xmlns:c16="http://schemas.microsoft.com/office/drawing/2014/chart" uri="{C3380CC4-5D6E-409C-BE32-E72D297353CC}">
              <c16:uniqueId val="{00000002-EABB-0E41-BDA5-B155651318B5}"/>
            </c:ext>
          </c:extLst>
        </c:ser>
        <c:ser>
          <c:idx val="3"/>
          <c:order val="3"/>
          <c:tx>
            <c:v>World</c:v>
          </c:tx>
          <c:spPr>
            <a:ln w="38100" cap="rnd">
              <a:solidFill>
                <a:srgbClr val="C00000"/>
              </a:solidFill>
              <a:prstDash val="sysDot"/>
              <a:round/>
            </a:ln>
            <a:effectLst/>
          </c:spPr>
          <c:marker>
            <c:symbol val="none"/>
          </c:marker>
          <c:xVal>
            <c:numRef>
              <c:f>'T7'!$B$2:$F$2</c:f>
              <c:numCache>
                <c:formatCode>General</c:formatCode>
                <c:ptCount val="5"/>
                <c:pt idx="0">
                  <c:v>1820</c:v>
                </c:pt>
                <c:pt idx="1">
                  <c:v>1900</c:v>
                </c:pt>
                <c:pt idx="2">
                  <c:v>1950</c:v>
                </c:pt>
                <c:pt idx="3">
                  <c:v>1980</c:v>
                </c:pt>
                <c:pt idx="4">
                  <c:v>2020</c:v>
                </c:pt>
              </c:numCache>
            </c:numRef>
          </c:xVal>
          <c:yVal>
            <c:numRef>
              <c:f>'T7'!$B$4:$F$4</c:f>
              <c:numCache>
                <c:formatCode>0</c:formatCode>
                <c:ptCount val="5"/>
                <c:pt idx="0">
                  <c:v>18.219394683837891</c:v>
                </c:pt>
                <c:pt idx="1">
                  <c:v>40.259296417236328</c:v>
                </c:pt>
                <c:pt idx="2">
                  <c:v>39.533348083496094</c:v>
                </c:pt>
                <c:pt idx="3">
                  <c:v>52.052051544189453</c:v>
                </c:pt>
                <c:pt idx="4">
                  <c:v>37.337863922119141</c:v>
                </c:pt>
              </c:numCache>
            </c:numRef>
          </c:yVal>
          <c:smooth val="1"/>
          <c:extLst>
            <c:ext xmlns:c16="http://schemas.microsoft.com/office/drawing/2014/chart" uri="{C3380CC4-5D6E-409C-BE32-E72D297353CC}">
              <c16:uniqueId val="{00000003-EABB-0E41-BDA5-B155651318B5}"/>
            </c:ext>
          </c:extLst>
        </c:ser>
        <c:dLbls>
          <c:showLegendKey val="0"/>
          <c:showVal val="0"/>
          <c:showCatName val="0"/>
          <c:showSerName val="0"/>
          <c:showPercent val="0"/>
          <c:showBubbleSize val="0"/>
        </c:dLbls>
        <c:axId val="284570576"/>
        <c:axId val="284570968"/>
      </c:scatterChart>
      <c:valAx>
        <c:axId val="284570576"/>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70968"/>
        <c:crosses val="autoZero"/>
        <c:crossBetween val="midCat"/>
      </c:valAx>
      <c:valAx>
        <c:axId val="28457096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70576"/>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'T8'!$A$12</c:f>
              <c:strCache>
                <c:ptCount val="1"/>
                <c:pt idx="0">
                  <c:v>Latin America</c:v>
                </c:pt>
              </c:strCache>
            </c:strRef>
          </c:tx>
          <c:spPr>
            <a:ln w="38100" cap="rnd">
              <a:solidFill>
                <a:schemeClr val="accent1"/>
              </a:solidFill>
              <a:round/>
            </a:ln>
            <a:effectLst/>
          </c:spPr>
          <c:marker>
            <c:symbol val="none"/>
          </c:marker>
          <c:xVal>
            <c:numRef>
              <c:f>'T8'!$B$2:$F$2</c:f>
              <c:numCache>
                <c:formatCode>General</c:formatCode>
                <c:ptCount val="5"/>
                <c:pt idx="0">
                  <c:v>1820</c:v>
                </c:pt>
                <c:pt idx="1">
                  <c:v>1900</c:v>
                </c:pt>
                <c:pt idx="2">
                  <c:v>1950</c:v>
                </c:pt>
                <c:pt idx="3">
                  <c:v>1980</c:v>
                </c:pt>
                <c:pt idx="4">
                  <c:v>2020</c:v>
                </c:pt>
              </c:numCache>
            </c:numRef>
          </c:xVal>
          <c:yVal>
            <c:numRef>
              <c:f>'T8'!$B$12:$F$12</c:f>
              <c:numCache>
                <c:formatCode>0%</c:formatCode>
                <c:ptCount val="5"/>
                <c:pt idx="0">
                  <c:v>0.2430911660194397</c:v>
                </c:pt>
                <c:pt idx="1">
                  <c:v>0.25845834612846375</c:v>
                </c:pt>
                <c:pt idx="2">
                  <c:v>0.28014323115348816</c:v>
                </c:pt>
                <c:pt idx="3">
                  <c:v>0.23081445693969727</c:v>
                </c:pt>
                <c:pt idx="4">
                  <c:v>0.26491022109985352</c:v>
                </c:pt>
              </c:numCache>
            </c:numRef>
          </c:yVal>
          <c:smooth val="1"/>
          <c:extLst>
            <c:ext xmlns:c16="http://schemas.microsoft.com/office/drawing/2014/chart" uri="{C3380CC4-5D6E-409C-BE32-E72D297353CC}">
              <c16:uniqueId val="{00000000-F8E1-564C-84B5-329BF8C640DF}"/>
            </c:ext>
          </c:extLst>
        </c:ser>
        <c:ser>
          <c:idx val="1"/>
          <c:order val="1"/>
          <c:tx>
            <c:strRef>
              <c:f>'T8'!$A$22</c:f>
              <c:strCache>
                <c:ptCount val="1"/>
                <c:pt idx="0">
                  <c:v>South and South East Asia</c:v>
                </c:pt>
              </c:strCache>
            </c:strRef>
          </c:tx>
          <c:spPr>
            <a:ln w="38100" cap="rnd">
              <a:solidFill>
                <a:schemeClr val="accent2"/>
              </a:solidFill>
              <a:round/>
            </a:ln>
            <a:effectLst/>
          </c:spPr>
          <c:marker>
            <c:symbol val="none"/>
          </c:marker>
          <c:xVal>
            <c:numRef>
              <c:f>'T8'!$B$2:$F$2</c:f>
              <c:numCache>
                <c:formatCode>General</c:formatCode>
                <c:ptCount val="5"/>
                <c:pt idx="0">
                  <c:v>1820</c:v>
                </c:pt>
                <c:pt idx="1">
                  <c:v>1900</c:v>
                </c:pt>
                <c:pt idx="2">
                  <c:v>1950</c:v>
                </c:pt>
                <c:pt idx="3">
                  <c:v>1980</c:v>
                </c:pt>
                <c:pt idx="4">
                  <c:v>2020</c:v>
                </c:pt>
              </c:numCache>
            </c:numRef>
          </c:xVal>
          <c:yVal>
            <c:numRef>
              <c:f>'T8'!$B$22:$F$22</c:f>
              <c:numCache>
                <c:formatCode>0%</c:formatCode>
                <c:ptCount val="5"/>
                <c:pt idx="0">
                  <c:v>0.16074837744235992</c:v>
                </c:pt>
                <c:pt idx="1">
                  <c:v>0.17195169627666473</c:v>
                </c:pt>
                <c:pt idx="2">
                  <c:v>0.15013773739337921</c:v>
                </c:pt>
                <c:pt idx="3">
                  <c:v>0.18206755816936493</c:v>
                </c:pt>
                <c:pt idx="4">
                  <c:v>0.20332241058349609</c:v>
                </c:pt>
              </c:numCache>
            </c:numRef>
          </c:yVal>
          <c:smooth val="1"/>
          <c:extLst>
            <c:ext xmlns:c16="http://schemas.microsoft.com/office/drawing/2014/chart" uri="{C3380CC4-5D6E-409C-BE32-E72D297353CC}">
              <c16:uniqueId val="{00000001-F8E1-564C-84B5-329BF8C640DF}"/>
            </c:ext>
          </c:extLst>
        </c:ser>
        <c:ser>
          <c:idx val="2"/>
          <c:order val="2"/>
          <c:tx>
            <c:strRef>
              <c:f>'T8'!$A$25</c:f>
              <c:strCache>
                <c:ptCount val="1"/>
                <c:pt idx="0">
                  <c:v>Sub Saharan Africa</c:v>
                </c:pt>
              </c:strCache>
            </c:strRef>
          </c:tx>
          <c:spPr>
            <a:ln w="38100" cap="rnd">
              <a:solidFill>
                <a:schemeClr val="accent3"/>
              </a:solidFill>
              <a:round/>
            </a:ln>
            <a:effectLst/>
          </c:spPr>
          <c:marker>
            <c:symbol val="none"/>
          </c:marker>
          <c:xVal>
            <c:numRef>
              <c:f>'T8'!$B$2:$F$2</c:f>
              <c:numCache>
                <c:formatCode>General</c:formatCode>
                <c:ptCount val="5"/>
                <c:pt idx="0">
                  <c:v>1820</c:v>
                </c:pt>
                <c:pt idx="1">
                  <c:v>1900</c:v>
                </c:pt>
                <c:pt idx="2">
                  <c:v>1950</c:v>
                </c:pt>
                <c:pt idx="3">
                  <c:v>1980</c:v>
                </c:pt>
                <c:pt idx="4">
                  <c:v>2020</c:v>
                </c:pt>
              </c:numCache>
            </c:numRef>
          </c:xVal>
          <c:yVal>
            <c:numRef>
              <c:f>'T8'!$B$25:$F$25</c:f>
              <c:numCache>
                <c:formatCode>0%</c:formatCode>
                <c:ptCount val="5"/>
                <c:pt idx="0">
                  <c:v>0.19126050174236298</c:v>
                </c:pt>
                <c:pt idx="1">
                  <c:v>0.20714892446994781</c:v>
                </c:pt>
                <c:pt idx="2">
                  <c:v>0.19057334959506989</c:v>
                </c:pt>
                <c:pt idx="3">
                  <c:v>0.20204408466815948</c:v>
                </c:pt>
                <c:pt idx="4">
                  <c:v>0.21792523562908173</c:v>
                </c:pt>
              </c:numCache>
            </c:numRef>
          </c:yVal>
          <c:smooth val="1"/>
          <c:extLst>
            <c:ext xmlns:c16="http://schemas.microsoft.com/office/drawing/2014/chart" uri="{C3380CC4-5D6E-409C-BE32-E72D297353CC}">
              <c16:uniqueId val="{00000002-F8E1-564C-84B5-329BF8C640DF}"/>
            </c:ext>
          </c:extLst>
        </c:ser>
        <c:ser>
          <c:idx val="3"/>
          <c:order val="3"/>
          <c:tx>
            <c:v>World</c:v>
          </c:tx>
          <c:spPr>
            <a:ln w="38100" cap="rnd">
              <a:solidFill>
                <a:srgbClr val="C00000"/>
              </a:solidFill>
              <a:prstDash val="sysDot"/>
              <a:round/>
            </a:ln>
            <a:effectLst/>
          </c:spPr>
          <c:marker>
            <c:symbol val="none"/>
          </c:marker>
          <c:xVal>
            <c:numRef>
              <c:f>'T8'!$B$2:$F$2</c:f>
              <c:numCache>
                <c:formatCode>General</c:formatCode>
                <c:ptCount val="5"/>
                <c:pt idx="0">
                  <c:v>1820</c:v>
                </c:pt>
                <c:pt idx="1">
                  <c:v>1900</c:v>
                </c:pt>
                <c:pt idx="2">
                  <c:v>1950</c:v>
                </c:pt>
                <c:pt idx="3">
                  <c:v>1980</c:v>
                </c:pt>
                <c:pt idx="4">
                  <c:v>2020</c:v>
                </c:pt>
              </c:numCache>
            </c:numRef>
          </c:xVal>
          <c:yVal>
            <c:numRef>
              <c:f>'T8'!$B$4:$F$4</c:f>
              <c:numCache>
                <c:formatCode>0%</c:formatCode>
                <c:ptCount val="5"/>
                <c:pt idx="0">
                  <c:v>0.19707801938056946</c:v>
                </c:pt>
                <c:pt idx="1">
                  <c:v>0.2459251880645752</c:v>
                </c:pt>
                <c:pt idx="2">
                  <c:v>0.19311785697937012</c:v>
                </c:pt>
                <c:pt idx="3">
                  <c:v>0.17801007628440857</c:v>
                </c:pt>
                <c:pt idx="4">
                  <c:v>0.2060459703207016</c:v>
                </c:pt>
              </c:numCache>
            </c:numRef>
          </c:yVal>
          <c:smooth val="1"/>
          <c:extLst>
            <c:ext xmlns:c16="http://schemas.microsoft.com/office/drawing/2014/chart" uri="{C3380CC4-5D6E-409C-BE32-E72D297353CC}">
              <c16:uniqueId val="{00000003-F8E1-564C-84B5-329BF8C640DF}"/>
            </c:ext>
          </c:extLst>
        </c:ser>
        <c:dLbls>
          <c:showLegendKey val="0"/>
          <c:showVal val="0"/>
          <c:showCatName val="0"/>
          <c:showSerName val="0"/>
          <c:showPercent val="0"/>
          <c:showBubbleSize val="0"/>
        </c:dLbls>
        <c:axId val="284569792"/>
        <c:axId val="284572536"/>
      </c:scatterChart>
      <c:valAx>
        <c:axId val="284569792"/>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72536"/>
        <c:crosses val="autoZero"/>
        <c:crossBetween val="midCat"/>
      </c:valAx>
      <c:valAx>
        <c:axId val="284572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69792"/>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928985291932848"/>
          <c:y val="8.8455882352941176E-2"/>
          <c:w val="0.80136557222799987"/>
          <c:h val="0.68708084784856449"/>
        </c:manualLayout>
      </c:layout>
      <c:scatterChart>
        <c:scatterStyle val="smoothMarker"/>
        <c:varyColors val="0"/>
        <c:ser>
          <c:idx val="0"/>
          <c:order val="0"/>
          <c:tx>
            <c:strRef>
              <c:f>'T9'!$A$12</c:f>
              <c:strCache>
                <c:ptCount val="1"/>
                <c:pt idx="0">
                  <c:v>Latin America</c:v>
                </c:pt>
              </c:strCache>
            </c:strRef>
          </c:tx>
          <c:spPr>
            <a:ln w="38100" cap="rnd">
              <a:solidFill>
                <a:schemeClr val="accent1"/>
              </a:solidFill>
              <a:round/>
            </a:ln>
            <a:effectLst/>
          </c:spPr>
          <c:marker>
            <c:symbol val="none"/>
          </c:marker>
          <c:xVal>
            <c:numRef>
              <c:f>'T9'!$B$2:$F$2</c:f>
              <c:numCache>
                <c:formatCode>General</c:formatCode>
                <c:ptCount val="5"/>
                <c:pt idx="0">
                  <c:v>1820</c:v>
                </c:pt>
                <c:pt idx="1">
                  <c:v>1900</c:v>
                </c:pt>
                <c:pt idx="2">
                  <c:v>1950</c:v>
                </c:pt>
                <c:pt idx="3">
                  <c:v>1980</c:v>
                </c:pt>
                <c:pt idx="4">
                  <c:v>2020</c:v>
                </c:pt>
              </c:numCache>
            </c:numRef>
          </c:xVal>
          <c:yVal>
            <c:numRef>
              <c:f>'T9'!$B$12:$F$12</c:f>
              <c:numCache>
                <c:formatCode>0</c:formatCode>
                <c:ptCount val="5"/>
                <c:pt idx="0">
                  <c:v>109.95702362060547</c:v>
                </c:pt>
                <c:pt idx="1">
                  <c:v>134.37715148925781</c:v>
                </c:pt>
                <c:pt idx="2">
                  <c:v>145.014404296875</c:v>
                </c:pt>
                <c:pt idx="3">
                  <c:v>123.97151184082031</c:v>
                </c:pt>
                <c:pt idx="4">
                  <c:v>135.75834655761719</c:v>
                </c:pt>
              </c:numCache>
            </c:numRef>
          </c:yVal>
          <c:smooth val="1"/>
          <c:extLst>
            <c:ext xmlns:c16="http://schemas.microsoft.com/office/drawing/2014/chart" uri="{C3380CC4-5D6E-409C-BE32-E72D297353CC}">
              <c16:uniqueId val="{00000000-28D2-EA4E-8BC0-7990BA6A2E09}"/>
            </c:ext>
          </c:extLst>
        </c:ser>
        <c:ser>
          <c:idx val="1"/>
          <c:order val="1"/>
          <c:tx>
            <c:strRef>
              <c:f>'T9'!$A$22</c:f>
              <c:strCache>
                <c:ptCount val="1"/>
                <c:pt idx="0">
                  <c:v>South and South East Asia</c:v>
                </c:pt>
              </c:strCache>
            </c:strRef>
          </c:tx>
          <c:spPr>
            <a:ln w="38100" cap="rnd">
              <a:solidFill>
                <a:schemeClr val="accent2"/>
              </a:solidFill>
              <a:round/>
            </a:ln>
            <a:effectLst/>
          </c:spPr>
          <c:marker>
            <c:symbol val="none"/>
          </c:marker>
          <c:xVal>
            <c:numRef>
              <c:f>'T9'!$B$2:$F$2</c:f>
              <c:numCache>
                <c:formatCode>General</c:formatCode>
                <c:ptCount val="5"/>
                <c:pt idx="0">
                  <c:v>1820</c:v>
                </c:pt>
                <c:pt idx="1">
                  <c:v>1900</c:v>
                </c:pt>
                <c:pt idx="2">
                  <c:v>1950</c:v>
                </c:pt>
                <c:pt idx="3">
                  <c:v>1980</c:v>
                </c:pt>
                <c:pt idx="4">
                  <c:v>2020</c:v>
                </c:pt>
              </c:numCache>
            </c:numRef>
          </c:xVal>
          <c:yVal>
            <c:numRef>
              <c:f>'T9'!$B$22:$F$22</c:f>
              <c:numCache>
                <c:formatCode>0</c:formatCode>
                <c:ptCount val="5"/>
                <c:pt idx="0">
                  <c:v>51.680759429931641</c:v>
                </c:pt>
                <c:pt idx="1">
                  <c:v>62.621990203857422</c:v>
                </c:pt>
                <c:pt idx="2">
                  <c:v>42.987300872802734</c:v>
                </c:pt>
                <c:pt idx="3">
                  <c:v>58.816749572753906</c:v>
                </c:pt>
                <c:pt idx="4">
                  <c:v>83.381027221679688</c:v>
                </c:pt>
              </c:numCache>
            </c:numRef>
          </c:yVal>
          <c:smooth val="1"/>
          <c:extLst>
            <c:ext xmlns:c16="http://schemas.microsoft.com/office/drawing/2014/chart" uri="{C3380CC4-5D6E-409C-BE32-E72D297353CC}">
              <c16:uniqueId val="{00000001-28D2-EA4E-8BC0-7990BA6A2E09}"/>
            </c:ext>
          </c:extLst>
        </c:ser>
        <c:ser>
          <c:idx val="2"/>
          <c:order val="2"/>
          <c:tx>
            <c:strRef>
              <c:f>'T9'!$A$25</c:f>
              <c:strCache>
                <c:ptCount val="1"/>
                <c:pt idx="0">
                  <c:v>Sub Saharan Africa</c:v>
                </c:pt>
              </c:strCache>
            </c:strRef>
          </c:tx>
          <c:spPr>
            <a:ln w="38100" cap="rnd">
              <a:solidFill>
                <a:schemeClr val="accent3"/>
              </a:solidFill>
              <a:round/>
            </a:ln>
            <a:effectLst/>
          </c:spPr>
          <c:marker>
            <c:symbol val="none"/>
          </c:marker>
          <c:xVal>
            <c:numRef>
              <c:f>'T9'!$B$2:$F$2</c:f>
              <c:numCache>
                <c:formatCode>General</c:formatCode>
                <c:ptCount val="5"/>
                <c:pt idx="0">
                  <c:v>1820</c:v>
                </c:pt>
                <c:pt idx="1">
                  <c:v>1900</c:v>
                </c:pt>
                <c:pt idx="2">
                  <c:v>1950</c:v>
                </c:pt>
                <c:pt idx="3">
                  <c:v>1980</c:v>
                </c:pt>
                <c:pt idx="4">
                  <c:v>2020</c:v>
                </c:pt>
              </c:numCache>
            </c:numRef>
          </c:xVal>
          <c:yVal>
            <c:numRef>
              <c:f>'T9'!$B$25:$F$25</c:f>
              <c:numCache>
                <c:formatCode>0</c:formatCode>
                <c:ptCount val="5"/>
                <c:pt idx="0">
                  <c:v>75.009140014648438</c:v>
                </c:pt>
                <c:pt idx="1">
                  <c:v>89.006202697753906</c:v>
                </c:pt>
                <c:pt idx="2">
                  <c:v>91.513603210449219</c:v>
                </c:pt>
                <c:pt idx="3">
                  <c:v>149.92106628417969</c:v>
                </c:pt>
                <c:pt idx="4">
                  <c:v>126.61930084228516</c:v>
                </c:pt>
              </c:numCache>
            </c:numRef>
          </c:yVal>
          <c:smooth val="1"/>
          <c:extLst>
            <c:ext xmlns:c16="http://schemas.microsoft.com/office/drawing/2014/chart" uri="{C3380CC4-5D6E-409C-BE32-E72D297353CC}">
              <c16:uniqueId val="{00000002-28D2-EA4E-8BC0-7990BA6A2E09}"/>
            </c:ext>
          </c:extLst>
        </c:ser>
        <c:ser>
          <c:idx val="3"/>
          <c:order val="3"/>
          <c:tx>
            <c:v>World</c:v>
          </c:tx>
          <c:spPr>
            <a:ln w="38100" cap="rnd">
              <a:solidFill>
                <a:srgbClr val="C00000"/>
              </a:solidFill>
              <a:prstDash val="sysDot"/>
              <a:round/>
            </a:ln>
            <a:effectLst/>
          </c:spPr>
          <c:marker>
            <c:symbol val="none"/>
          </c:marker>
          <c:xVal>
            <c:numRef>
              <c:f>'T9'!$B$2:$F$2</c:f>
              <c:numCache>
                <c:formatCode>General</c:formatCode>
                <c:ptCount val="5"/>
                <c:pt idx="0">
                  <c:v>1820</c:v>
                </c:pt>
                <c:pt idx="1">
                  <c:v>1900</c:v>
                </c:pt>
                <c:pt idx="2">
                  <c:v>1950</c:v>
                </c:pt>
                <c:pt idx="3">
                  <c:v>1980</c:v>
                </c:pt>
                <c:pt idx="4">
                  <c:v>2020</c:v>
                </c:pt>
              </c:numCache>
            </c:numRef>
          </c:xVal>
          <c:yVal>
            <c:numRef>
              <c:f>'T9'!$B$4:$F$4</c:f>
              <c:numCache>
                <c:formatCode>0</c:formatCode>
                <c:ptCount val="5"/>
                <c:pt idx="0">
                  <c:v>72.643501281738281</c:v>
                </c:pt>
                <c:pt idx="1">
                  <c:v>169.80116271972656</c:v>
                </c:pt>
                <c:pt idx="2">
                  <c:v>140.47416687011719</c:v>
                </c:pt>
                <c:pt idx="3">
                  <c:v>168.50186157226562</c:v>
                </c:pt>
                <c:pt idx="4">
                  <c:v>144.429443359375</c:v>
                </c:pt>
              </c:numCache>
            </c:numRef>
          </c:yVal>
          <c:smooth val="1"/>
          <c:extLst>
            <c:ext xmlns:c16="http://schemas.microsoft.com/office/drawing/2014/chart" uri="{C3380CC4-5D6E-409C-BE32-E72D297353CC}">
              <c16:uniqueId val="{00000003-28D2-EA4E-8BC0-7990BA6A2E09}"/>
            </c:ext>
          </c:extLst>
        </c:ser>
        <c:dLbls>
          <c:showLegendKey val="0"/>
          <c:showVal val="0"/>
          <c:showCatName val="0"/>
          <c:showSerName val="0"/>
          <c:showPercent val="0"/>
          <c:showBubbleSize val="0"/>
        </c:dLbls>
        <c:axId val="284572928"/>
        <c:axId val="284567832"/>
      </c:scatterChart>
      <c:valAx>
        <c:axId val="284572928"/>
        <c:scaling>
          <c:orientation val="minMax"/>
          <c:max val="2020"/>
          <c:min val="182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67832"/>
        <c:crosses val="autoZero"/>
        <c:crossBetween val="midCat"/>
      </c:valAx>
      <c:valAx>
        <c:axId val="284567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r>
                  <a:rPr lang="fr-FR" sz="1400"/>
                  <a:t>Average</a:t>
                </a:r>
                <a:r>
                  <a:rPr lang="fr-FR" sz="1400" baseline="0"/>
                  <a:t> income per capita </a:t>
                </a:r>
              </a:p>
              <a:p>
                <a:pPr>
                  <a:defRPr sz="1600">
                    <a:solidFill>
                      <a:schemeClr val="tx1"/>
                    </a:solidFill>
                  </a:defRPr>
                </a:pPr>
                <a:r>
                  <a:rPr lang="fr-FR" sz="1400" baseline="0"/>
                  <a:t>(% world average)</a:t>
                </a:r>
                <a:endParaRPr lang="fr-FR" sz="1400"/>
              </a:p>
            </c:rich>
          </c:tx>
          <c:layout>
            <c:manualLayout>
              <c:xMode val="edge"/>
              <c:yMode val="edge"/>
              <c:x val="1.852981231119695E-2"/>
              <c:y val="0.26160846601791482"/>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crossAx val="284572928"/>
        <c:crosses val="autoZero"/>
        <c:crossBetween val="midCat"/>
      </c:valAx>
      <c:spPr>
        <a:noFill/>
        <a:ln>
          <a:noFill/>
        </a:ln>
        <a:effectLst/>
      </c:spPr>
    </c:plotArea>
    <c:legend>
      <c:legendPos val="b"/>
      <c:layout>
        <c:manualLayout>
          <c:xMode val="edge"/>
          <c:yMode val="edge"/>
          <c:x val="4.0408283985410569E-2"/>
          <c:y val="0.86505388530979066"/>
          <c:w val="0.94074595444268139"/>
          <c:h val="0.11803726238765609"/>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fr-FR"/>
        </a:p>
      </c:txPr>
    </c:legend>
    <c:plotVisOnly val="1"/>
    <c:dispBlanksAs val="gap"/>
    <c:showDLblsOverMax val="0"/>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tabColor theme="9"/>
  </sheetPr>
  <sheetViews>
    <sheetView zoomScale="116" workbookViewId="0"/>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tabColor theme="9"/>
  </sheetPr>
  <sheetViews>
    <sheetView zoomScale="128" workbookViewId="0" zoomToFit="1"/>
  </sheetViews>
  <pageMargins left="0.78740157499999996" right="0.78740157499999996" top="0.984251969" bottom="0.984251969" header="0.4921259845" footer="0.4921259845"/>
  <pageSetup paperSize="9" orientation="landscape" horizontalDpi="1200" verticalDpi="1200" r:id="rId1"/>
  <headerFooter alignWithMargins="0"/>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5" Type="http://schemas.openxmlformats.org/officeDocument/2006/relationships/chart" Target="../charts/chart29.xml"/><Relationship Id="rId4" Type="http://schemas.openxmlformats.org/officeDocument/2006/relationships/chart" Target="../charts/chart2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3.xml"/><Relationship Id="rId1" Type="http://schemas.openxmlformats.org/officeDocument/2006/relationships/chart" Target="../charts/chart3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57</xdr:row>
      <xdr:rowOff>127000</xdr:rowOff>
    </xdr:from>
    <xdr:to>
      <xdr:col>6</xdr:col>
      <xdr:colOff>800100</xdr:colOff>
      <xdr:row>82</xdr:row>
      <xdr:rowOff>76200</xdr:rowOff>
    </xdr:to>
    <xdr:graphicFrame macro="">
      <xdr:nvGraphicFramePr>
        <xdr:cNvPr id="2" name="Graphique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50800</xdr:colOff>
      <xdr:row>0</xdr:row>
      <xdr:rowOff>0</xdr:rowOff>
    </xdr:from>
    <xdr:to>
      <xdr:col>12</xdr:col>
      <xdr:colOff>38100</xdr:colOff>
      <xdr:row>30</xdr:row>
      <xdr:rowOff>88900</xdr:rowOff>
    </xdr:to>
    <xdr:graphicFrame macro="">
      <xdr:nvGraphicFramePr>
        <xdr:cNvPr id="2" name="Graphique 1">
          <a:extLst>
            <a:ext uri="{FF2B5EF4-FFF2-40B4-BE49-F238E27FC236}">
              <a16:creationId xmlns:a16="http://schemas.microsoft.com/office/drawing/2014/main" id="{D891A8D0-8C53-B047-84D3-BF8342FE0A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0.01222</cdr:x>
      <cdr:y>0.86074</cdr:y>
    </cdr:from>
    <cdr:to>
      <cdr:x>0.96723</cdr:x>
      <cdr:y>1</cdr:y>
    </cdr:to>
    <cdr:sp macro="" textlink="">
      <cdr:nvSpPr>
        <cdr:cNvPr id="2" name="Rectangle 1"/>
        <cdr:cNvSpPr/>
      </cdr:nvSpPr>
      <cdr:spPr>
        <a:xfrm xmlns:a="http://schemas.openxmlformats.org/drawingml/2006/main">
          <a:off x="113680" y="5219743"/>
          <a:ext cx="8884219" cy="844507"/>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global income going to top 10% highest incomes at the world level has fluctuated around 50-60% between 1820 and 2020 (50% in 1820, 60% in 1910, 56% in 1980, 61% in 2000, 55% in 2020), while the share going to the bottom 50% lowest incomes has generally been around or below 10% (14% in 1820, 7% in 1910, 5% in 1980, 6% in 2000, 7% in 2020). Global inequality has always been very large. It rose between 1820 and 1910 and shows little long-run trend between 1910 and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558800</xdr:colOff>
      <xdr:row>32</xdr:row>
      <xdr:rowOff>63500</xdr:rowOff>
    </xdr:to>
    <xdr:graphicFrame macro="">
      <xdr:nvGraphicFramePr>
        <xdr:cNvPr id="2" name="Graphique 1">
          <a:extLst>
            <a:ext uri="{FF2B5EF4-FFF2-40B4-BE49-F238E27FC236}">
              <a16:creationId xmlns:a16="http://schemas.microsoft.com/office/drawing/2014/main" id="{9EFFF8A3-A4B4-7047-852C-BDF123D270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0.11037</cdr:x>
      <cdr:y>0.63082</cdr:y>
    </cdr:from>
    <cdr:to>
      <cdr:x>0.29078</cdr:x>
      <cdr:y>0.77939</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1026745" y="3825450"/>
          <a:ext cx="1678355" cy="90096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200" b="1">
              <a:latin typeface="Arial" panose="020B0604020202020204" pitchFamily="34" charset="0"/>
              <a:cs typeface="Arial" panose="020B0604020202020204" pitchFamily="34" charset="0"/>
            </a:rPr>
            <a:t>1820: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10% is </a:t>
          </a:r>
          <a:r>
            <a:rPr lang="fr-FR" sz="1200" b="1" baseline="0">
              <a:latin typeface="Arial" panose="020B0604020202020204" pitchFamily="34" charset="0"/>
              <a:cs typeface="Arial" panose="020B0604020202020204" pitchFamily="34" charset="0"/>
            </a:rPr>
            <a:t>18x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0.74949</cdr:x>
      <cdr:y>0.35343</cdr:y>
    </cdr:from>
    <cdr:to>
      <cdr:x>0.96255</cdr:x>
      <cdr:y>0.48377</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6972300" y="2143281"/>
          <a:ext cx="1982022" cy="790419"/>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2020: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10% is </a:t>
          </a:r>
          <a:r>
            <a:rPr lang="fr-FR" sz="1200" b="1" baseline="0">
              <a:latin typeface="Arial" panose="020B0604020202020204" pitchFamily="34" charset="0"/>
              <a:cs typeface="Arial" panose="020B0604020202020204" pitchFamily="34" charset="0"/>
            </a:rPr>
            <a:t>38x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0.37315</cdr:x>
      <cdr:y>0.12783</cdr:y>
    </cdr:from>
    <cdr:to>
      <cdr:x>0.55582</cdr:x>
      <cdr:y>0.27581</cdr:y>
    </cdr:to>
    <cdr:sp macro="" textlink="">
      <cdr:nvSpPr>
        <cdr:cNvPr id="5"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3471334" y="775205"/>
          <a:ext cx="1699288" cy="89738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1910: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10% is </a:t>
          </a:r>
          <a:r>
            <a:rPr lang="fr-FR" sz="1200" b="1" baseline="0">
              <a:latin typeface="Arial" panose="020B0604020202020204" pitchFamily="34" charset="0"/>
              <a:cs typeface="Arial" panose="020B0604020202020204" pitchFamily="34" charset="0"/>
            </a:rPr>
            <a:t>41x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0.68942</cdr:x>
      <cdr:y>0.07945</cdr:y>
    </cdr:from>
    <cdr:to>
      <cdr:x>0.91087</cdr:x>
      <cdr:y>0.20725</cdr:y>
    </cdr:to>
    <cdr:sp macro="" textlink="">
      <cdr:nvSpPr>
        <cdr:cNvPr id="6"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6413500" y="481805"/>
          <a:ext cx="2060096" cy="77501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1980: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10% is </a:t>
          </a:r>
          <a:r>
            <a:rPr lang="fr-FR" sz="1200" b="1" baseline="0">
              <a:latin typeface="Arial" panose="020B0604020202020204" pitchFamily="34" charset="0"/>
              <a:cs typeface="Arial" panose="020B0604020202020204" pitchFamily="34" charset="0"/>
            </a:rPr>
            <a:t>53x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0.00787</cdr:x>
      <cdr:y>0.87798</cdr:y>
    </cdr:from>
    <cdr:to>
      <cdr:x>0.9886</cdr:x>
      <cdr:y>1</cdr:y>
    </cdr:to>
    <cdr:sp macro="" textlink="">
      <cdr:nvSpPr>
        <cdr:cNvPr id="7" name="Rectangle 6"/>
        <cdr:cNvSpPr/>
      </cdr:nvSpPr>
      <cdr:spPr>
        <a:xfrm xmlns:a="http://schemas.openxmlformats.org/drawingml/2006/main">
          <a:off x="73213" y="5324264"/>
          <a:ext cx="9123486" cy="73998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Global inequality, as measured by the ratio T10/B50 between the average income of the top 10% and the average income of the bottom 50%, more than doubled between between 1820 and 1910, from less than 20 to about 40, and stabilized around 40 between 1910 and 2020. It is too early to say whether the decline in global inequality observed since 2008 will continue.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dr:relSizeAnchor xmlns:cdr="http://schemas.openxmlformats.org/drawingml/2006/chartDrawing">
    <cdr:from>
      <cdr:x>0.13424</cdr:x>
      <cdr:y>0</cdr:y>
    </cdr:from>
    <cdr:to>
      <cdr:x>0.89534</cdr:x>
      <cdr:y>0.05026</cdr:y>
    </cdr:to>
    <cdr:sp macro="" textlink="">
      <cdr:nvSpPr>
        <cdr:cNvPr id="8" name="ZoneTexte 7">
          <a:extLst xmlns:a="http://schemas.openxmlformats.org/drawingml/2006/main">
            <a:ext uri="{FF2B5EF4-FFF2-40B4-BE49-F238E27FC236}">
              <a16:creationId xmlns:a16="http://schemas.microsoft.com/office/drawing/2014/main" id="{A8F657F2-1F0D-A944-9FD6-822E21EEF505}"/>
            </a:ext>
          </a:extLst>
        </cdr:cNvPr>
        <cdr:cNvSpPr txBox="1"/>
      </cdr:nvSpPr>
      <cdr:spPr>
        <a:xfrm xmlns:a="http://schemas.openxmlformats.org/drawingml/2006/main">
          <a:off x="1248833" y="0"/>
          <a:ext cx="7080250" cy="3048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algn="ctr" defTabSz="914400" rtl="0" eaLnBrk="1" fontAlgn="auto" latinLnBrk="0" hangingPunct="1">
            <a:lnSpc>
              <a:spcPct val="100000"/>
            </a:lnSpc>
            <a:spcBef>
              <a:spcPts val="0"/>
            </a:spcBef>
            <a:spcAft>
              <a:spcPts val="0"/>
            </a:spcAft>
            <a:buClrTx/>
            <a:buSzTx/>
            <a:buFontTx/>
            <a:buNone/>
            <a:tabLst/>
            <a:defRPr/>
          </a:pPr>
          <a:r>
            <a:rPr lang="fr-FR" sz="1600" b="1">
              <a:solidFill>
                <a:schemeClr val="tx1"/>
              </a:solidFill>
              <a:latin typeface="Arial" panose="020B0604020202020204" pitchFamily="34" charset="0"/>
              <a:cs typeface="Arial" panose="020B0604020202020204" pitchFamily="34" charset="0"/>
            </a:rPr>
            <a:t>Figure 2. Global income inequality,</a:t>
          </a:r>
          <a:r>
            <a:rPr lang="fr-FR" sz="1600" b="1" baseline="0">
              <a:solidFill>
                <a:schemeClr val="tx1"/>
              </a:solidFill>
              <a:latin typeface="Arial" panose="020B0604020202020204" pitchFamily="34" charset="0"/>
              <a:cs typeface="Arial" panose="020B0604020202020204" pitchFamily="34" charset="0"/>
            </a:rPr>
            <a:t> 1820-2020: ratio T10/B50 </a:t>
          </a:r>
        </a:p>
        <a:p xmlns:a="http://schemas.openxmlformats.org/drawingml/2006/main">
          <a:endParaRPr lang="fr-FR" sz="1600">
            <a:latin typeface="Arial" panose="020B0604020202020204" pitchFamily="34" charset="0"/>
            <a:cs typeface="Arial" panose="020B060402020202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182880</xdr:colOff>
      <xdr:row>0</xdr:row>
      <xdr:rowOff>0</xdr:rowOff>
    </xdr:from>
    <xdr:to>
      <xdr:col>11</xdr:col>
      <xdr:colOff>388620</xdr:colOff>
      <xdr:row>29</xdr:row>
      <xdr:rowOff>91712</xdr:rowOff>
    </xdr:to>
    <xdr:graphicFrame macro="">
      <xdr:nvGraphicFramePr>
        <xdr:cNvPr id="2" name="Graphique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0.1367</cdr:x>
      <cdr:y>0.26168</cdr:y>
    </cdr:from>
    <cdr:to>
      <cdr:x>0.39012</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34134" y="1566027"/>
          <a:ext cx="2102515" cy="724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0.1191</cdr:x>
      <cdr:y>0.6638</cdr:y>
    </cdr:from>
    <cdr:to>
      <cdr:x>0.31127</cdr:x>
      <cdr:y>0.73756</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1105990" y="3972519"/>
          <a:ext cx="1784529" cy="44141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1820:</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Gini index</a:t>
          </a:r>
          <a:r>
            <a:rPr lang="fr-FR" sz="1200" b="1" baseline="0">
              <a:latin typeface="Arial" panose="020B0604020202020204" pitchFamily="34" charset="0"/>
              <a:cs typeface="Arial" panose="020B0604020202020204" pitchFamily="34" charset="0"/>
            </a:rPr>
            <a:t> </a:t>
          </a:r>
          <a:r>
            <a:rPr lang="fr-FR" sz="1200" b="0" baseline="0">
              <a:latin typeface="Arial" panose="020B0604020202020204" pitchFamily="34" charset="0"/>
              <a:cs typeface="Arial" panose="020B0604020202020204" pitchFamily="34" charset="0"/>
            </a:rPr>
            <a:t>of global inequality = </a:t>
          </a:r>
          <a:r>
            <a:rPr lang="fr-FR" sz="1200" b="1" baseline="0">
              <a:latin typeface="Arial" panose="020B0604020202020204" pitchFamily="34" charset="0"/>
              <a:cs typeface="Arial" panose="020B0604020202020204" pitchFamily="34" charset="0"/>
            </a:rPr>
            <a:t>0.60</a:t>
          </a:r>
          <a:endParaRPr lang="fr-FR" sz="1200" b="1">
            <a:latin typeface="Arial" panose="020B0604020202020204" pitchFamily="34" charset="0"/>
            <a:cs typeface="Arial" panose="020B0604020202020204" pitchFamily="34" charset="0"/>
          </a:endParaRPr>
        </a:p>
        <a:p xmlns:a="http://schemas.openxmlformats.org/drawingml/2006/main">
          <a:pPr algn="ctr"/>
          <a:endParaRPr lang="fr-FR" sz="12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0.39867</cdr:x>
      <cdr:y>0.11314</cdr:y>
    </cdr:from>
    <cdr:to>
      <cdr:x>0.59094</cdr:x>
      <cdr:y>0.1869</cdr:y>
    </cdr:to>
    <cdr:sp macro="" textlink="">
      <cdr:nvSpPr>
        <cdr:cNvPr id="5" name="ZoneTexte 1">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3824714" y="660395"/>
          <a:ext cx="1844558" cy="430552"/>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1910:</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Gini index</a:t>
          </a:r>
          <a:r>
            <a:rPr lang="fr-FR" sz="1200" b="1" baseline="0">
              <a:latin typeface="Arial" panose="020B0604020202020204" pitchFamily="34" charset="0"/>
              <a:cs typeface="Arial" panose="020B0604020202020204" pitchFamily="34" charset="0"/>
            </a:rPr>
            <a:t> </a:t>
          </a:r>
          <a:r>
            <a:rPr lang="fr-FR" sz="1200" b="0" baseline="0">
              <a:latin typeface="Arial" panose="020B0604020202020204" pitchFamily="34" charset="0"/>
              <a:cs typeface="Arial" panose="020B0604020202020204" pitchFamily="34" charset="0"/>
            </a:rPr>
            <a:t>of global inequality = </a:t>
          </a:r>
          <a:r>
            <a:rPr lang="fr-FR" sz="1200" b="1" baseline="0">
              <a:latin typeface="Arial" panose="020B0604020202020204" pitchFamily="34" charset="0"/>
              <a:cs typeface="Arial" panose="020B0604020202020204" pitchFamily="34" charset="0"/>
            </a:rPr>
            <a:t>0.72</a:t>
          </a:r>
          <a:endParaRPr lang="fr-FR" sz="1200" b="1">
            <a:latin typeface="Arial" panose="020B0604020202020204" pitchFamily="34" charset="0"/>
            <a:cs typeface="Arial" panose="020B0604020202020204" pitchFamily="34" charset="0"/>
          </a:endParaRPr>
        </a:p>
        <a:p xmlns:a="http://schemas.openxmlformats.org/drawingml/2006/main">
          <a:pPr algn="ctr"/>
          <a:endParaRPr lang="fr-FR" sz="12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0.75574</cdr:x>
      <cdr:y>0.11445</cdr:y>
    </cdr:from>
    <cdr:to>
      <cdr:x>0.95689</cdr:x>
      <cdr:y>0.18821</cdr:y>
    </cdr:to>
    <cdr:sp macro="" textlink="">
      <cdr:nvSpPr>
        <cdr:cNvPr id="7" name="ZoneTexte 1">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7018020" y="684927"/>
          <a:ext cx="1867890" cy="441418"/>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2000:</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Gini index</a:t>
          </a:r>
          <a:r>
            <a:rPr lang="fr-FR" sz="1200" b="1" baseline="0">
              <a:latin typeface="Arial" panose="020B0604020202020204" pitchFamily="34" charset="0"/>
              <a:cs typeface="Arial" panose="020B0604020202020204" pitchFamily="34" charset="0"/>
            </a:rPr>
            <a:t> </a:t>
          </a:r>
          <a:r>
            <a:rPr lang="fr-FR" sz="1200" b="0" baseline="0">
              <a:latin typeface="Arial" panose="020B0604020202020204" pitchFamily="34" charset="0"/>
              <a:cs typeface="Arial" panose="020B0604020202020204" pitchFamily="34" charset="0"/>
            </a:rPr>
            <a:t>of global inequality = </a:t>
          </a:r>
          <a:r>
            <a:rPr lang="fr-FR" sz="1200" b="1" baseline="0">
              <a:latin typeface="Arial" panose="020B0604020202020204" pitchFamily="34" charset="0"/>
              <a:cs typeface="Arial" panose="020B0604020202020204" pitchFamily="34" charset="0"/>
            </a:rPr>
            <a:t>0.72</a:t>
          </a:r>
          <a:endParaRPr lang="fr-FR" sz="1200" b="1">
            <a:latin typeface="Arial" panose="020B0604020202020204" pitchFamily="34" charset="0"/>
            <a:cs typeface="Arial" panose="020B0604020202020204" pitchFamily="34" charset="0"/>
          </a:endParaRPr>
        </a:p>
        <a:p xmlns:a="http://schemas.openxmlformats.org/drawingml/2006/main">
          <a:pPr algn="ctr"/>
          <a:endParaRPr lang="fr-FR" sz="12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0.77489</cdr:x>
      <cdr:y>0.39511</cdr:y>
    </cdr:from>
    <cdr:to>
      <cdr:x>0.96721</cdr:x>
      <cdr:y>0.47112</cdr:y>
    </cdr:to>
    <cdr:sp macro="" textlink="">
      <cdr:nvSpPr>
        <cdr:cNvPr id="9" name="ZoneTexte 1">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7195820" y="2364541"/>
          <a:ext cx="1785924" cy="454859"/>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fr-FR" sz="1200" b="1">
              <a:latin typeface="Arial" panose="020B0604020202020204" pitchFamily="34" charset="0"/>
              <a:cs typeface="Arial" panose="020B0604020202020204" pitchFamily="34" charset="0"/>
            </a:rPr>
            <a:t>2020:</a:t>
          </a:r>
          <a:r>
            <a:rPr lang="fr-FR" sz="1200" b="1" baseline="0">
              <a:latin typeface="Arial" panose="020B0604020202020204" pitchFamily="34" charset="0"/>
              <a:cs typeface="Arial" panose="020B0604020202020204" pitchFamily="34" charset="0"/>
            </a:rPr>
            <a:t> </a:t>
          </a:r>
          <a:r>
            <a:rPr lang="fr-FR" sz="1200" b="1">
              <a:latin typeface="Arial" panose="020B0604020202020204" pitchFamily="34" charset="0"/>
              <a:cs typeface="Arial" panose="020B0604020202020204" pitchFamily="34" charset="0"/>
            </a:rPr>
            <a:t>Gini index</a:t>
          </a:r>
          <a:r>
            <a:rPr lang="fr-FR" sz="1200" b="1" baseline="0">
              <a:latin typeface="Arial" panose="020B0604020202020204" pitchFamily="34" charset="0"/>
              <a:cs typeface="Arial" panose="020B0604020202020204" pitchFamily="34" charset="0"/>
            </a:rPr>
            <a:t> </a:t>
          </a:r>
          <a:r>
            <a:rPr lang="fr-FR" sz="1200" b="0" baseline="0">
              <a:latin typeface="Arial" panose="020B0604020202020204" pitchFamily="34" charset="0"/>
              <a:cs typeface="Arial" panose="020B0604020202020204" pitchFamily="34" charset="0"/>
            </a:rPr>
            <a:t>of global inequality = </a:t>
          </a:r>
          <a:r>
            <a:rPr lang="fr-FR" sz="1200" b="1" baseline="0">
              <a:latin typeface="Arial" panose="020B0604020202020204" pitchFamily="34" charset="0"/>
              <a:cs typeface="Arial" panose="020B0604020202020204" pitchFamily="34" charset="0"/>
            </a:rPr>
            <a:t>0.67</a:t>
          </a:r>
          <a:endParaRPr lang="fr-FR" sz="1200" b="1">
            <a:latin typeface="Arial" panose="020B0604020202020204" pitchFamily="34" charset="0"/>
            <a:cs typeface="Arial" panose="020B0604020202020204" pitchFamily="34" charset="0"/>
          </a:endParaRPr>
        </a:p>
        <a:p xmlns:a="http://schemas.openxmlformats.org/drawingml/2006/main">
          <a:pPr algn="ctr"/>
          <a:endParaRPr lang="fr-FR" sz="12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0.0413</cdr:x>
      <cdr:y>0.90778</cdr:y>
    </cdr:from>
    <cdr:to>
      <cdr:x>1</cdr:x>
      <cdr:y>1</cdr:y>
    </cdr:to>
    <cdr:sp macro="" textlink="">
      <cdr:nvSpPr>
        <cdr:cNvPr id="10" name="Rectangle 9"/>
        <cdr:cNvSpPr/>
      </cdr:nvSpPr>
      <cdr:spPr>
        <a:xfrm xmlns:a="http://schemas.openxmlformats.org/drawingml/2006/main">
          <a:off x="383522" y="5432621"/>
          <a:ext cx="8902718" cy="551891"/>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Global inequality, as measured by the global Gini coefficient, rose from about 0,6 in 1820 to about 0,7 in 1910, and then stabilized around 0,7 between 1910 and 2020. It is too early to say whether the decline in the global Gini coefficient observed since 2000 will continue.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770281</xdr:colOff>
      <xdr:row>29</xdr:row>
      <xdr:rowOff>151847</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0.00846</cdr:x>
      <cdr:y>0.84753</cdr:y>
    </cdr:from>
    <cdr:to>
      <cdr:x>0.99438</cdr:x>
      <cdr:y>0.9949</cdr:y>
    </cdr:to>
    <cdr:sp macro="" textlink="">
      <cdr:nvSpPr>
        <cdr:cNvPr id="3" name="Rectangle 2"/>
        <cdr:cNvSpPr/>
      </cdr:nvSpPr>
      <cdr:spPr>
        <a:xfrm xmlns:a="http://schemas.openxmlformats.org/drawingml/2006/main">
          <a:off x="83595" y="5218044"/>
          <a:ext cx="9742024" cy="90729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Between-country inequality, as measured by the ratio T10/B50 between the average incomes of the top 10% and the bottom 50% (assuming everybody within a country as the same income), rose between 1820 and 1980 and strongly declined since then. Within-country inequality, as measured also by the ratio T10/B50 between the average incomes of the top 10% and the bottom 50% (assuming all countries have the same average income), rose slightly between 1820 and 1910, declined between 1910 and 1980, and rose since 1980. </a:t>
          </a:r>
        </a:p>
        <a:p xmlns:a="http://schemas.openxmlformats.org/drawingml/2006/main">
          <a:pPr rtl="0"/>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41563</xdr:colOff>
      <xdr:row>30</xdr:row>
      <xdr:rowOff>127000</xdr:rowOff>
    </xdr:to>
    <xdr:graphicFrame macro="">
      <xdr:nvGraphicFramePr>
        <xdr:cNvPr id="2" name="Graphique 1">
          <a:extLst>
            <a:ext uri="{FF2B5EF4-FFF2-40B4-BE49-F238E27FC236}">
              <a16:creationId xmlns:a16="http://schemas.microsoft.com/office/drawing/2014/main" id="{00000000-0008-0000-3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0.1367</cdr:x>
      <cdr:y>0.26168</cdr:y>
    </cdr:from>
    <cdr:to>
      <cdr:x>0.39012</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34134" y="1566027"/>
          <a:ext cx="2102515" cy="724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0.14002</cdr:x>
      <cdr:y>0.50153</cdr:y>
    </cdr:from>
    <cdr:to>
      <cdr:x>0.3689</cdr:x>
      <cdr:y>0.59349</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1161677" y="3121005"/>
          <a:ext cx="1898917" cy="572267"/>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1820:</a:t>
          </a:r>
          <a:r>
            <a:rPr lang="fr-FR" sz="1100" b="1" baseline="0">
              <a:latin typeface="Arial" panose="020B0604020202020204" pitchFamily="34" charset="0"/>
              <a:cs typeface="Arial" panose="020B0604020202020204" pitchFamily="34" charset="0"/>
            </a:rPr>
            <a:t> Between country </a:t>
          </a:r>
          <a:r>
            <a:rPr lang="fr-FR" sz="1100" b="0" baseline="0">
              <a:latin typeface="Arial" panose="020B0604020202020204" pitchFamily="34" charset="0"/>
              <a:cs typeface="Arial" panose="020B0604020202020204" pitchFamily="34" charset="0"/>
            </a:rPr>
            <a:t>inequality represents 11% of global inequality</a:t>
          </a:r>
          <a:endParaRPr lang="fr-FR" sz="11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0.61384</cdr:x>
      <cdr:y>0.27191</cdr:y>
    </cdr:from>
    <cdr:to>
      <cdr:x>0.83273</cdr:x>
      <cdr:y>0.3649</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5092733" y="1692076"/>
          <a:ext cx="1816034" cy="57867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1980:</a:t>
          </a:r>
          <a:r>
            <a:rPr lang="fr-FR" sz="1100" b="1" baseline="0">
              <a:latin typeface="Arial" panose="020B0604020202020204" pitchFamily="34" charset="0"/>
              <a:cs typeface="Arial" panose="020B0604020202020204" pitchFamily="34" charset="0"/>
            </a:rPr>
            <a:t> Between country </a:t>
          </a:r>
          <a:r>
            <a:rPr lang="fr-FR" sz="1100" b="0" baseline="0">
              <a:latin typeface="Arial" panose="020B0604020202020204" pitchFamily="34" charset="0"/>
              <a:cs typeface="Arial" panose="020B0604020202020204" pitchFamily="34" charset="0"/>
            </a:rPr>
            <a:t>inequality represents 57% of global inequality</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0.7318</cdr:x>
      <cdr:y>0.56741</cdr:y>
    </cdr:from>
    <cdr:to>
      <cdr:x>0.95069</cdr:x>
      <cdr:y>0.6604</cdr:y>
    </cdr:to>
    <cdr:sp macro="" textlink="">
      <cdr:nvSpPr>
        <cdr:cNvPr id="5" name="ZoneTexte 1">
          <a:extLst xmlns:a="http://schemas.openxmlformats.org/drawingml/2006/main">
            <a:ext uri="{FF2B5EF4-FFF2-40B4-BE49-F238E27FC236}">
              <a16:creationId xmlns:a16="http://schemas.microsoft.com/office/drawing/2014/main" id="{5828E66E-75C3-6148-8AA1-28AE42184E7E}"/>
            </a:ext>
          </a:extLst>
        </cdr:cNvPr>
        <cdr:cNvSpPr txBox="1"/>
      </cdr:nvSpPr>
      <cdr:spPr>
        <a:xfrm xmlns:a="http://schemas.openxmlformats.org/drawingml/2006/main">
          <a:off x="6071425" y="3530984"/>
          <a:ext cx="1816034" cy="57867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2020:</a:t>
          </a:r>
          <a:r>
            <a:rPr lang="fr-FR" sz="1100" b="1" baseline="0">
              <a:latin typeface="Arial" panose="020B0604020202020204" pitchFamily="34" charset="0"/>
              <a:cs typeface="Arial" panose="020B0604020202020204" pitchFamily="34" charset="0"/>
            </a:rPr>
            <a:t> Between country </a:t>
          </a:r>
          <a:r>
            <a:rPr lang="fr-FR" sz="1100" b="0" baseline="0">
              <a:latin typeface="Arial" panose="020B0604020202020204" pitchFamily="34" charset="0"/>
              <a:cs typeface="Arial" panose="020B0604020202020204" pitchFamily="34" charset="0"/>
            </a:rPr>
            <a:t>inequality represents 32% of global inequality</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0.01382</cdr:x>
      <cdr:y>0.86347</cdr:y>
    </cdr:from>
    <cdr:to>
      <cdr:x>0.98853</cdr:x>
      <cdr:y>0.97959</cdr:y>
    </cdr:to>
    <cdr:sp macro="" textlink="">
      <cdr:nvSpPr>
        <cdr:cNvPr id="6" name="Rectangle 5">
          <a:extLst xmlns:a="http://schemas.openxmlformats.org/drawingml/2006/main">
            <a:ext uri="{FF2B5EF4-FFF2-40B4-BE49-F238E27FC236}">
              <a16:creationId xmlns:a16="http://schemas.microsoft.com/office/drawing/2014/main" id="{F69D49A8-C624-0D41-93C2-68E7F60D7B31}"/>
            </a:ext>
          </a:extLst>
        </cdr:cNvPr>
        <cdr:cNvSpPr/>
      </cdr:nvSpPr>
      <cdr:spPr>
        <a:xfrm xmlns:a="http://schemas.openxmlformats.org/drawingml/2006/main">
          <a:off x="114659" y="5373346"/>
          <a:ext cx="8086742" cy="72265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importance of between-country inequality in overall global inequality, as measured by the Theil index, rose between 1820 and 1980 and strongly declined since then. In 2020, between-country inequality makes-up about a third of global inequality between individuals. The rest is due to inequality within countries.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3</xdr:col>
      <xdr:colOff>0</xdr:colOff>
      <xdr:row>61</xdr:row>
      <xdr:rowOff>127000</xdr:rowOff>
    </xdr:from>
    <xdr:to>
      <xdr:col>9</xdr:col>
      <xdr:colOff>800100</xdr:colOff>
      <xdr:row>86</xdr:row>
      <xdr:rowOff>76200</xdr:rowOff>
    </xdr:to>
    <xdr:graphicFrame macro="">
      <xdr:nvGraphicFramePr>
        <xdr:cNvPr id="2" name="Graphique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172720</xdr:colOff>
      <xdr:row>0</xdr:row>
      <xdr:rowOff>50800</xdr:rowOff>
    </xdr:from>
    <xdr:to>
      <xdr:col>14</xdr:col>
      <xdr:colOff>721360</xdr:colOff>
      <xdr:row>34</xdr:row>
      <xdr:rowOff>50800</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0.04255</cdr:x>
      <cdr:y>0.89816</cdr:y>
    </cdr:from>
    <cdr:to>
      <cdr:x>0.97695</cdr:x>
      <cdr:y>0.99265</cdr:y>
    </cdr:to>
    <cdr:sp macro="" textlink="">
      <cdr:nvSpPr>
        <cdr:cNvPr id="2" name="Rectangle 1"/>
        <cdr:cNvSpPr/>
      </cdr:nvSpPr>
      <cdr:spPr>
        <a:xfrm xmlns:a="http://schemas.openxmlformats.org/drawingml/2006/main">
          <a:off x="517617" y="6205187"/>
          <a:ext cx="11366889" cy="65281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share of global income going to top 1% highest incomes at the world level has fluctuated around 15-25% between 1820 and 2020 (20% in 1820, 26% in 1910, 16% in 1970, 21% in 2020) and has always been substantially larger than the share going to the bottom 50%, which gas generally been of the same order of magnitude as the share going to the top 0,1%.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2.xml><?xml version="1.0" encoding="utf-8"?>
<xdr:wsDr xmlns:xdr="http://schemas.openxmlformats.org/drawingml/2006/spreadsheetDrawing" xmlns:a="http://schemas.openxmlformats.org/drawingml/2006/main">
  <xdr:twoCellAnchor>
    <xdr:from>
      <xdr:col>0</xdr:col>
      <xdr:colOff>1</xdr:colOff>
      <xdr:row>0</xdr:row>
      <xdr:rowOff>76203</xdr:rowOff>
    </xdr:from>
    <xdr:to>
      <xdr:col>11</xdr:col>
      <xdr:colOff>770281</xdr:colOff>
      <xdr:row>30</xdr:row>
      <xdr:rowOff>157370</xdr:rowOff>
    </xdr:to>
    <xdr:graphicFrame macro="">
      <xdr:nvGraphicFramePr>
        <xdr:cNvPr id="2" name="Graphique 1">
          <a:extLst>
            <a:ext uri="{FF2B5EF4-FFF2-40B4-BE49-F238E27FC236}">
              <a16:creationId xmlns:a16="http://schemas.microsoft.com/office/drawing/2014/main" id="{00000000-0008-0000-0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0.12052</cdr:x>
      <cdr:y>0.68152</cdr:y>
    </cdr:from>
    <cdr:to>
      <cdr:x>0.2978</cdr:x>
      <cdr:y>0.83009</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1179918" y="4119540"/>
          <a:ext cx="1735559" cy="89805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200" b="1">
              <a:latin typeface="Arial" panose="020B0604020202020204" pitchFamily="34" charset="0"/>
              <a:cs typeface="Arial" panose="020B0604020202020204" pitchFamily="34" charset="0"/>
            </a:rPr>
            <a:t>1820: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1% is </a:t>
          </a:r>
          <a:r>
            <a:rPr lang="fr-FR" sz="1200" b="1" baseline="0">
              <a:latin typeface="Arial" panose="020B0604020202020204" pitchFamily="34" charset="0"/>
              <a:cs typeface="Arial" panose="020B0604020202020204" pitchFamily="34" charset="0"/>
            </a:rPr>
            <a:t>73x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0.78257</cdr:x>
      <cdr:y>0.42751</cdr:y>
    </cdr:from>
    <cdr:to>
      <cdr:x>0.95756</cdr:x>
      <cdr:y>0.57659</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7661392" y="2584140"/>
          <a:ext cx="1713160" cy="90113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2020: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1% is </a:t>
          </a:r>
          <a:r>
            <a:rPr lang="fr-FR" sz="1200" b="1" baseline="0">
              <a:latin typeface="Arial" panose="020B0604020202020204" pitchFamily="34" charset="0"/>
              <a:cs typeface="Arial" panose="020B0604020202020204" pitchFamily="34" charset="0"/>
            </a:rPr>
            <a:t>144x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0.3934</cdr:x>
      <cdr:y>0.12853</cdr:y>
    </cdr:from>
    <cdr:to>
      <cdr:x>0.57022</cdr:x>
      <cdr:y>0.27651</cdr:y>
    </cdr:to>
    <cdr:sp macro="" textlink="">
      <cdr:nvSpPr>
        <cdr:cNvPr id="5"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3851439" y="776931"/>
          <a:ext cx="1731038" cy="894487"/>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1910: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1% is </a:t>
          </a:r>
          <a:r>
            <a:rPr lang="fr-FR" sz="1200" b="1" baseline="0">
              <a:latin typeface="Arial" panose="020B0604020202020204" pitchFamily="34" charset="0"/>
              <a:cs typeface="Arial" panose="020B0604020202020204" pitchFamily="34" charset="0"/>
            </a:rPr>
            <a:t>177x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0.76904</cdr:x>
      <cdr:y>0.11071</cdr:y>
    </cdr:from>
    <cdr:to>
      <cdr:x>0.94501</cdr:x>
      <cdr:y>0.26144</cdr:y>
    </cdr:to>
    <cdr:sp macro="" textlink="">
      <cdr:nvSpPr>
        <cdr:cNvPr id="6"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7528890" y="669205"/>
          <a:ext cx="1722813" cy="91111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2007:</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1% is </a:t>
          </a:r>
          <a:r>
            <a:rPr lang="fr-FR" sz="1200" b="1" baseline="0">
              <a:latin typeface="Arial" panose="020B0604020202020204" pitchFamily="34" charset="0"/>
              <a:cs typeface="Arial" panose="020B0604020202020204" pitchFamily="34" charset="0"/>
            </a:rPr>
            <a:t>178x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0.00787</cdr:x>
      <cdr:y>0.89998</cdr:y>
    </cdr:from>
    <cdr:to>
      <cdr:x>0.9886</cdr:x>
      <cdr:y>0.98904</cdr:y>
    </cdr:to>
    <cdr:sp macro="" textlink="">
      <cdr:nvSpPr>
        <cdr:cNvPr id="7" name="Rectangle 6"/>
        <cdr:cNvSpPr/>
      </cdr:nvSpPr>
      <cdr:spPr>
        <a:xfrm xmlns:a="http://schemas.openxmlformats.org/drawingml/2006/main">
          <a:off x="77088" y="5440040"/>
          <a:ext cx="9601387" cy="53834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Global inequality, as measured by the ratio T1/B50 between the average income of the top 1% and the average income of the bottom 50%, more than doubled between between 1820 and 1910, from about 70 to about 180, and stabilized around 150 between 1910 and 2020. It is too early to say whether the decline in global inequality observed since 2008 will continue.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4.xml><?xml version="1.0" encoding="utf-8"?>
<xdr:wsDr xmlns:xdr="http://schemas.openxmlformats.org/drawingml/2006/spreadsheetDrawing" xmlns:a="http://schemas.openxmlformats.org/drawingml/2006/main">
  <xdr:twoCellAnchor>
    <xdr:from>
      <xdr:col>0</xdr:col>
      <xdr:colOff>1</xdr:colOff>
      <xdr:row>0</xdr:row>
      <xdr:rowOff>76203</xdr:rowOff>
    </xdr:from>
    <xdr:to>
      <xdr:col>11</xdr:col>
      <xdr:colOff>770281</xdr:colOff>
      <xdr:row>30</xdr:row>
      <xdr:rowOff>157370</xdr:rowOff>
    </xdr:to>
    <xdr:graphicFrame macro="">
      <xdr:nvGraphicFramePr>
        <xdr:cNvPr id="2" name="Graphique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0.10529</cdr:x>
      <cdr:y>0.6596</cdr:y>
    </cdr:from>
    <cdr:to>
      <cdr:x>0.28173</cdr:x>
      <cdr:y>0.80817</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1030809" y="3987024"/>
          <a:ext cx="1727299" cy="89805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200" b="1">
              <a:latin typeface="Arial" panose="020B0604020202020204" pitchFamily="34" charset="0"/>
              <a:cs typeface="Arial" panose="020B0604020202020204" pitchFamily="34" charset="0"/>
            </a:rPr>
            <a:t>1820: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0,1% is </a:t>
          </a:r>
          <a:r>
            <a:rPr lang="fr-FR" sz="1200" b="1" baseline="0">
              <a:latin typeface="Arial" panose="020B0604020202020204" pitchFamily="34" charset="0"/>
              <a:cs typeface="Arial" panose="020B0604020202020204" pitchFamily="34" charset="0"/>
            </a:rPr>
            <a:t>320x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0.78257</cdr:x>
      <cdr:y>0.49054</cdr:y>
    </cdr:from>
    <cdr:to>
      <cdr:x>0.95756</cdr:x>
      <cdr:y>0.63962</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7661412" y="2965158"/>
          <a:ext cx="1713177" cy="90113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2020: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0,1% is </a:t>
          </a:r>
          <a:r>
            <a:rPr lang="fr-FR" sz="1200" b="1" baseline="0">
              <a:latin typeface="Arial" panose="020B0604020202020204" pitchFamily="34" charset="0"/>
              <a:cs typeface="Arial" panose="020B0604020202020204" pitchFamily="34" charset="0"/>
            </a:rPr>
            <a:t>602x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0.39086</cdr:x>
      <cdr:y>0.07646</cdr:y>
    </cdr:from>
    <cdr:to>
      <cdr:x>0.56768</cdr:x>
      <cdr:y>0.22444</cdr:y>
    </cdr:to>
    <cdr:sp macro="" textlink="">
      <cdr:nvSpPr>
        <cdr:cNvPr id="5"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3826553" y="462178"/>
          <a:ext cx="1731075" cy="894487"/>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1910:</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0,1% is </a:t>
          </a:r>
          <a:r>
            <a:rPr lang="fr-FR" sz="1200" b="1" baseline="0">
              <a:latin typeface="Arial" panose="020B0604020202020204" pitchFamily="34" charset="0"/>
              <a:cs typeface="Arial" panose="020B0604020202020204" pitchFamily="34" charset="0"/>
            </a:rPr>
            <a:t>875x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0.77496</cdr:x>
      <cdr:y>0.15045</cdr:y>
    </cdr:from>
    <cdr:to>
      <cdr:x>0.95093</cdr:x>
      <cdr:y>0.30118</cdr:y>
    </cdr:to>
    <cdr:sp macro="" textlink="">
      <cdr:nvSpPr>
        <cdr:cNvPr id="6"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7586911" y="909398"/>
          <a:ext cx="1722754" cy="911109"/>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200" b="1">
              <a:latin typeface="Arial" panose="020B0604020202020204" pitchFamily="34" charset="0"/>
              <a:cs typeface="Arial" panose="020B0604020202020204" pitchFamily="34" charset="0"/>
            </a:rPr>
            <a:t>2007:</a:t>
          </a:r>
          <a:r>
            <a:rPr lang="fr-FR" sz="1200" b="1" baseline="0">
              <a:latin typeface="Arial" panose="020B0604020202020204" pitchFamily="34" charset="0"/>
              <a:cs typeface="Arial" panose="020B0604020202020204" pitchFamily="34" charset="0"/>
            </a:rPr>
            <a:t> </a:t>
          </a:r>
          <a:r>
            <a:rPr lang="fr-FR" sz="1200" baseline="0">
              <a:latin typeface="Arial" panose="020B0604020202020204" pitchFamily="34" charset="0"/>
              <a:cs typeface="Arial" panose="020B0604020202020204" pitchFamily="34" charset="0"/>
            </a:rPr>
            <a:t>average income of the global top 0,1% is </a:t>
          </a:r>
          <a:r>
            <a:rPr lang="fr-FR" sz="1200" b="1" baseline="0">
              <a:latin typeface="Arial" panose="020B0604020202020204" pitchFamily="34" charset="0"/>
              <a:cs typeface="Arial" panose="020B0604020202020204" pitchFamily="34" charset="0"/>
            </a:rPr>
            <a:t>718x</a:t>
          </a:r>
          <a:r>
            <a:rPr lang="fr-FR" sz="1200" baseline="0">
              <a:latin typeface="Arial" panose="020B0604020202020204" pitchFamily="34" charset="0"/>
              <a:cs typeface="Arial" panose="020B0604020202020204" pitchFamily="34" charset="0"/>
            </a:rPr>
            <a:t> higher than average income of the bottom 50%</a:t>
          </a:r>
          <a:endParaRPr lang="fr-FR" sz="12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0.00787</cdr:x>
      <cdr:y>0.89998</cdr:y>
    </cdr:from>
    <cdr:to>
      <cdr:x>0.9886</cdr:x>
      <cdr:y>0.98904</cdr:y>
    </cdr:to>
    <cdr:sp macro="" textlink="">
      <cdr:nvSpPr>
        <cdr:cNvPr id="7" name="Rectangle 6"/>
        <cdr:cNvSpPr/>
      </cdr:nvSpPr>
      <cdr:spPr>
        <a:xfrm xmlns:a="http://schemas.openxmlformats.org/drawingml/2006/main">
          <a:off x="77088" y="5440040"/>
          <a:ext cx="9601387" cy="538343"/>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Global inequality, as measured by the ratio T0,1/B50 between the average income of the top 0,1% and the average income of the bottom 50%, almost tripled between between 1820 and 1910, from about 300 to about 900, and stabilized around 500-700 between 1950 and 2020. It is too early to say whether the decline in global inequality observed since 2008 will continue.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6.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770281</xdr:colOff>
      <xdr:row>27</xdr:row>
      <xdr:rowOff>179456</xdr:rowOff>
    </xdr:to>
    <xdr:graphicFrame macro="">
      <xdr:nvGraphicFramePr>
        <xdr:cNvPr id="2" name="Graphique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0.01354</cdr:x>
      <cdr:y>0.86364</cdr:y>
    </cdr:from>
    <cdr:to>
      <cdr:x>0.99408</cdr:x>
      <cdr:y>0.99077</cdr:y>
    </cdr:to>
    <cdr:sp macro="" textlink="">
      <cdr:nvSpPr>
        <cdr:cNvPr id="3" name="Rectangle 2"/>
        <cdr:cNvSpPr/>
      </cdr:nvSpPr>
      <cdr:spPr>
        <a:xfrm xmlns:a="http://schemas.openxmlformats.org/drawingml/2006/main">
          <a:off x="133791" y="4983369"/>
          <a:ext cx="9688864" cy="733588"/>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Bottom-end global inequality, as measured by the ratio M40/B50 between the average incomes of the middle 40% and the bottom 50%, rose from 3,3 in 1820 to 9,1 in 1980, down to 6,7 in 2020. Top-end global inequality, as measured by the ratio T1/M40 between the average incomes of the top 1% and the middle 40%, rose from 22 in 1820 to 32 in 1910, down to 15 in 1970, up to 22 in 2020.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9152759" cy="5660259"/>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0.00487</cdr:x>
      <cdr:y>0.84137</cdr:y>
    </cdr:from>
    <cdr:to>
      <cdr:x>0.97664</cdr:x>
      <cdr:y>1</cdr:y>
    </cdr:to>
    <cdr:sp macro="" textlink="">
      <cdr:nvSpPr>
        <cdr:cNvPr id="4" name="Rectangle 3"/>
        <cdr:cNvSpPr/>
      </cdr:nvSpPr>
      <cdr:spPr>
        <a:xfrm xmlns:a="http://schemas.openxmlformats.org/drawingml/2006/main">
          <a:off x="44609" y="4770568"/>
          <a:ext cx="8901413" cy="89943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bottom 50% incomes of the world saw substantial growth between 1980 and 2020 (between +50% and +200%). The top 1% incomes also benefited from high growth (between +100% and +200%). Intermediate categories grew less. In sum, inequalitiy decreased between the bottom and the middle of the global income distribution, and increased between the middle and the top. In effect, the top 1% captured 29% of total world growth between 1980 and 2020, vs 9% for the bottom 50%.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dr:relSizeAnchor xmlns:cdr="http://schemas.openxmlformats.org/drawingml/2006/chartDrawing">
    <cdr:from>
      <cdr:x>0.11408</cdr:x>
      <cdr:y>0.21716</cdr:y>
    </cdr:from>
    <cdr:to>
      <cdr:x>0.39887</cdr:x>
      <cdr:y>0.21847</cdr:y>
    </cdr:to>
    <cdr:cxnSp macro="">
      <cdr:nvCxnSpPr>
        <cdr:cNvPr id="6" name="Connecteur droit avec flèche 5">
          <a:extLst xmlns:a="http://schemas.openxmlformats.org/drawingml/2006/main">
            <a:ext uri="{FF2B5EF4-FFF2-40B4-BE49-F238E27FC236}">
              <a16:creationId xmlns:a16="http://schemas.microsoft.com/office/drawing/2014/main" id="{FEA94CDD-3030-0542-AF7F-DAA81A7710B8}"/>
            </a:ext>
          </a:extLst>
        </cdr:cNvPr>
        <cdr:cNvCxnSpPr/>
      </cdr:nvCxnSpPr>
      <cdr:spPr>
        <a:xfrm xmlns:a="http://schemas.openxmlformats.org/drawingml/2006/main" flipV="1">
          <a:off x="1041466" y="1224204"/>
          <a:ext cx="2599906" cy="7385"/>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0.17412</cdr:x>
      <cdr:y>0.07743</cdr:y>
    </cdr:from>
    <cdr:to>
      <cdr:x>0.33955</cdr:x>
      <cdr:y>0.19799</cdr:y>
    </cdr:to>
    <cdr:sp macro="" textlink="">
      <cdr:nvSpPr>
        <cdr:cNvPr id="7" name="Rectangle 6"/>
        <cdr:cNvSpPr/>
      </cdr:nvSpPr>
      <cdr:spPr>
        <a:xfrm xmlns:a="http://schemas.openxmlformats.org/drawingml/2006/main">
          <a:off x="1589595" y="436486"/>
          <a:ext cx="1510191" cy="679635"/>
        </a:xfrm>
        <a:prstGeom xmlns:a="http://schemas.openxmlformats.org/drawingml/2006/main" prst="rect">
          <a:avLst/>
        </a:prstGeom>
        <a:solidFill xmlns:a="http://schemas.openxmlformats.org/drawingml/2006/main">
          <a:schemeClr val="bg1"/>
        </a:solidFill>
        <a:ln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aseline="0">
              <a:latin typeface="Arial" panose="020B0604020202020204" pitchFamily="34" charset="0"/>
              <a:cs typeface="Arial" panose="020B0604020202020204" pitchFamily="34" charset="0"/>
            </a:rPr>
            <a:t>The bottom 50% captured 9%    of total growth</a:t>
          </a:r>
          <a:endParaRPr lang="fr-FR"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0.7731</cdr:x>
      <cdr:y>0.21899</cdr:y>
    </cdr:from>
    <cdr:to>
      <cdr:x>0.95648</cdr:x>
      <cdr:y>0.22047</cdr:y>
    </cdr:to>
    <cdr:cxnSp macro="">
      <cdr:nvCxnSpPr>
        <cdr:cNvPr id="8" name="Connecteur droit avec flèche 7">
          <a:extLst xmlns:a="http://schemas.openxmlformats.org/drawingml/2006/main">
            <a:ext uri="{FF2B5EF4-FFF2-40B4-BE49-F238E27FC236}">
              <a16:creationId xmlns:a16="http://schemas.microsoft.com/office/drawing/2014/main" id="{5FD75266-8542-E740-BF77-360A6AB8A707}"/>
            </a:ext>
          </a:extLst>
        </cdr:cNvPr>
        <cdr:cNvCxnSpPr/>
      </cdr:nvCxnSpPr>
      <cdr:spPr>
        <a:xfrm xmlns:a="http://schemas.openxmlformats.org/drawingml/2006/main" flipV="1">
          <a:off x="7057748" y="1234492"/>
          <a:ext cx="1674162" cy="8382"/>
        </a:xfrm>
        <a:prstGeom xmlns:a="http://schemas.openxmlformats.org/drawingml/2006/main" prst="straightConnector1">
          <a:avLst/>
        </a:prstGeom>
        <a:ln xmlns:a="http://schemas.openxmlformats.org/drawingml/2006/main">
          <a:headEnd type="triangle"/>
          <a:tailEnd type="triangle"/>
        </a:ln>
      </cdr:spPr>
      <cdr:style>
        <a:lnRef xmlns:a="http://schemas.openxmlformats.org/drawingml/2006/main" idx="2">
          <a:schemeClr val="dk1"/>
        </a:lnRef>
        <a:fillRef xmlns:a="http://schemas.openxmlformats.org/drawingml/2006/main" idx="0">
          <a:schemeClr val="dk1"/>
        </a:fillRef>
        <a:effectRef xmlns:a="http://schemas.openxmlformats.org/drawingml/2006/main" idx="1">
          <a:schemeClr val="dk1"/>
        </a:effectRef>
        <a:fontRef xmlns:a="http://schemas.openxmlformats.org/drawingml/2006/main" idx="minor">
          <a:schemeClr val="tx1"/>
        </a:fontRef>
      </cdr:style>
    </cdr:cxnSp>
  </cdr:relSizeAnchor>
  <cdr:relSizeAnchor xmlns:cdr="http://schemas.openxmlformats.org/drawingml/2006/chartDrawing">
    <cdr:from>
      <cdr:x>0.77866</cdr:x>
      <cdr:y>0.07725</cdr:y>
    </cdr:from>
    <cdr:to>
      <cdr:x>0.94408</cdr:x>
      <cdr:y>0.19781</cdr:y>
    </cdr:to>
    <cdr:sp macro="" textlink="">
      <cdr:nvSpPr>
        <cdr:cNvPr id="10" name="Rectangle 9"/>
        <cdr:cNvSpPr/>
      </cdr:nvSpPr>
      <cdr:spPr>
        <a:xfrm xmlns:a="http://schemas.openxmlformats.org/drawingml/2006/main">
          <a:off x="7108548" y="435499"/>
          <a:ext cx="1510191" cy="679635"/>
        </a:xfrm>
        <a:prstGeom xmlns:a="http://schemas.openxmlformats.org/drawingml/2006/main" prst="rect">
          <a:avLst/>
        </a:prstGeom>
        <a:solidFill xmlns:a="http://schemas.openxmlformats.org/drawingml/2006/main">
          <a:schemeClr val="bg1"/>
        </a:solidFill>
        <a:ln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aseline="0">
              <a:latin typeface="Arial" panose="020B0604020202020204" pitchFamily="34" charset="0"/>
              <a:cs typeface="Arial" panose="020B0604020202020204" pitchFamily="34" charset="0"/>
            </a:rPr>
            <a:t>The top 1% captured 23%  of total growth</a:t>
          </a:r>
          <a:endParaRPr lang="fr-FR" sz="14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0.29247</cdr:x>
      <cdr:y>0.3525</cdr:y>
    </cdr:from>
    <cdr:to>
      <cdr:x>0.46091</cdr:x>
      <cdr:y>0.43404</cdr:y>
    </cdr:to>
    <cdr:sp macro="" textlink="">
      <cdr:nvSpPr>
        <cdr:cNvPr id="11" name="Rectangle 10"/>
        <cdr:cNvSpPr/>
      </cdr:nvSpPr>
      <cdr:spPr>
        <a:xfrm xmlns:a="http://schemas.openxmlformats.org/drawingml/2006/main">
          <a:off x="2678744" y="1998232"/>
          <a:ext cx="1542765" cy="462230"/>
        </a:xfrm>
        <a:prstGeom xmlns:a="http://schemas.openxmlformats.org/drawingml/2006/main" prst="rect">
          <a:avLst/>
        </a:prstGeom>
        <a:solidFill xmlns:a="http://schemas.openxmlformats.org/drawingml/2006/main">
          <a:schemeClr val="bg1"/>
        </a:solidFill>
        <a:ln xmlns:a="http://schemas.openxmlformats.org/drawingml/2006/main">
          <a:solidFill>
            <a:srgbClr val="FF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a:solidFill>
                <a:srgbClr val="FF0000"/>
              </a:solidFill>
              <a:latin typeface="Arial" panose="020B0604020202020204" pitchFamily="34" charset="0"/>
              <a:cs typeface="Arial" panose="020B0604020202020204" pitchFamily="34" charset="0"/>
            </a:rPr>
            <a:t>Rise</a:t>
          </a:r>
          <a:r>
            <a:rPr lang="fr-FR" sz="1400" baseline="0">
              <a:solidFill>
                <a:srgbClr val="FF0000"/>
              </a:solidFill>
              <a:latin typeface="Arial" panose="020B0604020202020204" pitchFamily="34" charset="0"/>
              <a:cs typeface="Arial" panose="020B0604020202020204" pitchFamily="34" charset="0"/>
            </a:rPr>
            <a:t> of emerging countries</a:t>
          </a:r>
          <a:endParaRPr lang="fr-FR" sz="14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0.50381</cdr:x>
      <cdr:y>0.62143</cdr:y>
    </cdr:from>
    <cdr:to>
      <cdr:x>0.73882</cdr:x>
      <cdr:y>0.74085</cdr:y>
    </cdr:to>
    <cdr:sp macro="" textlink="">
      <cdr:nvSpPr>
        <cdr:cNvPr id="12" name="Rectangle 11"/>
        <cdr:cNvSpPr/>
      </cdr:nvSpPr>
      <cdr:spPr>
        <a:xfrm xmlns:a="http://schemas.openxmlformats.org/drawingml/2006/main">
          <a:off x="4606840" y="3505004"/>
          <a:ext cx="2148931" cy="673556"/>
        </a:xfrm>
        <a:prstGeom xmlns:a="http://schemas.openxmlformats.org/drawingml/2006/main" prst="rect">
          <a:avLst/>
        </a:prstGeom>
        <a:solidFill xmlns:a="http://schemas.openxmlformats.org/drawingml/2006/main">
          <a:schemeClr val="bg1"/>
        </a:solidFill>
        <a:ln xmlns:a="http://schemas.openxmlformats.org/drawingml/2006/main">
          <a:solidFill>
            <a:srgbClr val="FF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baseline="0">
              <a:solidFill>
                <a:srgbClr val="FF0000"/>
              </a:solidFill>
              <a:latin typeface="Arial" panose="020B0604020202020204" pitchFamily="34" charset="0"/>
              <a:cs typeface="Arial" panose="020B0604020202020204" pitchFamily="34" charset="0"/>
            </a:rPr>
            <a:t>Lower and middle classes of rich countries lag behind world growth </a:t>
          </a:r>
          <a:endParaRPr lang="fr-FR" sz="1400">
            <a:solidFill>
              <a:srgbClr val="FF0000"/>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0.74295</cdr:x>
      <cdr:y>0.23858</cdr:y>
    </cdr:from>
    <cdr:to>
      <cdr:x>0.90989</cdr:x>
      <cdr:y>0.3608</cdr:y>
    </cdr:to>
    <cdr:sp macro="" textlink="">
      <cdr:nvSpPr>
        <cdr:cNvPr id="13" name="Rectangle 12"/>
        <cdr:cNvSpPr/>
      </cdr:nvSpPr>
      <cdr:spPr>
        <a:xfrm xmlns:a="http://schemas.openxmlformats.org/drawingml/2006/main">
          <a:off x="6804824" y="1352462"/>
          <a:ext cx="1529026" cy="692834"/>
        </a:xfrm>
        <a:prstGeom xmlns:a="http://schemas.openxmlformats.org/drawingml/2006/main" prst="rect">
          <a:avLst/>
        </a:prstGeom>
        <a:solidFill xmlns:a="http://schemas.openxmlformats.org/drawingml/2006/main">
          <a:schemeClr val="bg1"/>
        </a:solidFill>
        <a:ln xmlns:a="http://schemas.openxmlformats.org/drawingml/2006/main">
          <a:solidFill>
            <a:srgbClr val="FF0000"/>
          </a:solid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fr-FR" sz="1400">
              <a:solidFill>
                <a:srgbClr val="FF0000"/>
              </a:solidFill>
              <a:latin typeface="Arial" panose="020B0604020202020204" pitchFamily="34" charset="0"/>
              <a:cs typeface="Arial" panose="020B0604020202020204" pitchFamily="34" charset="0"/>
            </a:rPr>
            <a:t>Prosperity</a:t>
          </a:r>
          <a:r>
            <a:rPr lang="fr-FR" sz="1400" baseline="0">
              <a:solidFill>
                <a:srgbClr val="FF0000"/>
              </a:solidFill>
              <a:latin typeface="Arial" panose="020B0604020202020204" pitchFamily="34" charset="0"/>
              <a:cs typeface="Arial" panose="020B0604020202020204" pitchFamily="34" charset="0"/>
            </a:rPr>
            <a:t> of the top 1% from all countries </a:t>
          </a:r>
          <a:endParaRPr lang="fr-FR" sz="1400">
            <a:solidFill>
              <a:srgbClr val="FF0000"/>
            </a:solidFill>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twoCellAnchor>
    <xdr:from>
      <xdr:col>3</xdr:col>
      <xdr:colOff>0</xdr:colOff>
      <xdr:row>61</xdr:row>
      <xdr:rowOff>127000</xdr:rowOff>
    </xdr:from>
    <xdr:to>
      <xdr:col>9</xdr:col>
      <xdr:colOff>800100</xdr:colOff>
      <xdr:row>86</xdr:row>
      <xdr:rowOff>76200</xdr:rowOff>
    </xdr:to>
    <xdr:graphicFrame macro="">
      <xdr:nvGraphicFramePr>
        <xdr:cNvPr id="2" name="Graphique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absoluteAnchor>
    <xdr:pos x="0" y="0"/>
    <xdr:ext cx="9157891" cy="5665391"/>
    <xdr:graphicFrame macro="">
      <xdr:nvGraphicFramePr>
        <xdr:cNvPr id="2" name="Graphique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c:userShapes xmlns:c="http://schemas.openxmlformats.org/drawingml/2006/chart">
  <cdr:relSizeAnchor xmlns:cdr="http://schemas.openxmlformats.org/drawingml/2006/chartDrawing">
    <cdr:from>
      <cdr:x>0.06104</cdr:x>
      <cdr:y>0.87669</cdr:y>
    </cdr:from>
    <cdr:to>
      <cdr:x>1</cdr:x>
      <cdr:y>1</cdr:y>
    </cdr:to>
    <cdr:sp macro="" textlink="">
      <cdr:nvSpPr>
        <cdr:cNvPr id="2" name="ZoneTexte 1"/>
        <cdr:cNvSpPr txBox="1"/>
      </cdr:nvSpPr>
      <cdr:spPr>
        <a:xfrm xmlns:a="http://schemas.openxmlformats.org/drawingml/2006/main">
          <a:off x="556260" y="4930140"/>
          <a:ext cx="8557260" cy="69342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0.00376</cdr:x>
      <cdr:y>0.95687</cdr:y>
    </cdr:from>
    <cdr:to>
      <cdr:x>0.98453</cdr:x>
      <cdr:y>1</cdr:y>
    </cdr:to>
    <cdr:sp macro="" textlink="">
      <cdr:nvSpPr>
        <cdr:cNvPr id="3" name="ZoneTexte 2"/>
        <cdr:cNvSpPr txBox="1"/>
      </cdr:nvSpPr>
      <cdr:spPr>
        <a:xfrm xmlns:a="http://schemas.openxmlformats.org/drawingml/2006/main">
          <a:off x="34364" y="5410200"/>
          <a:ext cx="8971897" cy="24384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endParaRPr lang="fr-FR" sz="13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0.01092</cdr:x>
      <cdr:y>0.85985</cdr:y>
    </cdr:from>
    <cdr:to>
      <cdr:x>0.97036</cdr:x>
      <cdr:y>0.96322</cdr:y>
    </cdr:to>
    <cdr:sp macro="" textlink="">
      <cdr:nvSpPr>
        <cdr:cNvPr id="4" name="Rectangle 3"/>
        <cdr:cNvSpPr/>
      </cdr:nvSpPr>
      <cdr:spPr>
        <a:xfrm xmlns:a="http://schemas.openxmlformats.org/drawingml/2006/main">
          <a:off x="100004" y="4871385"/>
          <a:ext cx="8786447" cy="585645"/>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The bottom 50% incomes of the world saw substantial growth between 1820 and 2020 (between +600% and +1000%). The top 30% incomes benefited from even higher growth (between +1600% and +1800%).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32.xml><?xml version="1.0" encoding="utf-8"?>
<xdr:wsDr xmlns:xdr="http://schemas.openxmlformats.org/drawingml/2006/spreadsheetDrawing" xmlns:a="http://schemas.openxmlformats.org/drawingml/2006/main">
  <xdr:twoCellAnchor>
    <xdr:from>
      <xdr:col>0</xdr:col>
      <xdr:colOff>38100</xdr:colOff>
      <xdr:row>1</xdr:row>
      <xdr:rowOff>12700</xdr:rowOff>
    </xdr:from>
    <xdr:to>
      <xdr:col>20</xdr:col>
      <xdr:colOff>152400</xdr:colOff>
      <xdr:row>48</xdr:row>
      <xdr:rowOff>190500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0.00868</cdr:x>
      <cdr:y>0.89973</cdr:y>
    </cdr:from>
    <cdr:to>
      <cdr:x>0.97003</cdr:x>
      <cdr:y>0.98645</cdr:y>
    </cdr:to>
    <cdr:sp macro="" textlink="">
      <cdr:nvSpPr>
        <cdr:cNvPr id="2" name="Rectangle 1">
          <a:extLst xmlns:a="http://schemas.openxmlformats.org/drawingml/2006/main">
            <a:ext uri="{FF2B5EF4-FFF2-40B4-BE49-F238E27FC236}">
              <a16:creationId xmlns:a16="http://schemas.microsoft.com/office/drawing/2014/main" id="{F4F95CC1-0E96-6B4D-9262-489193AD9650}"/>
            </a:ext>
          </a:extLst>
        </cdr:cNvPr>
        <cdr:cNvSpPr/>
      </cdr:nvSpPr>
      <cdr:spPr>
        <a:xfrm xmlns:a="http://schemas.openxmlformats.org/drawingml/2006/main">
          <a:off x="139701" y="8432801"/>
          <a:ext cx="15481299" cy="81280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600" b="1" i="0" baseline="0">
              <a:solidFill>
                <a:schemeClr val="tx1"/>
              </a:solidFill>
              <a:effectLst/>
              <a:latin typeface="Arial" panose="020B0604020202020204" pitchFamily="34" charset="0"/>
              <a:ea typeface="+mn-ea"/>
              <a:cs typeface="Arial" panose="020B0604020202020204" pitchFamily="34" charset="0"/>
            </a:rPr>
            <a:t>Interpretation</a:t>
          </a:r>
          <a:r>
            <a:rPr lang="fr-FR" sz="1600" b="0" i="0" baseline="0">
              <a:solidFill>
                <a:schemeClr val="tx1"/>
              </a:solidFill>
              <a:effectLst/>
              <a:latin typeface="Arial" panose="020B0604020202020204" pitchFamily="34" charset="0"/>
              <a:ea typeface="+mn-ea"/>
              <a:cs typeface="Arial" panose="020B0604020202020204" pitchFamily="34" charset="0"/>
            </a:rPr>
            <a:t>. The regional composition of the global top 10% has changed enormously between 1820 and 2020. In particular, the share of East Asia and South/South-East Asia within the global top 10% collapsed between 1820 and 1950, before gradually rising between 1950 and 2020. </a:t>
          </a:r>
        </a:p>
        <a:p xmlns:a="http://schemas.openxmlformats.org/drawingml/2006/main">
          <a:pPr rtl="0"/>
          <a:r>
            <a:rPr lang="fr-FR" sz="1600" b="1" i="0" baseline="0">
              <a:solidFill>
                <a:schemeClr val="tx1"/>
              </a:solidFill>
              <a:effectLst/>
              <a:latin typeface="Arial" panose="020B0604020202020204" pitchFamily="34" charset="0"/>
              <a:ea typeface="+mn-ea"/>
              <a:cs typeface="Arial" panose="020B0604020202020204" pitchFamily="34" charset="0"/>
            </a:rPr>
            <a:t>Note</a:t>
          </a:r>
          <a:r>
            <a:rPr lang="fr-FR" sz="1600" b="0" i="0" baseline="0">
              <a:solidFill>
                <a:schemeClr val="tx1"/>
              </a:solidFill>
              <a:effectLst/>
              <a:latin typeface="Arial" panose="020B0604020202020204" pitchFamily="34" charset="0"/>
              <a:ea typeface="+mn-ea"/>
              <a:cs typeface="Arial" panose="020B0604020202020204" pitchFamily="34" charset="0"/>
            </a:rPr>
            <a:t>: Oceania is included in North America (see Tables 2-4). </a:t>
          </a:r>
          <a:r>
            <a:rPr lang="fr-FR" sz="1600" b="1" i="0" baseline="0">
              <a:solidFill>
                <a:schemeClr val="tx1"/>
              </a:solidFill>
              <a:effectLst/>
              <a:latin typeface="Arial" panose="020B0604020202020204" pitchFamily="34" charset="0"/>
              <a:ea typeface="+mn-ea"/>
              <a:cs typeface="Arial" panose="020B0604020202020204" pitchFamily="34" charset="0"/>
            </a:rPr>
            <a:t>Sources and series</a:t>
          </a:r>
          <a:r>
            <a:rPr lang="fr-FR" sz="1600" b="0" i="0" baseline="0">
              <a:solidFill>
                <a:schemeClr val="tx1"/>
              </a:solidFill>
              <a:effectLst/>
              <a:latin typeface="Arial" panose="020B0604020202020204" pitchFamily="34" charset="0"/>
              <a:ea typeface="+mn-ea"/>
              <a:cs typeface="Arial" panose="020B0604020202020204" pitchFamily="34" charset="0"/>
            </a:rPr>
            <a:t>: </a:t>
          </a:r>
          <a:r>
            <a:rPr lang="fr-FR" sz="1600" b="0" i="0" baseline="0">
              <a:solidFill>
                <a:schemeClr val="tx1"/>
              </a:solidFill>
              <a:effectLst/>
              <a:latin typeface="Arial Narrow" panose="020B0606020202030204" pitchFamily="34" charset="0"/>
              <a:ea typeface="+mn-ea"/>
              <a:cs typeface="Arial" panose="020B0604020202020204" pitchFamily="34" charset="0"/>
            </a:rPr>
            <a:t>Chancel and Piketty (2021)</a:t>
          </a:r>
          <a:r>
            <a:rPr lang="fr-FR" sz="1600" b="0" i="0" baseline="0">
              <a:solidFill>
                <a:schemeClr val="tx1"/>
              </a:solidFill>
              <a:effectLst/>
              <a:latin typeface="Arial" panose="020B0604020202020204" pitchFamily="34" charset="0"/>
              <a:ea typeface="+mn-ea"/>
              <a:cs typeface="Arial" panose="020B0604020202020204" pitchFamily="34" charset="0"/>
            </a:rPr>
            <a:t>. See wid.world/longrun</a:t>
          </a:r>
          <a:r>
            <a:rPr lang="fr-FR" sz="1600" b="0" i="0" baseline="0">
              <a:solidFill>
                <a:schemeClr val="lt1"/>
              </a:solidFill>
              <a:effectLst/>
              <a:latin typeface="Arial" panose="020B0604020202020204" pitchFamily="34" charset="0"/>
              <a:ea typeface="+mn-ea"/>
              <a:cs typeface="Arial" panose="020B0604020202020204" pitchFamily="34" charset="0"/>
            </a:rPr>
            <a:t>t </a:t>
          </a:r>
          <a:endParaRPr lang="fr-FR" sz="1600">
            <a:effectLst/>
            <a:latin typeface="Arial" panose="020B0604020202020204" pitchFamily="34" charset="0"/>
            <a:cs typeface="Arial" panose="020B0604020202020204" pitchFamily="34" charset="0"/>
          </a:endParaRPr>
        </a:p>
      </cdr:txBody>
    </cdr:sp>
  </cdr:relSizeAnchor>
</c:userShapes>
</file>

<file path=xl/drawings/drawing34.xml><?xml version="1.0" encoding="utf-8"?>
<xdr:wsDr xmlns:xdr="http://schemas.openxmlformats.org/drawingml/2006/spreadsheetDrawing" xmlns:a="http://schemas.openxmlformats.org/drawingml/2006/main">
  <xdr:twoCellAnchor>
    <xdr:from>
      <xdr:col>0</xdr:col>
      <xdr:colOff>38100</xdr:colOff>
      <xdr:row>1</xdr:row>
      <xdr:rowOff>12700</xdr:rowOff>
    </xdr:from>
    <xdr:to>
      <xdr:col>20</xdr:col>
      <xdr:colOff>101600</xdr:colOff>
      <xdr:row>50</xdr:row>
      <xdr:rowOff>0</xdr:rowOff>
    </xdr:to>
    <xdr:graphicFrame macro="">
      <xdr:nvGraphicFramePr>
        <xdr:cNvPr id="2" name="Graphique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0.02445</cdr:x>
      <cdr:y>0.89973</cdr:y>
    </cdr:from>
    <cdr:to>
      <cdr:x>0.97003</cdr:x>
      <cdr:y>0.98645</cdr:y>
    </cdr:to>
    <cdr:sp macro="" textlink="">
      <cdr:nvSpPr>
        <cdr:cNvPr id="2" name="Rectangle 1">
          <a:extLst xmlns:a="http://schemas.openxmlformats.org/drawingml/2006/main">
            <a:ext uri="{FF2B5EF4-FFF2-40B4-BE49-F238E27FC236}">
              <a16:creationId xmlns:a16="http://schemas.microsoft.com/office/drawing/2014/main" id="{F4F95CC1-0E96-6B4D-9262-489193AD9650}"/>
            </a:ext>
          </a:extLst>
        </cdr:cNvPr>
        <cdr:cNvSpPr/>
      </cdr:nvSpPr>
      <cdr:spPr>
        <a:xfrm xmlns:a="http://schemas.openxmlformats.org/drawingml/2006/main">
          <a:off x="393699" y="8432809"/>
          <a:ext cx="15227275" cy="81279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600" b="1" i="0" baseline="0">
              <a:solidFill>
                <a:schemeClr val="tx1"/>
              </a:solidFill>
              <a:effectLst/>
              <a:latin typeface="Arial" panose="020B0604020202020204" pitchFamily="34" charset="0"/>
              <a:ea typeface="+mn-ea"/>
              <a:cs typeface="Arial" panose="020B0604020202020204" pitchFamily="34" charset="0"/>
            </a:rPr>
            <a:t>Interpretation</a:t>
          </a:r>
          <a:r>
            <a:rPr lang="fr-FR" sz="1600" b="0" i="0" baseline="0">
              <a:solidFill>
                <a:schemeClr val="tx1"/>
              </a:solidFill>
              <a:effectLst/>
              <a:latin typeface="Arial" panose="020B0604020202020204" pitchFamily="34" charset="0"/>
              <a:ea typeface="+mn-ea"/>
              <a:cs typeface="Arial" panose="020B0604020202020204" pitchFamily="34" charset="0"/>
            </a:rPr>
            <a:t>. The regional composition of the global top 1% has changed enormously between 1820 and 2020. In particular, the share of East Asia and South/South-East Asia within the global top 10% collapsed between 1820 and 1950, before gradually rising between 1950 and 2020. </a:t>
          </a:r>
        </a:p>
        <a:p xmlns:a="http://schemas.openxmlformats.org/drawingml/2006/main">
          <a:pPr rtl="0"/>
          <a:r>
            <a:rPr lang="fr-FR" sz="1600" b="1" i="0" baseline="0">
              <a:solidFill>
                <a:schemeClr val="tx1"/>
              </a:solidFill>
              <a:effectLst/>
              <a:latin typeface="Arial" panose="020B0604020202020204" pitchFamily="34" charset="0"/>
              <a:ea typeface="+mn-ea"/>
              <a:cs typeface="Arial" panose="020B0604020202020204" pitchFamily="34" charset="0"/>
            </a:rPr>
            <a:t>Note</a:t>
          </a:r>
          <a:r>
            <a:rPr lang="fr-FR" sz="1600" b="0" i="0" baseline="0">
              <a:solidFill>
                <a:schemeClr val="tx1"/>
              </a:solidFill>
              <a:effectLst/>
              <a:latin typeface="Arial" panose="020B0604020202020204" pitchFamily="34" charset="0"/>
              <a:ea typeface="+mn-ea"/>
              <a:cs typeface="Arial" panose="020B0604020202020204" pitchFamily="34" charset="0"/>
            </a:rPr>
            <a:t>: Oceania is included in North America (see Tables 2-4). </a:t>
          </a:r>
          <a:r>
            <a:rPr lang="fr-FR" sz="1600" b="1" i="0" baseline="0">
              <a:solidFill>
                <a:schemeClr val="tx1"/>
              </a:solidFill>
              <a:effectLst/>
              <a:latin typeface="Arial" panose="020B0604020202020204" pitchFamily="34" charset="0"/>
              <a:ea typeface="+mn-ea"/>
              <a:cs typeface="Arial" panose="020B0604020202020204" pitchFamily="34" charset="0"/>
            </a:rPr>
            <a:t>Sources and series</a:t>
          </a:r>
          <a:r>
            <a:rPr lang="fr-FR" sz="1600" b="0" i="0" baseline="0">
              <a:solidFill>
                <a:schemeClr val="tx1"/>
              </a:solidFill>
              <a:effectLst/>
              <a:latin typeface="Arial" panose="020B0604020202020204" pitchFamily="34" charset="0"/>
              <a:ea typeface="+mn-ea"/>
              <a:cs typeface="Arial" panose="020B0604020202020204" pitchFamily="34" charset="0"/>
            </a:rPr>
            <a:t>: </a:t>
          </a:r>
          <a:r>
            <a:rPr lang="fr-FR" sz="1600" b="0" i="0" baseline="0">
              <a:solidFill>
                <a:schemeClr val="tx1"/>
              </a:solidFill>
              <a:effectLst/>
              <a:latin typeface="Arial Narrow" panose="020B0606020202030204" pitchFamily="34" charset="0"/>
              <a:ea typeface="+mn-ea"/>
              <a:cs typeface="Arial" panose="020B0604020202020204" pitchFamily="34" charset="0"/>
            </a:rPr>
            <a:t>Chancel and Piketty (2021)</a:t>
          </a:r>
          <a:r>
            <a:rPr lang="fr-FR" sz="1600" b="0" i="0" baseline="0">
              <a:solidFill>
                <a:schemeClr val="tx1"/>
              </a:solidFill>
              <a:effectLst/>
              <a:latin typeface="Arial" panose="020B0604020202020204" pitchFamily="34" charset="0"/>
              <a:ea typeface="+mn-ea"/>
              <a:cs typeface="Arial" panose="020B0604020202020204" pitchFamily="34" charset="0"/>
            </a:rPr>
            <a:t>. See wid.world/longrun</a:t>
          </a:r>
          <a:r>
            <a:rPr lang="fr-FR" sz="1600" b="0" i="0" baseline="0">
              <a:solidFill>
                <a:schemeClr val="lt1"/>
              </a:solidFill>
              <a:effectLst/>
              <a:latin typeface="Arial" panose="020B0604020202020204" pitchFamily="34" charset="0"/>
              <a:ea typeface="+mn-ea"/>
              <a:cs typeface="Arial" panose="020B0604020202020204" pitchFamily="34" charset="0"/>
            </a:rPr>
            <a:t>t </a:t>
          </a:r>
          <a:endParaRPr lang="fr-FR" sz="1600">
            <a:effectLst/>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38100</xdr:colOff>
      <xdr:row>1</xdr:row>
      <xdr:rowOff>12700</xdr:rowOff>
    </xdr:from>
    <xdr:to>
      <xdr:col>19</xdr:col>
      <xdr:colOff>457200</xdr:colOff>
      <xdr:row>48</xdr:row>
      <xdr:rowOff>25400</xdr:rowOff>
    </xdr:to>
    <xdr:graphicFrame macro="">
      <xdr:nvGraphicFramePr>
        <xdr:cNvPr id="2" name="Graphique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0.02445</cdr:x>
      <cdr:y>0.89973</cdr:y>
    </cdr:from>
    <cdr:to>
      <cdr:x>0.97003</cdr:x>
      <cdr:y>0.98645</cdr:y>
    </cdr:to>
    <cdr:sp macro="" textlink="">
      <cdr:nvSpPr>
        <cdr:cNvPr id="2" name="Rectangle 1">
          <a:extLst xmlns:a="http://schemas.openxmlformats.org/drawingml/2006/main">
            <a:ext uri="{FF2B5EF4-FFF2-40B4-BE49-F238E27FC236}">
              <a16:creationId xmlns:a16="http://schemas.microsoft.com/office/drawing/2014/main" id="{F4F95CC1-0E96-6B4D-9262-489193AD9650}"/>
            </a:ext>
          </a:extLst>
        </cdr:cNvPr>
        <cdr:cNvSpPr/>
      </cdr:nvSpPr>
      <cdr:spPr>
        <a:xfrm xmlns:a="http://schemas.openxmlformats.org/drawingml/2006/main">
          <a:off x="393699" y="8432809"/>
          <a:ext cx="15227275" cy="81279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600" b="1" i="0" baseline="0">
              <a:solidFill>
                <a:schemeClr val="tx1"/>
              </a:solidFill>
              <a:effectLst/>
              <a:latin typeface="Arial" panose="020B0604020202020204" pitchFamily="34" charset="0"/>
              <a:ea typeface="+mn-ea"/>
              <a:cs typeface="Arial" panose="020B0604020202020204" pitchFamily="34" charset="0"/>
            </a:rPr>
            <a:t>Interpretation</a:t>
          </a:r>
          <a:r>
            <a:rPr lang="fr-FR" sz="1600" b="0" i="0" baseline="0">
              <a:solidFill>
                <a:schemeClr val="tx1"/>
              </a:solidFill>
              <a:effectLst/>
              <a:latin typeface="Arial" panose="020B0604020202020204" pitchFamily="34" charset="0"/>
              <a:ea typeface="+mn-ea"/>
              <a:cs typeface="Arial" panose="020B0604020202020204" pitchFamily="34" charset="0"/>
            </a:rPr>
            <a:t>. The regional composition of the global bottom 50% has changed singificantly between 1820 and 2020. In particular, the share of South/South-East Asia and Sub-Saharan Africa within the global bottom 50% increased substantially between 1980 and 2020. </a:t>
          </a:r>
        </a:p>
        <a:p xmlns:a="http://schemas.openxmlformats.org/drawingml/2006/main">
          <a:pPr rtl="0"/>
          <a:r>
            <a:rPr lang="fr-FR" sz="1600" b="1" i="0" baseline="0">
              <a:solidFill>
                <a:schemeClr val="tx1"/>
              </a:solidFill>
              <a:effectLst/>
              <a:latin typeface="Arial" panose="020B0604020202020204" pitchFamily="34" charset="0"/>
              <a:ea typeface="+mn-ea"/>
              <a:cs typeface="Arial" panose="020B0604020202020204" pitchFamily="34" charset="0"/>
            </a:rPr>
            <a:t>Note</a:t>
          </a:r>
          <a:r>
            <a:rPr lang="fr-FR" sz="1600" b="0" i="0" baseline="0">
              <a:solidFill>
                <a:schemeClr val="tx1"/>
              </a:solidFill>
              <a:effectLst/>
              <a:latin typeface="Arial" panose="020B0604020202020204" pitchFamily="34" charset="0"/>
              <a:ea typeface="+mn-ea"/>
              <a:cs typeface="Arial" panose="020B0604020202020204" pitchFamily="34" charset="0"/>
            </a:rPr>
            <a:t>: Oceania is included in North America (see Tables 2-4). </a:t>
          </a:r>
          <a:r>
            <a:rPr lang="fr-FR" sz="1600" b="1" i="0" baseline="0">
              <a:solidFill>
                <a:schemeClr val="tx1"/>
              </a:solidFill>
              <a:effectLst/>
              <a:latin typeface="Arial" panose="020B0604020202020204" pitchFamily="34" charset="0"/>
              <a:ea typeface="+mn-ea"/>
              <a:cs typeface="Arial" panose="020B0604020202020204" pitchFamily="34" charset="0"/>
            </a:rPr>
            <a:t>Sources and series</a:t>
          </a:r>
          <a:r>
            <a:rPr lang="fr-FR" sz="1600" b="0" i="0" baseline="0">
              <a:solidFill>
                <a:schemeClr val="tx1"/>
              </a:solidFill>
              <a:effectLst/>
              <a:latin typeface="Arial" panose="020B0604020202020204" pitchFamily="34" charset="0"/>
              <a:ea typeface="+mn-ea"/>
              <a:cs typeface="Arial" panose="020B0604020202020204" pitchFamily="34" charset="0"/>
            </a:rPr>
            <a:t>: </a:t>
          </a:r>
          <a:r>
            <a:rPr lang="fr-FR" sz="1600" b="0" i="0" baseline="0">
              <a:solidFill>
                <a:schemeClr val="tx1"/>
              </a:solidFill>
              <a:effectLst/>
              <a:latin typeface="Arial Narrow" panose="020B0606020202030204" pitchFamily="34" charset="0"/>
              <a:ea typeface="+mn-ea"/>
              <a:cs typeface="Arial" panose="020B0604020202020204" pitchFamily="34" charset="0"/>
            </a:rPr>
            <a:t>Chancel and Piketty (2021)</a:t>
          </a:r>
          <a:r>
            <a:rPr lang="fr-FR" sz="1600" b="0" i="0" baseline="0">
              <a:solidFill>
                <a:schemeClr val="tx1"/>
              </a:solidFill>
              <a:effectLst/>
              <a:latin typeface="Arial" panose="020B0604020202020204" pitchFamily="34" charset="0"/>
              <a:ea typeface="+mn-ea"/>
              <a:cs typeface="Arial" panose="020B0604020202020204" pitchFamily="34" charset="0"/>
            </a:rPr>
            <a:t>. See wid.world/longrun</a:t>
          </a:r>
          <a:r>
            <a:rPr lang="fr-FR" sz="1600" b="0" i="0" baseline="0">
              <a:solidFill>
                <a:schemeClr val="lt1"/>
              </a:solidFill>
              <a:effectLst/>
              <a:latin typeface="Arial" panose="020B0604020202020204" pitchFamily="34" charset="0"/>
              <a:ea typeface="+mn-ea"/>
              <a:cs typeface="Arial" panose="020B0604020202020204" pitchFamily="34" charset="0"/>
            </a:rPr>
            <a:t>and </a:t>
          </a:r>
          <a:endParaRPr lang="fr-FR" sz="1600">
            <a:effectLst/>
            <a:latin typeface="Arial" panose="020B0604020202020204" pitchFamily="34" charset="0"/>
            <a:cs typeface="Arial" panose="020B0604020202020204" pitchFamily="34" charset="0"/>
          </a:endParaRPr>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38100</xdr:colOff>
      <xdr:row>1</xdr:row>
      <xdr:rowOff>12700</xdr:rowOff>
    </xdr:from>
    <xdr:to>
      <xdr:col>19</xdr:col>
      <xdr:colOff>457200</xdr:colOff>
      <xdr:row>48</xdr:row>
      <xdr:rowOff>0</xdr:rowOff>
    </xdr:to>
    <xdr:graphicFrame macro="">
      <xdr:nvGraphicFramePr>
        <xdr:cNvPr id="2" name="Graphique 1">
          <a:extLst>
            <a:ext uri="{FF2B5EF4-FFF2-40B4-BE49-F238E27FC236}">
              <a16:creationId xmlns:a16="http://schemas.microsoft.com/office/drawing/2014/main" id="{00000000-0008-0000-1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0.02445</cdr:x>
      <cdr:y>0.89973</cdr:y>
    </cdr:from>
    <cdr:to>
      <cdr:x>0.97003</cdr:x>
      <cdr:y>0.98645</cdr:y>
    </cdr:to>
    <cdr:sp macro="" textlink="">
      <cdr:nvSpPr>
        <cdr:cNvPr id="2" name="Rectangle 1">
          <a:extLst xmlns:a="http://schemas.openxmlformats.org/drawingml/2006/main">
            <a:ext uri="{FF2B5EF4-FFF2-40B4-BE49-F238E27FC236}">
              <a16:creationId xmlns:a16="http://schemas.microsoft.com/office/drawing/2014/main" id="{F4F95CC1-0E96-6B4D-9262-489193AD9650}"/>
            </a:ext>
          </a:extLst>
        </cdr:cNvPr>
        <cdr:cNvSpPr/>
      </cdr:nvSpPr>
      <cdr:spPr>
        <a:xfrm xmlns:a="http://schemas.openxmlformats.org/drawingml/2006/main">
          <a:off x="393699" y="8432809"/>
          <a:ext cx="15227275" cy="812792"/>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600" b="1" i="0" baseline="0">
              <a:solidFill>
                <a:schemeClr val="tx1"/>
              </a:solidFill>
              <a:effectLst/>
              <a:latin typeface="Arial" panose="020B0604020202020204" pitchFamily="34" charset="0"/>
              <a:ea typeface="+mn-ea"/>
              <a:cs typeface="Arial" panose="020B0604020202020204" pitchFamily="34" charset="0"/>
            </a:rPr>
            <a:t>Interpretation</a:t>
          </a:r>
          <a:r>
            <a:rPr lang="fr-FR" sz="1600" b="0" i="0" baseline="0">
              <a:solidFill>
                <a:schemeClr val="tx1"/>
              </a:solidFill>
              <a:effectLst/>
              <a:latin typeface="Arial" panose="020B0604020202020204" pitchFamily="34" charset="0"/>
              <a:ea typeface="+mn-ea"/>
              <a:cs typeface="Arial" panose="020B0604020202020204" pitchFamily="34" charset="0"/>
            </a:rPr>
            <a:t>. The regional composition of the global middle 40% has changed singificantly between 1820 and 2020. In particular, the share of East Asia and South/South-East Asia within the global middle 40% increased substantially between 1940 and 2020. </a:t>
          </a:r>
        </a:p>
        <a:p xmlns:a="http://schemas.openxmlformats.org/drawingml/2006/main">
          <a:pPr rtl="0"/>
          <a:r>
            <a:rPr lang="fr-FR" sz="1600" b="1" i="0" baseline="0">
              <a:solidFill>
                <a:schemeClr val="tx1"/>
              </a:solidFill>
              <a:effectLst/>
              <a:latin typeface="Arial" panose="020B0604020202020204" pitchFamily="34" charset="0"/>
              <a:ea typeface="+mn-ea"/>
              <a:cs typeface="Arial" panose="020B0604020202020204" pitchFamily="34" charset="0"/>
            </a:rPr>
            <a:t>Note</a:t>
          </a:r>
          <a:r>
            <a:rPr lang="fr-FR" sz="1600" b="0" i="0" baseline="0">
              <a:solidFill>
                <a:schemeClr val="tx1"/>
              </a:solidFill>
              <a:effectLst/>
              <a:latin typeface="Arial" panose="020B0604020202020204" pitchFamily="34" charset="0"/>
              <a:ea typeface="+mn-ea"/>
              <a:cs typeface="Arial" panose="020B0604020202020204" pitchFamily="34" charset="0"/>
            </a:rPr>
            <a:t>: Oceania is included in North America (see Tables 2-4). </a:t>
          </a:r>
          <a:r>
            <a:rPr lang="fr-FR" sz="1600" b="1" i="0" baseline="0">
              <a:solidFill>
                <a:schemeClr val="tx1"/>
              </a:solidFill>
              <a:effectLst/>
              <a:latin typeface="Arial" panose="020B0604020202020204" pitchFamily="34" charset="0"/>
              <a:ea typeface="+mn-ea"/>
              <a:cs typeface="Arial" panose="020B0604020202020204" pitchFamily="34" charset="0"/>
            </a:rPr>
            <a:t>Sources and series</a:t>
          </a:r>
          <a:r>
            <a:rPr lang="fr-FR" sz="1600" b="0" i="0" baseline="0">
              <a:solidFill>
                <a:schemeClr val="tx1"/>
              </a:solidFill>
              <a:effectLst/>
              <a:latin typeface="Arial" panose="020B0604020202020204" pitchFamily="34" charset="0"/>
              <a:ea typeface="+mn-ea"/>
              <a:cs typeface="Arial" panose="020B0604020202020204" pitchFamily="34" charset="0"/>
            </a:rPr>
            <a:t>: </a:t>
          </a:r>
          <a:r>
            <a:rPr lang="fr-FR" sz="1600" b="0" i="0" baseline="0">
              <a:solidFill>
                <a:schemeClr val="tx1"/>
              </a:solidFill>
              <a:effectLst/>
              <a:latin typeface="Arial Narrow" panose="020B0606020202030204" pitchFamily="34" charset="0"/>
              <a:ea typeface="+mn-ea"/>
              <a:cs typeface="Arial" panose="020B0604020202020204" pitchFamily="34" charset="0"/>
            </a:rPr>
            <a:t>Chancel and Piketty (2021). </a:t>
          </a:r>
          <a:r>
            <a:rPr lang="fr-FR" sz="1600" b="0" i="0" baseline="0">
              <a:solidFill>
                <a:schemeClr val="tx1"/>
              </a:solidFill>
              <a:effectLst/>
              <a:latin typeface="Arial" panose="020B0604020202020204" pitchFamily="34" charset="0"/>
              <a:ea typeface="+mn-ea"/>
              <a:cs typeface="Arial" panose="020B0604020202020204" pitchFamily="34" charset="0"/>
            </a:rPr>
            <a:t>See wid.world/longrun</a:t>
          </a:r>
          <a:endParaRPr lang="fr-FR" sz="1600">
            <a:effectLst/>
            <a:latin typeface="Arial" panose="020B0604020202020204" pitchFamily="34" charset="0"/>
            <a:cs typeface="Arial" panose="020B0604020202020204" pitchFamily="34" charset="0"/>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0</xdr:colOff>
      <xdr:row>61</xdr:row>
      <xdr:rowOff>127000</xdr:rowOff>
    </xdr:from>
    <xdr:to>
      <xdr:col>9</xdr:col>
      <xdr:colOff>800100</xdr:colOff>
      <xdr:row>86</xdr:row>
      <xdr:rowOff>76200</xdr:rowOff>
    </xdr:to>
    <xdr:graphicFrame macro="">
      <xdr:nvGraphicFramePr>
        <xdr:cNvPr id="2" name="Graphique 1">
          <a:extLst>
            <a:ext uri="{FF2B5EF4-FFF2-40B4-BE49-F238E27FC236}">
              <a16:creationId xmlns:a16="http://schemas.microsoft.com/office/drawing/2014/main"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2</xdr:row>
      <xdr:rowOff>0</xdr:rowOff>
    </xdr:from>
    <xdr:to>
      <xdr:col>11</xdr:col>
      <xdr:colOff>684142</xdr:colOff>
      <xdr:row>27</xdr:row>
      <xdr:rowOff>40011</xdr:rowOff>
    </xdr:to>
    <xdr:graphicFrame macro="">
      <xdr:nvGraphicFramePr>
        <xdr:cNvPr id="2" name="Graphique 1">
          <a:extLst>
            <a:ext uri="{FF2B5EF4-FFF2-40B4-BE49-F238E27FC236}">
              <a16:creationId xmlns:a16="http://schemas.microsoft.com/office/drawing/2014/main" id="{6577E8BC-FB4E-F645-BC29-C8A491618E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660400</xdr:colOff>
      <xdr:row>2</xdr:row>
      <xdr:rowOff>50800</xdr:rowOff>
    </xdr:from>
    <xdr:to>
      <xdr:col>23</xdr:col>
      <xdr:colOff>506342</xdr:colOff>
      <xdr:row>27</xdr:row>
      <xdr:rowOff>90811</xdr:rowOff>
    </xdr:to>
    <xdr:graphicFrame macro="">
      <xdr:nvGraphicFramePr>
        <xdr:cNvPr id="3" name="Graphique 1">
          <a:extLst>
            <a:ext uri="{FF2B5EF4-FFF2-40B4-BE49-F238E27FC236}">
              <a16:creationId xmlns:a16="http://schemas.microsoft.com/office/drawing/2014/main" id="{33EFA0CF-8438-5545-A1A9-2D462B444C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27</xdr:row>
      <xdr:rowOff>50800</xdr:rowOff>
    </xdr:from>
    <xdr:to>
      <xdr:col>11</xdr:col>
      <xdr:colOff>684142</xdr:colOff>
      <xdr:row>52</xdr:row>
      <xdr:rowOff>90811</xdr:rowOff>
    </xdr:to>
    <xdr:graphicFrame macro="">
      <xdr:nvGraphicFramePr>
        <xdr:cNvPr id="4" name="Graphique 1">
          <a:extLst>
            <a:ext uri="{FF2B5EF4-FFF2-40B4-BE49-F238E27FC236}">
              <a16:creationId xmlns:a16="http://schemas.microsoft.com/office/drawing/2014/main" id="{DB308703-E5FE-9649-8881-E885231CB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584200</xdr:colOff>
      <xdr:row>27</xdr:row>
      <xdr:rowOff>25400</xdr:rowOff>
    </xdr:from>
    <xdr:to>
      <xdr:col>23</xdr:col>
      <xdr:colOff>430142</xdr:colOff>
      <xdr:row>52</xdr:row>
      <xdr:rowOff>65411</xdr:rowOff>
    </xdr:to>
    <xdr:graphicFrame macro="">
      <xdr:nvGraphicFramePr>
        <xdr:cNvPr id="5" name="Graphique 1">
          <a:extLst>
            <a:ext uri="{FF2B5EF4-FFF2-40B4-BE49-F238E27FC236}">
              <a16:creationId xmlns:a16="http://schemas.microsoft.com/office/drawing/2014/main" id="{8E1CDFD4-7376-FD45-89D8-C1C98F03C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406400</xdr:colOff>
      <xdr:row>52</xdr:row>
      <xdr:rowOff>88900</xdr:rowOff>
    </xdr:from>
    <xdr:to>
      <xdr:col>17</xdr:col>
      <xdr:colOff>252342</xdr:colOff>
      <xdr:row>78</xdr:row>
      <xdr:rowOff>101600</xdr:rowOff>
    </xdr:to>
    <xdr:graphicFrame macro="">
      <xdr:nvGraphicFramePr>
        <xdr:cNvPr id="6" name="Graphique 1">
          <a:extLst>
            <a:ext uri="{FF2B5EF4-FFF2-40B4-BE49-F238E27FC236}">
              <a16:creationId xmlns:a16="http://schemas.microsoft.com/office/drawing/2014/main" id="{A210B851-E5D7-F742-A798-FBD87685D3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0.31684</cdr:x>
      <cdr:y>0.01741</cdr:y>
    </cdr:from>
    <cdr:to>
      <cdr:x>0.82897</cdr:x>
      <cdr:y>0.07463</cdr:y>
    </cdr:to>
    <cdr:sp macro="" textlink="">
      <cdr:nvSpPr>
        <cdr:cNvPr id="3" name="ZoneTexte 2">
          <a:extLst xmlns:a="http://schemas.openxmlformats.org/drawingml/2006/main">
            <a:ext uri="{FF2B5EF4-FFF2-40B4-BE49-F238E27FC236}">
              <a16:creationId xmlns:a16="http://schemas.microsoft.com/office/drawing/2014/main" id="{C7F85A12-0A80-9A43-9122-548ECB12D246}"/>
            </a:ext>
          </a:extLst>
        </cdr:cNvPr>
        <cdr:cNvSpPr txBox="1"/>
      </cdr:nvSpPr>
      <cdr:spPr>
        <a:xfrm xmlns:a="http://schemas.openxmlformats.org/drawingml/2006/main">
          <a:off x="3111500" y="88900"/>
          <a:ext cx="50292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 Global income distribution in 1820</a:t>
          </a:r>
        </a:p>
      </cdr:txBody>
    </cdr:sp>
  </cdr:relSizeAnchor>
</c:userShapes>
</file>

<file path=xl/drawings/drawing42.xml><?xml version="1.0" encoding="utf-8"?>
<c:userShapes xmlns:c="http://schemas.openxmlformats.org/drawingml/2006/chart">
  <cdr:relSizeAnchor xmlns:cdr="http://schemas.openxmlformats.org/drawingml/2006/chartDrawing">
    <cdr:from>
      <cdr:x>0.31684</cdr:x>
      <cdr:y>0.01741</cdr:y>
    </cdr:from>
    <cdr:to>
      <cdr:x>0.82897</cdr:x>
      <cdr:y>0.07463</cdr:y>
    </cdr:to>
    <cdr:sp macro="" textlink="">
      <cdr:nvSpPr>
        <cdr:cNvPr id="3" name="ZoneTexte 2">
          <a:extLst xmlns:a="http://schemas.openxmlformats.org/drawingml/2006/main">
            <a:ext uri="{FF2B5EF4-FFF2-40B4-BE49-F238E27FC236}">
              <a16:creationId xmlns:a16="http://schemas.microsoft.com/office/drawing/2014/main" id="{C7F85A12-0A80-9A43-9122-548ECB12D246}"/>
            </a:ext>
          </a:extLst>
        </cdr:cNvPr>
        <cdr:cNvSpPr txBox="1"/>
      </cdr:nvSpPr>
      <cdr:spPr>
        <a:xfrm xmlns:a="http://schemas.openxmlformats.org/drawingml/2006/main">
          <a:off x="3111500" y="88900"/>
          <a:ext cx="50292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 Global income distribution in 1910</a:t>
          </a:r>
        </a:p>
      </cdr:txBody>
    </cdr:sp>
  </cdr:relSizeAnchor>
</c:userShapes>
</file>

<file path=xl/drawings/drawing43.xml><?xml version="1.0" encoding="utf-8"?>
<c:userShapes xmlns:c="http://schemas.openxmlformats.org/drawingml/2006/chart">
  <cdr:relSizeAnchor xmlns:cdr="http://schemas.openxmlformats.org/drawingml/2006/chartDrawing">
    <cdr:from>
      <cdr:x>0.31684</cdr:x>
      <cdr:y>0.01741</cdr:y>
    </cdr:from>
    <cdr:to>
      <cdr:x>0.82897</cdr:x>
      <cdr:y>0.07463</cdr:y>
    </cdr:to>
    <cdr:sp macro="" textlink="">
      <cdr:nvSpPr>
        <cdr:cNvPr id="3" name="ZoneTexte 2">
          <a:extLst xmlns:a="http://schemas.openxmlformats.org/drawingml/2006/main">
            <a:ext uri="{FF2B5EF4-FFF2-40B4-BE49-F238E27FC236}">
              <a16:creationId xmlns:a16="http://schemas.microsoft.com/office/drawing/2014/main" id="{C7F85A12-0A80-9A43-9122-548ECB12D246}"/>
            </a:ext>
          </a:extLst>
        </cdr:cNvPr>
        <cdr:cNvSpPr txBox="1"/>
      </cdr:nvSpPr>
      <cdr:spPr>
        <a:xfrm xmlns:a="http://schemas.openxmlformats.org/drawingml/2006/main">
          <a:off x="3111500" y="88900"/>
          <a:ext cx="50292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 Global income distribution in 1950</a:t>
          </a:r>
        </a:p>
      </cdr:txBody>
    </cdr:sp>
  </cdr:relSizeAnchor>
</c:userShapes>
</file>

<file path=xl/drawings/drawing44.xml><?xml version="1.0" encoding="utf-8"?>
<c:userShapes xmlns:c="http://schemas.openxmlformats.org/drawingml/2006/chart">
  <cdr:relSizeAnchor xmlns:cdr="http://schemas.openxmlformats.org/drawingml/2006/chartDrawing">
    <cdr:from>
      <cdr:x>0.31684</cdr:x>
      <cdr:y>0.01741</cdr:y>
    </cdr:from>
    <cdr:to>
      <cdr:x>0.82897</cdr:x>
      <cdr:y>0.07463</cdr:y>
    </cdr:to>
    <cdr:sp macro="" textlink="">
      <cdr:nvSpPr>
        <cdr:cNvPr id="3" name="ZoneTexte 2">
          <a:extLst xmlns:a="http://schemas.openxmlformats.org/drawingml/2006/main">
            <a:ext uri="{FF2B5EF4-FFF2-40B4-BE49-F238E27FC236}">
              <a16:creationId xmlns:a16="http://schemas.microsoft.com/office/drawing/2014/main" id="{C7F85A12-0A80-9A43-9122-548ECB12D246}"/>
            </a:ext>
          </a:extLst>
        </cdr:cNvPr>
        <cdr:cNvSpPr txBox="1"/>
      </cdr:nvSpPr>
      <cdr:spPr>
        <a:xfrm xmlns:a="http://schemas.openxmlformats.org/drawingml/2006/main">
          <a:off x="3111500" y="88900"/>
          <a:ext cx="50292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 Global income distribution in 1980</a:t>
          </a:r>
        </a:p>
      </cdr:txBody>
    </cdr:sp>
  </cdr:relSizeAnchor>
</c:userShapes>
</file>

<file path=xl/drawings/drawing45.xml><?xml version="1.0" encoding="utf-8"?>
<c:userShapes xmlns:c="http://schemas.openxmlformats.org/drawingml/2006/chart">
  <cdr:relSizeAnchor xmlns:cdr="http://schemas.openxmlformats.org/drawingml/2006/chartDrawing">
    <cdr:from>
      <cdr:x>0</cdr:x>
      <cdr:y>0.84449</cdr:y>
    </cdr:from>
    <cdr:to>
      <cdr:x>1</cdr:x>
      <cdr:y>0.97362</cdr:y>
    </cdr:to>
    <cdr:sp macro="" textlink="">
      <cdr:nvSpPr>
        <cdr:cNvPr id="2" name="Rectangle 1">
          <a:extLst xmlns:a="http://schemas.openxmlformats.org/drawingml/2006/main">
            <a:ext uri="{FF2B5EF4-FFF2-40B4-BE49-F238E27FC236}">
              <a16:creationId xmlns:a16="http://schemas.microsoft.com/office/drawing/2014/main" id="{0E56E416-CB98-49DB-B644-C7453B9E71DB}"/>
            </a:ext>
          </a:extLst>
        </cdr:cNvPr>
        <cdr:cNvSpPr/>
      </cdr:nvSpPr>
      <cdr:spPr>
        <a:xfrm xmlns:a="http://schemas.openxmlformats.org/drawingml/2006/main">
          <a:off x="0" y="4472340"/>
          <a:ext cx="9764642" cy="683860"/>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fr-FR" sz="1100" b="1">
              <a:solidFill>
                <a:sysClr val="windowText" lastClr="000000"/>
              </a:solidFill>
              <a:effectLst/>
              <a:latin typeface="Arial" panose="020B0604020202020204" pitchFamily="34" charset="0"/>
              <a:ea typeface="+mn-ea"/>
              <a:cs typeface="Arial" panose="020B0604020202020204" pitchFamily="34" charset="0"/>
            </a:rPr>
            <a:t>Interpretation: </a:t>
          </a:r>
          <a:r>
            <a:rPr lang="fr-FR" sz="1100">
              <a:solidFill>
                <a:sysClr val="windowText" lastClr="000000"/>
              </a:solidFill>
              <a:effectLst/>
              <a:latin typeface="Arial" panose="020B0604020202020204" pitchFamily="34" charset="0"/>
              <a:ea typeface="+mn-ea"/>
              <a:cs typeface="Arial" panose="020B0604020202020204" pitchFamily="34" charset="0"/>
            </a:rPr>
            <a:t>The graph </a:t>
          </a:r>
          <a:r>
            <a:rPr lang="fr-FR" sz="1100" b="0">
              <a:solidFill>
                <a:sysClr val="windowText" lastClr="000000"/>
              </a:solidFill>
              <a:effectLst/>
              <a:latin typeface="Arial" panose="020B0604020202020204" pitchFamily="34" charset="0"/>
              <a:ea typeface="+mn-ea"/>
              <a:cs typeface="Arial" panose="020B0604020202020204" pitchFamily="34" charset="0"/>
            </a:rPr>
            <a:t>shows</a:t>
          </a:r>
          <a:r>
            <a:rPr lang="fr-FR" sz="1100" b="1">
              <a:solidFill>
                <a:sysClr val="windowText" lastClr="000000"/>
              </a:solidFill>
              <a:effectLst/>
              <a:latin typeface="Arial" panose="020B0604020202020204" pitchFamily="34" charset="0"/>
              <a:ea typeface="+mn-ea"/>
              <a:cs typeface="Arial" panose="020B0604020202020204" pitchFamily="34" charset="0"/>
            </a:rPr>
            <a:t> </a:t>
          </a:r>
          <a:r>
            <a:rPr lang="fr-FR" sz="1100" b="0">
              <a:solidFill>
                <a:sysClr val="windowText" lastClr="000000"/>
              </a:solidFill>
              <a:effectLst/>
              <a:latin typeface="Arial" panose="020B0604020202020204" pitchFamily="34" charset="0"/>
              <a:ea typeface="+mn-ea"/>
              <a:cs typeface="Arial" panose="020B0604020202020204" pitchFamily="34" charset="0"/>
            </a:rPr>
            <a:t>the size and geographical repartition of the global population</a:t>
          </a:r>
          <a:r>
            <a:rPr lang="fr-FR" sz="1100" b="0" baseline="0">
              <a:solidFill>
                <a:sysClr val="windowText" lastClr="000000"/>
              </a:solidFill>
              <a:effectLst/>
              <a:latin typeface="Arial" panose="020B0604020202020204" pitchFamily="34" charset="0"/>
              <a:ea typeface="+mn-ea"/>
              <a:cs typeface="Arial" panose="020B0604020202020204" pitchFamily="34" charset="0"/>
            </a:rPr>
            <a:t> at different levels of the income distribution. The relative size of each color wedge is proportional to the relative population in a region. Incomes are measured after pension and unemployment insurance transfers and before income and wealth taxes. </a:t>
          </a:r>
          <a:r>
            <a:rPr lang="fr-FR" sz="1100" b="1" baseline="0">
              <a:solidFill>
                <a:sysClr val="windowText" lastClr="000000"/>
              </a:solidFill>
              <a:effectLst/>
              <a:latin typeface="Arial" panose="020B0604020202020204" pitchFamily="34" charset="0"/>
              <a:ea typeface="+mn-ea"/>
              <a:cs typeface="Arial" panose="020B0604020202020204" pitchFamily="34" charset="0"/>
            </a:rPr>
            <a:t>Note:</a:t>
          </a:r>
          <a:r>
            <a:rPr lang="fr-FR" sz="1100" b="0" baseline="0">
              <a:solidFill>
                <a:sysClr val="windowText" lastClr="000000"/>
              </a:solidFill>
              <a:effectLst/>
              <a:latin typeface="Arial" panose="020B0604020202020204" pitchFamily="34" charset="0"/>
              <a:ea typeface="+mn-ea"/>
              <a:cs typeface="Arial" panose="020B0604020202020204" pitchFamily="34" charset="0"/>
            </a:rPr>
            <a:t> Distribution of per capita incomes (for the distribution of per-adult incomes, see Chapter 1). </a:t>
          </a:r>
          <a:r>
            <a:rPr lang="fr-FR" sz="1100" b="1" baseline="0">
              <a:solidFill>
                <a:sysClr val="windowText" lastClr="000000"/>
              </a:solidFill>
              <a:effectLst/>
              <a:latin typeface="Arial" panose="020B0604020202020204" pitchFamily="34" charset="0"/>
              <a:ea typeface="+mn-ea"/>
              <a:cs typeface="Arial" panose="020B0604020202020204" pitchFamily="34" charset="0"/>
            </a:rPr>
            <a:t>Sources and series: </a:t>
          </a:r>
          <a:r>
            <a:rPr lang="fr-FR" sz="1100" b="0" baseline="0">
              <a:solidFill>
                <a:sysClr val="windowText" lastClr="000000"/>
              </a:solidFill>
              <a:effectLst/>
              <a:latin typeface="Arial" panose="020B0604020202020204" pitchFamily="34" charset="0"/>
              <a:ea typeface="+mn-ea"/>
              <a:cs typeface="Arial" panose="020B0604020202020204" pitchFamily="34" charset="0"/>
            </a:rPr>
            <a:t>wir2022.wid.world/methodology.</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0.31684</cdr:x>
      <cdr:y>0.01741</cdr:y>
    </cdr:from>
    <cdr:to>
      <cdr:x>0.82897</cdr:x>
      <cdr:y>0.07463</cdr:y>
    </cdr:to>
    <cdr:sp macro="" textlink="">
      <cdr:nvSpPr>
        <cdr:cNvPr id="3" name="ZoneTexte 2">
          <a:extLst xmlns:a="http://schemas.openxmlformats.org/drawingml/2006/main">
            <a:ext uri="{FF2B5EF4-FFF2-40B4-BE49-F238E27FC236}">
              <a16:creationId xmlns:a16="http://schemas.microsoft.com/office/drawing/2014/main" id="{C7F85A12-0A80-9A43-9122-548ECB12D246}"/>
            </a:ext>
          </a:extLst>
        </cdr:cNvPr>
        <cdr:cNvSpPr txBox="1"/>
      </cdr:nvSpPr>
      <cdr:spPr>
        <a:xfrm xmlns:a="http://schemas.openxmlformats.org/drawingml/2006/main">
          <a:off x="3111500" y="88900"/>
          <a:ext cx="5029200" cy="2921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 Global income distribution in 2020</a:t>
          </a:r>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1</xdr:colOff>
      <xdr:row>0</xdr:row>
      <xdr:rowOff>76203</xdr:rowOff>
    </xdr:from>
    <xdr:to>
      <xdr:col>11</xdr:col>
      <xdr:colOff>770281</xdr:colOff>
      <xdr:row>30</xdr:row>
      <xdr:rowOff>157370</xdr:rowOff>
    </xdr:to>
    <xdr:graphicFrame macro="">
      <xdr:nvGraphicFramePr>
        <xdr:cNvPr id="2" name="Graphique 1">
          <a:extLst>
            <a:ext uri="{FF2B5EF4-FFF2-40B4-BE49-F238E27FC236}">
              <a16:creationId xmlns:a16="http://schemas.microsoft.com/office/drawing/2014/main" id="{00000000-0008-0000-1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0.01184</cdr:x>
      <cdr:y>0.90957</cdr:y>
    </cdr:from>
    <cdr:to>
      <cdr:x>0.99257</cdr:x>
      <cdr:y>0.99863</cdr:y>
    </cdr:to>
    <cdr:sp macro="" textlink="">
      <cdr:nvSpPr>
        <cdr:cNvPr id="7" name="Rectangle 6"/>
        <cdr:cNvSpPr/>
      </cdr:nvSpPr>
      <cdr:spPr>
        <a:xfrm xmlns:a="http://schemas.openxmlformats.org/drawingml/2006/main">
          <a:off x="115956" y="5498038"/>
          <a:ext cx="9601387" cy="538336"/>
        </a:xfrm>
        <a:prstGeom xmlns:a="http://schemas.openxmlformats.org/drawingml/2006/main" prst="rect">
          <a:avLst/>
        </a:prstGeom>
        <a:solidFill xmlns:a="http://schemas.openxmlformats.org/drawingml/2006/main">
          <a:sysClr val="window" lastClr="FFFFFF"/>
        </a:solidFill>
        <a:ln xmlns:a="http://schemas.openxmlformats.org/drawingml/2006/main" w="15875">
          <a:solidFill>
            <a:sysClr val="windowText" lastClr="00000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rtl="0"/>
          <a:r>
            <a:rPr lang="fr-FR" sz="1100" b="1" i="0" baseline="0">
              <a:solidFill>
                <a:schemeClr val="tx1"/>
              </a:solidFill>
              <a:effectLst/>
              <a:latin typeface="Arial" panose="020B0604020202020204" pitchFamily="34" charset="0"/>
              <a:ea typeface="+mn-ea"/>
              <a:cs typeface="Arial" panose="020B0604020202020204" pitchFamily="34" charset="0"/>
            </a:rPr>
            <a:t>Interpretation</a:t>
          </a:r>
          <a:r>
            <a:rPr lang="fr-FR" sz="1100" b="0" i="0" baseline="0">
              <a:solidFill>
                <a:schemeClr val="tx1"/>
              </a:solidFill>
              <a:effectLst/>
              <a:latin typeface="Arial" panose="020B0604020202020204" pitchFamily="34" charset="0"/>
              <a:ea typeface="+mn-ea"/>
              <a:cs typeface="Arial" panose="020B0604020202020204" pitchFamily="34" charset="0"/>
            </a:rPr>
            <a:t>. Global inequality, as measured by the posttax ratio T10/B50 between the average income of the top 10% and the average income of the bottom 50%, more than doubled between between 1820 and 1910, from less than 20 to about 40, and stabilized around 35 between 1910 and 2020. It is too early to say whether the decline in global inequality observed since 2008 will continue. </a:t>
          </a:r>
          <a:r>
            <a:rPr lang="fr-FR" sz="1100" b="1" i="0" baseline="0">
              <a:solidFill>
                <a:schemeClr val="tx1"/>
              </a:solidFill>
              <a:effectLst/>
              <a:latin typeface="Arial Narrow" panose="020B0606020202030204" pitchFamily="34" charset="0"/>
              <a:ea typeface="+mn-ea"/>
              <a:cs typeface="Arial" panose="020B0604020202020204" pitchFamily="34" charset="0"/>
            </a:rPr>
            <a:t>Sources and series</a:t>
          </a:r>
          <a:r>
            <a:rPr lang="fr-FR" sz="1100" b="0" i="0" baseline="0">
              <a:solidFill>
                <a:schemeClr val="tx1"/>
              </a:solidFill>
              <a:effectLst/>
              <a:latin typeface="Arial Narrow" panose="020B0606020202030204" pitchFamily="34" charset="0"/>
              <a:ea typeface="+mn-ea"/>
              <a:cs typeface="Arial" panose="020B0604020202020204" pitchFamily="34" charset="0"/>
            </a:rPr>
            <a:t>: Chancel and Piketty (2021). See wid.world/longrun</a:t>
          </a:r>
          <a:r>
            <a:rPr lang="fr-FR" sz="1100" b="0" i="0" baseline="0">
              <a:solidFill>
                <a:schemeClr val="lt1"/>
              </a:solidFill>
              <a:effectLst/>
              <a:latin typeface="Arial Narrow" panose="020B0606020202030204" pitchFamily="34" charset="0"/>
              <a:ea typeface="+mn-ea"/>
              <a:cs typeface="+mn-cs"/>
            </a:rPr>
            <a:t>et </a:t>
          </a:r>
          <a:endParaRPr lang="fr-FR" sz="1100">
            <a:effectLst/>
            <a:latin typeface="Arial Narrow" panose="020B0606020202030204" pitchFamily="34" charset="0"/>
          </a:endParaRPr>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0</xdr:colOff>
      <xdr:row>36</xdr:row>
      <xdr:rowOff>40727</xdr:rowOff>
    </xdr:from>
    <xdr:to>
      <xdr:col>11</xdr:col>
      <xdr:colOff>13510</xdr:colOff>
      <xdr:row>77</xdr:row>
      <xdr:rowOff>62462</xdr:rowOff>
    </xdr:to>
    <xdr:graphicFrame macro="">
      <xdr:nvGraphicFramePr>
        <xdr:cNvPr id="4" name="Graphique 3">
          <a:extLst>
            <a:ext uri="{FF2B5EF4-FFF2-40B4-BE49-F238E27FC236}">
              <a16:creationId xmlns:a16="http://schemas.microsoft.com/office/drawing/2014/main" id="{00000000-0008-0000-2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444500</xdr:colOff>
      <xdr:row>23</xdr:row>
      <xdr:rowOff>114300</xdr:rowOff>
    </xdr:from>
    <xdr:to>
      <xdr:col>9</xdr:col>
      <xdr:colOff>749300</xdr:colOff>
      <xdr:row>48</xdr:row>
      <xdr:rowOff>114300</xdr:rowOff>
    </xdr:to>
    <xdr:graphicFrame macro="">
      <xdr:nvGraphicFramePr>
        <xdr:cNvPr id="3" name="Graphique 2">
          <a:extLst>
            <a:ext uri="{FF2B5EF4-FFF2-40B4-BE49-F238E27FC236}">
              <a16:creationId xmlns:a16="http://schemas.microsoft.com/office/drawing/2014/main" id="{73F49C8F-64D8-8041-9897-A4131AF026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288637</xdr:colOff>
      <xdr:row>48</xdr:row>
      <xdr:rowOff>184728</xdr:rowOff>
    </xdr:from>
    <xdr:to>
      <xdr:col>9</xdr:col>
      <xdr:colOff>593437</xdr:colOff>
      <xdr:row>73</xdr:row>
      <xdr:rowOff>15009</xdr:rowOff>
    </xdr:to>
    <xdr:graphicFrame macro="">
      <xdr:nvGraphicFramePr>
        <xdr:cNvPr id="4" name="Graphique 3">
          <a:extLst>
            <a:ext uri="{FF2B5EF4-FFF2-40B4-BE49-F238E27FC236}">
              <a16:creationId xmlns:a16="http://schemas.microsoft.com/office/drawing/2014/main" id="{695C2930-BBC7-F840-9A18-7388600E23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61</xdr:row>
      <xdr:rowOff>127000</xdr:rowOff>
    </xdr:from>
    <xdr:to>
      <xdr:col>9</xdr:col>
      <xdr:colOff>800100</xdr:colOff>
      <xdr:row>86</xdr:row>
      <xdr:rowOff>76200</xdr:rowOff>
    </xdr:to>
    <xdr:graphicFrame macro="">
      <xdr:nvGraphicFramePr>
        <xdr:cNvPr id="2" name="Graphique 1">
          <a:extLst>
            <a:ext uri="{FF2B5EF4-FFF2-40B4-BE49-F238E27FC236}">
              <a16:creationId xmlns:a16="http://schemas.microsoft.com/office/drawing/2014/main" id="{479D3A01-978D-5C46-AAA7-BA4C51133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0.59934</cdr:x>
      <cdr:y>0.27043</cdr:y>
    </cdr:from>
    <cdr:to>
      <cdr:x>0.75698</cdr:x>
      <cdr:y>0.33103</cdr:y>
    </cdr:to>
    <cdr:sp macro="" textlink="">
      <cdr:nvSpPr>
        <cdr:cNvPr id="2" name="ZoneTexte 1">
          <a:extLst xmlns:a="http://schemas.openxmlformats.org/drawingml/2006/main">
            <a:ext uri="{FF2B5EF4-FFF2-40B4-BE49-F238E27FC236}">
              <a16:creationId xmlns:a16="http://schemas.microsoft.com/office/drawing/2014/main" id="{EC55BB1F-EB49-A04C-9976-42E8E02C1F09}"/>
            </a:ext>
          </a:extLst>
        </cdr:cNvPr>
        <cdr:cNvSpPr txBox="1"/>
      </cdr:nvSpPr>
      <cdr:spPr>
        <a:xfrm xmlns:a="http://schemas.openxmlformats.org/drawingml/2006/main">
          <a:off x="4635500" y="1329129"/>
          <a:ext cx="1219200" cy="29787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rtlCol="0"/>
        <a:lstStyle xmlns:a="http://schemas.openxmlformats.org/drawingml/2006/main"/>
        <a:p xmlns:a="http://schemas.openxmlformats.org/drawingml/2006/main">
          <a:r>
            <a:rPr lang="fr-FR" sz="1400" b="1">
              <a:latin typeface="Arial" panose="020B0604020202020204" pitchFamily="34" charset="0"/>
              <a:cs typeface="Arial" panose="020B0604020202020204" pitchFamily="34" charset="0"/>
            </a:rPr>
            <a:t>Bottom</a:t>
          </a:r>
          <a:r>
            <a:rPr lang="fr-FR" sz="1400" b="1" baseline="0">
              <a:latin typeface="Arial" panose="020B0604020202020204" pitchFamily="34" charset="0"/>
              <a:cs typeface="Arial" panose="020B0604020202020204" pitchFamily="34" charset="0"/>
            </a:rPr>
            <a:t> 50%</a:t>
          </a:r>
          <a:endParaRPr lang="fr-FR" sz="1400" b="1">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0.68144</cdr:x>
      <cdr:y>0.82728</cdr:y>
    </cdr:from>
    <cdr:to>
      <cdr:x>0.83908</cdr:x>
      <cdr:y>0.88788</cdr:y>
    </cdr:to>
    <cdr:sp macro="" textlink="">
      <cdr:nvSpPr>
        <cdr:cNvPr id="3" name="ZoneTexte 1">
          <a:extLst xmlns:a="http://schemas.openxmlformats.org/drawingml/2006/main">
            <a:ext uri="{FF2B5EF4-FFF2-40B4-BE49-F238E27FC236}">
              <a16:creationId xmlns:a16="http://schemas.microsoft.com/office/drawing/2014/main" id="{257D0309-0FE5-CC44-975C-12246197EAD9}"/>
            </a:ext>
          </a:extLst>
        </cdr:cNvPr>
        <cdr:cNvSpPr txBox="1"/>
      </cdr:nvSpPr>
      <cdr:spPr>
        <a:xfrm xmlns:a="http://schemas.openxmlformats.org/drawingml/2006/main">
          <a:off x="5270500" y="4065979"/>
          <a:ext cx="1219200" cy="297873"/>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400" b="1">
              <a:latin typeface="Arial" panose="020B0604020202020204" pitchFamily="34" charset="0"/>
              <a:cs typeface="Arial" panose="020B0604020202020204" pitchFamily="34" charset="0"/>
            </a:rPr>
            <a:t>Top 10%</a:t>
          </a:r>
        </a:p>
      </cdr:txBody>
    </cdr:sp>
  </cdr:relSizeAnchor>
</c:userShapes>
</file>

<file path=xl/drawings/drawing51.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780420</xdr:colOff>
      <xdr:row>29</xdr:row>
      <xdr:rowOff>157700</xdr:rowOff>
    </xdr:to>
    <xdr:graphicFrame macro="">
      <xdr:nvGraphicFramePr>
        <xdr:cNvPr id="3" name="Graphique 2">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c:userShapes xmlns:c="http://schemas.openxmlformats.org/drawingml/2006/chart">
  <cdr:relSizeAnchor xmlns:cdr="http://schemas.openxmlformats.org/drawingml/2006/chartDrawing">
    <cdr:from>
      <cdr:x>0.08828</cdr:x>
      <cdr:y>0.89557</cdr:y>
    </cdr:from>
    <cdr:to>
      <cdr:x>0.95465</cdr:x>
      <cdr:y>0.99073</cdr:y>
    </cdr:to>
    <cdr:sp macro="" textlink="">
      <cdr:nvSpPr>
        <cdr:cNvPr id="2" name="ZoneTexte 1">
          <a:extLst xmlns:a="http://schemas.openxmlformats.org/drawingml/2006/main">
            <a:ext uri="{FF2B5EF4-FFF2-40B4-BE49-F238E27FC236}">
              <a16:creationId xmlns:a16="http://schemas.microsoft.com/office/drawing/2014/main" id="{6B0DF6A7-6BBD-844F-A81A-A4B292B9EF71}"/>
            </a:ext>
          </a:extLst>
        </cdr:cNvPr>
        <cdr:cNvSpPr txBox="1"/>
      </cdr:nvSpPr>
      <cdr:spPr>
        <a:xfrm xmlns:a="http://schemas.openxmlformats.org/drawingml/2006/main">
          <a:off x="728133" y="5418667"/>
          <a:ext cx="7145867" cy="57573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0">
              <a:latin typeface="Arial" panose="020B0604020202020204" pitchFamily="34" charset="0"/>
              <a:cs typeface="Arial" panose="020B0604020202020204" pitchFamily="34" charset="0"/>
            </a:rPr>
            <a:t>Interpretation:</a:t>
          </a:r>
          <a:r>
            <a:rPr lang="fr-FR" sz="1100" b="0" baseline="0">
              <a:latin typeface="Arial" panose="020B0604020202020204" pitchFamily="34" charset="0"/>
              <a:cs typeface="Arial" panose="020B0604020202020204" pitchFamily="34" charset="0"/>
            </a:rPr>
            <a:t> in 1820, the global top 1% income share was 20%. This value rose to 26% in 1910 before dropping to 16% in 1970 and rising to 21% in 2020</a:t>
          </a:r>
          <a:endParaRPr lang="fr-FR" sz="1100" b="0">
            <a:latin typeface="Arial" panose="020B0604020202020204" pitchFamily="34" charset="0"/>
            <a:cs typeface="Arial" panose="020B0604020202020204" pitchFamily="34" charset="0"/>
          </a:endParaRPr>
        </a:p>
        <a:p xmlns:a="http://schemas.openxmlformats.org/drawingml/2006/main">
          <a:r>
            <a:rPr lang="fr-FR" sz="1100" b="1">
              <a:latin typeface="Arial" panose="020B0604020202020204" pitchFamily="34" charset="0"/>
              <a:cs typeface="Arial" panose="020B0604020202020204" pitchFamily="34" charset="0"/>
            </a:rPr>
            <a:t>Sources and series</a:t>
          </a:r>
          <a:r>
            <a:rPr lang="fr-FR" sz="1100">
              <a:latin typeface="Arial" panose="020B0604020202020204" pitchFamily="34" charset="0"/>
              <a:cs typeface="Arial" panose="020B0604020202020204" pitchFamily="34" charset="0"/>
            </a:rPr>
            <a:t>:</a:t>
          </a:r>
          <a:r>
            <a:rPr lang="fr-FR" sz="1100" baseline="0">
              <a:latin typeface="Arial" panose="020B0604020202020204" pitchFamily="34" charset="0"/>
              <a:cs typeface="Arial" panose="020B0604020202020204" pitchFamily="34" charset="0"/>
            </a:rPr>
            <a:t> Chancel and Piketty (2021). See wid.world/longrun</a:t>
          </a:r>
          <a:endParaRPr lang="fr-FR" sz="1100">
            <a:latin typeface="Arial" panose="020B0604020202020204" pitchFamily="34" charset="0"/>
            <a:cs typeface="Arial" panose="020B060402020202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0</xdr:col>
      <xdr:colOff>2</xdr:colOff>
      <xdr:row>0</xdr:row>
      <xdr:rowOff>76203</xdr:rowOff>
    </xdr:from>
    <xdr:to>
      <xdr:col>10</xdr:col>
      <xdr:colOff>13956</xdr:colOff>
      <xdr:row>30</xdr:row>
      <xdr:rowOff>117593</xdr:rowOff>
    </xdr:to>
    <xdr:graphicFrame macro="">
      <xdr:nvGraphicFramePr>
        <xdr:cNvPr id="3" name="Graphique 2">
          <a:extLst>
            <a:ext uri="{FF2B5EF4-FFF2-40B4-BE49-F238E27FC236}">
              <a16:creationId xmlns:a16="http://schemas.microsoft.com/office/drawing/2014/main" id="{00000000-0008-0000-3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0.1153</cdr:x>
      <cdr:y>0.27097</cdr:y>
    </cdr:from>
    <cdr:to>
      <cdr:x>0.26954</cdr:x>
      <cdr:y>0.3471</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950717" y="1565377"/>
          <a:ext cx="1271781" cy="439809"/>
        </a:xfrm>
        <a:prstGeom xmlns:a="http://schemas.openxmlformats.org/drawingml/2006/main" prst="rect">
          <a:avLst/>
        </a:prstGeom>
        <a:solidFill xmlns:a="http://schemas.openxmlformats.org/drawingml/2006/main">
          <a:schemeClr val="bg1"/>
        </a:solidFill>
        <a:ln xmlns:a="http://schemas.openxmlformats.org/drawingml/2006/main">
          <a:solidFill>
            <a:schemeClr val="accent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solidFill>
                <a:schemeClr val="accent1">
                  <a:lumMod val="75000"/>
                </a:schemeClr>
              </a:solidFill>
              <a:latin typeface="Arial" panose="020B0604020202020204" pitchFamily="34" charset="0"/>
              <a:cs typeface="Arial" panose="020B0604020202020204" pitchFamily="34" charset="0"/>
            </a:rPr>
            <a:t>Inequality within</a:t>
          </a:r>
          <a:r>
            <a:rPr lang="fr-FR" sz="1100" b="1" baseline="0">
              <a:solidFill>
                <a:schemeClr val="accent1">
                  <a:lumMod val="75000"/>
                </a:schemeClr>
              </a:solidFill>
              <a:latin typeface="Arial" panose="020B0604020202020204" pitchFamily="34" charset="0"/>
              <a:cs typeface="Arial" panose="020B0604020202020204" pitchFamily="34" charset="0"/>
            </a:rPr>
            <a:t> countries</a:t>
          </a:r>
          <a:endParaRPr lang="fr-FR" sz="1100">
            <a:solidFill>
              <a:schemeClr val="accent1">
                <a:lumMod val="75000"/>
              </a:schemeClr>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0.78252</cdr:x>
      <cdr:y>0.56509</cdr:y>
    </cdr:from>
    <cdr:to>
      <cdr:x>0.9541</cdr:x>
      <cdr:y>0.63004</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6452250" y="3264477"/>
          <a:ext cx="1414692" cy="375247"/>
        </a:xfrm>
        <a:prstGeom xmlns:a="http://schemas.openxmlformats.org/drawingml/2006/main" prst="rect">
          <a:avLst/>
        </a:prstGeom>
        <a:solidFill xmlns:a="http://schemas.openxmlformats.org/drawingml/2006/main">
          <a:schemeClr val="bg1"/>
        </a:solidFill>
        <a:ln xmlns:a="http://schemas.openxmlformats.org/drawingml/2006/main">
          <a:solidFill>
            <a:schemeClr val="accent2"/>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accent2"/>
              </a:solidFill>
              <a:latin typeface="Arial" panose="020B0604020202020204" pitchFamily="34" charset="0"/>
              <a:cs typeface="Arial" panose="020B0604020202020204" pitchFamily="34" charset="0"/>
            </a:rPr>
            <a:t>Inequality</a:t>
          </a:r>
          <a:r>
            <a:rPr lang="fr-FR" sz="1100" b="1" baseline="0">
              <a:solidFill>
                <a:schemeClr val="accent2"/>
              </a:solidFill>
              <a:latin typeface="Arial" panose="020B0604020202020204" pitchFamily="34" charset="0"/>
              <a:cs typeface="Arial" panose="020B0604020202020204" pitchFamily="34" charset="0"/>
            </a:rPr>
            <a:t> between countries</a:t>
          </a:r>
          <a:endParaRPr lang="fr-FR" sz="1100" b="1">
            <a:solidFill>
              <a:schemeClr val="accent2"/>
            </a:solidFill>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0.09127</cdr:x>
      <cdr:y>0.87024</cdr:y>
    </cdr:from>
    <cdr:to>
      <cdr:x>0.96408</cdr:x>
      <cdr:y>0.96387</cdr:y>
    </cdr:to>
    <cdr:sp macro="" textlink="">
      <cdr:nvSpPr>
        <cdr:cNvPr id="6" name="ZoneTexte 5">
          <a:extLst xmlns:a="http://schemas.openxmlformats.org/drawingml/2006/main">
            <a:ext uri="{FF2B5EF4-FFF2-40B4-BE49-F238E27FC236}">
              <a16:creationId xmlns:a16="http://schemas.microsoft.com/office/drawing/2014/main" id="{F4379C3A-2DE2-9F43-9D4D-6639C0AE3388}"/>
            </a:ext>
          </a:extLst>
        </cdr:cNvPr>
        <cdr:cNvSpPr txBox="1"/>
      </cdr:nvSpPr>
      <cdr:spPr>
        <a:xfrm xmlns:a="http://schemas.openxmlformats.org/drawingml/2006/main">
          <a:off x="752591" y="5027316"/>
          <a:ext cx="7196666" cy="5409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050">
              <a:latin typeface="Arial" panose="020B0604020202020204" pitchFamily="34" charset="0"/>
              <a:cs typeface="Arial" panose="020B0604020202020204" pitchFamily="34" charset="0"/>
            </a:rPr>
            <a:t>Note: "Inequality</a:t>
          </a:r>
          <a:r>
            <a:rPr lang="fr-FR" sz="1050" baseline="0">
              <a:latin typeface="Arial" panose="020B0604020202020204" pitchFamily="34" charset="0"/>
              <a:cs typeface="Arial" panose="020B0604020202020204" pitchFamily="34" charset="0"/>
            </a:rPr>
            <a:t> within countries" g</a:t>
          </a:r>
          <a:r>
            <a:rPr lang="fr-FR" sz="1050">
              <a:latin typeface="Arial" panose="020B0604020202020204" pitchFamily="34" charset="0"/>
              <a:cs typeface="Arial" panose="020B0604020202020204" pitchFamily="34" charset="0"/>
            </a:rPr>
            <a:t>lobal top 10% income share is calculated</a:t>
          </a:r>
          <a:r>
            <a:rPr lang="fr-FR" sz="1050" baseline="0">
              <a:latin typeface="Arial" panose="020B0604020202020204" pitchFamily="34" charset="0"/>
              <a:cs typeface="Arial" panose="020B0604020202020204" pitchFamily="34" charset="0"/>
            </a:rPr>
            <a:t> </a:t>
          </a:r>
          <a:r>
            <a:rPr lang="fr-FR" sz="1050">
              <a:latin typeface="Arial" panose="020B0604020202020204" pitchFamily="34" charset="0"/>
              <a:cs typeface="Arial" panose="020B0604020202020204" pitchFamily="34" charset="0"/>
            </a:rPr>
            <a:t>assuming</a:t>
          </a:r>
          <a:r>
            <a:rPr lang="fr-FR" sz="1050" baseline="0">
              <a:latin typeface="Arial" panose="020B0604020202020204" pitchFamily="34" charset="0"/>
              <a:cs typeface="Arial" panose="020B0604020202020204" pitchFamily="34" charset="0"/>
            </a:rPr>
            <a:t> no inequality between countries. "Inequality between countries": global top 10% share calculated assuming no inequality between countries.</a:t>
          </a:r>
        </a:p>
        <a:p xmlns:a="http://schemas.openxmlformats.org/drawingml/2006/main">
          <a:pPr algn="l"/>
          <a:r>
            <a:rPr lang="fr-FR" sz="1050" b="1" baseline="0">
              <a:latin typeface="Arial" panose="020B0604020202020204" pitchFamily="34" charset="0"/>
              <a:cs typeface="Arial" panose="020B0604020202020204" pitchFamily="34" charset="0"/>
            </a:rPr>
            <a:t>Sources and series: </a:t>
          </a:r>
          <a:r>
            <a:rPr lang="fr-FR" sz="1050" b="0" baseline="0">
              <a:latin typeface="Arial" panose="020B0604020202020204" pitchFamily="34" charset="0"/>
              <a:cs typeface="Arial" panose="020B0604020202020204" pitchFamily="34" charset="0"/>
            </a:rPr>
            <a:t>Chancel and Piketty (2021). See </a:t>
          </a:r>
          <a:r>
            <a:rPr lang="fr-FR" sz="1050" baseline="0">
              <a:latin typeface="Arial" panose="020B0604020202020204" pitchFamily="34" charset="0"/>
              <a:cs typeface="Arial" panose="020B0604020202020204" pitchFamily="34" charset="0"/>
            </a:rPr>
            <a:t>wid.world/longrun</a:t>
          </a:r>
          <a:endParaRPr lang="fr-FR" sz="1050">
            <a:latin typeface="Arial" panose="020B0604020202020204" pitchFamily="34" charset="0"/>
            <a:cs typeface="Arial" panose="020B0604020202020204" pitchFamily="34" charset="0"/>
          </a:endParaRPr>
        </a:p>
      </cdr:txBody>
    </cdr:sp>
  </cdr:relSizeAnchor>
</c:userShapes>
</file>

<file path=xl/drawings/drawing55.xml><?xml version="1.0" encoding="utf-8"?>
<xdr:wsDr xmlns:xdr="http://schemas.openxmlformats.org/drawingml/2006/spreadsheetDrawing" xmlns:a="http://schemas.openxmlformats.org/drawingml/2006/main">
  <xdr:twoCellAnchor>
    <xdr:from>
      <xdr:col>0</xdr:col>
      <xdr:colOff>2</xdr:colOff>
      <xdr:row>0</xdr:row>
      <xdr:rowOff>76203</xdr:rowOff>
    </xdr:from>
    <xdr:to>
      <xdr:col>10</xdr:col>
      <xdr:colOff>13956</xdr:colOff>
      <xdr:row>30</xdr:row>
      <xdr:rowOff>117593</xdr:rowOff>
    </xdr:to>
    <xdr:graphicFrame macro="">
      <xdr:nvGraphicFramePr>
        <xdr:cNvPr id="2" name="Graphique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0.33921</cdr:x>
      <cdr:y>0.29044</cdr:y>
    </cdr:from>
    <cdr:to>
      <cdr:x>0.49202</cdr:x>
      <cdr:y>0.3788</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2796903" y="1753876"/>
          <a:ext cx="1260039" cy="533532"/>
        </a:xfrm>
        <a:prstGeom xmlns:a="http://schemas.openxmlformats.org/drawingml/2006/main" prst="rect">
          <a:avLst/>
        </a:prstGeom>
        <a:solidFill xmlns:a="http://schemas.openxmlformats.org/drawingml/2006/main">
          <a:schemeClr val="bg1"/>
        </a:solidFill>
        <a:ln xmlns:a="http://schemas.openxmlformats.org/drawingml/2006/main">
          <a:solidFill>
            <a:schemeClr val="accent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solidFill>
                <a:schemeClr val="accent1">
                  <a:lumMod val="75000"/>
                </a:schemeClr>
              </a:solidFill>
              <a:latin typeface="Arial" panose="020B0604020202020204" pitchFamily="34" charset="0"/>
              <a:cs typeface="Arial" panose="020B0604020202020204" pitchFamily="34" charset="0"/>
            </a:rPr>
            <a:t>1900: </a:t>
          </a:r>
          <a:r>
            <a:rPr lang="fr-FR" sz="1100" b="0">
              <a:solidFill>
                <a:schemeClr val="accent1">
                  <a:lumMod val="75000"/>
                </a:schemeClr>
              </a:solidFill>
              <a:latin typeface="Arial" panose="020B0604020202020204" pitchFamily="34" charset="0"/>
              <a:cs typeface="Arial" panose="020B0604020202020204" pitchFamily="34" charset="0"/>
            </a:rPr>
            <a:t>Top 10% income share is on average 51%</a:t>
          </a:r>
        </a:p>
      </cdr:txBody>
    </cdr:sp>
  </cdr:relSizeAnchor>
  <cdr:relSizeAnchor xmlns:cdr="http://schemas.openxmlformats.org/drawingml/2006/chartDrawing">
    <cdr:from>
      <cdr:x>0.09127</cdr:x>
      <cdr:y>0.87024</cdr:y>
    </cdr:from>
    <cdr:to>
      <cdr:x>0.96408</cdr:x>
      <cdr:y>0.96387</cdr:y>
    </cdr:to>
    <cdr:sp macro="" textlink="">
      <cdr:nvSpPr>
        <cdr:cNvPr id="6" name="ZoneTexte 5">
          <a:extLst xmlns:a="http://schemas.openxmlformats.org/drawingml/2006/main">
            <a:ext uri="{FF2B5EF4-FFF2-40B4-BE49-F238E27FC236}">
              <a16:creationId xmlns:a16="http://schemas.microsoft.com/office/drawing/2014/main" id="{F4379C3A-2DE2-9F43-9D4D-6639C0AE3388}"/>
            </a:ext>
          </a:extLst>
        </cdr:cNvPr>
        <cdr:cNvSpPr txBox="1"/>
      </cdr:nvSpPr>
      <cdr:spPr>
        <a:xfrm xmlns:a="http://schemas.openxmlformats.org/drawingml/2006/main">
          <a:off x="752591" y="5027316"/>
          <a:ext cx="7196666" cy="5409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050">
              <a:latin typeface="Arial" panose="020B0604020202020204" pitchFamily="34" charset="0"/>
              <a:cs typeface="Arial" panose="020B0604020202020204" pitchFamily="34" charset="0"/>
            </a:rPr>
            <a:t>Note: "Inequality</a:t>
          </a:r>
          <a:r>
            <a:rPr lang="fr-FR" sz="1050" baseline="0">
              <a:latin typeface="Arial" panose="020B0604020202020204" pitchFamily="34" charset="0"/>
              <a:cs typeface="Arial" panose="020B0604020202020204" pitchFamily="34" charset="0"/>
            </a:rPr>
            <a:t> within countries" corresponds to the g</a:t>
          </a:r>
          <a:r>
            <a:rPr lang="fr-FR" sz="1050">
              <a:latin typeface="Arial" panose="020B0604020202020204" pitchFamily="34" charset="0"/>
              <a:cs typeface="Arial" panose="020B0604020202020204" pitchFamily="34" charset="0"/>
            </a:rPr>
            <a:t>lobal top 10% income share calculated</a:t>
          </a:r>
          <a:r>
            <a:rPr lang="fr-FR" sz="1050" baseline="0">
              <a:latin typeface="Arial" panose="020B0604020202020204" pitchFamily="34" charset="0"/>
              <a:cs typeface="Arial" panose="020B0604020202020204" pitchFamily="34" charset="0"/>
            </a:rPr>
            <a:t> </a:t>
          </a:r>
          <a:r>
            <a:rPr lang="fr-FR" sz="1050">
              <a:latin typeface="Arial" panose="020B0604020202020204" pitchFamily="34" charset="0"/>
              <a:cs typeface="Arial" panose="020B0604020202020204" pitchFamily="34" charset="0"/>
            </a:rPr>
            <a:t>assuming</a:t>
          </a:r>
          <a:r>
            <a:rPr lang="fr-FR" sz="1050" baseline="0">
              <a:latin typeface="Arial" panose="020B0604020202020204" pitchFamily="34" charset="0"/>
              <a:cs typeface="Arial" panose="020B0604020202020204" pitchFamily="34" charset="0"/>
            </a:rPr>
            <a:t> no inequality between countries. It amounts to measuring the  average top 10% income share across countries, weighted by population. </a:t>
          </a:r>
          <a:r>
            <a:rPr lang="fr-FR" sz="1050" b="1" baseline="0">
              <a:latin typeface="Arial" panose="020B0604020202020204" pitchFamily="34" charset="0"/>
              <a:cs typeface="Arial" panose="020B0604020202020204" pitchFamily="34" charset="0"/>
            </a:rPr>
            <a:t>Sources and series: </a:t>
          </a:r>
          <a:r>
            <a:rPr lang="fr-FR" sz="1050" b="0" baseline="0">
              <a:latin typeface="Arial" panose="020B0604020202020204" pitchFamily="34" charset="0"/>
              <a:cs typeface="Arial" panose="020B0604020202020204" pitchFamily="34" charset="0"/>
            </a:rPr>
            <a:t>Chancel and Piketty (2021). See </a:t>
          </a:r>
          <a:r>
            <a:rPr lang="fr-FR" sz="1050" baseline="0">
              <a:latin typeface="Arial" panose="020B0604020202020204" pitchFamily="34" charset="0"/>
              <a:cs typeface="Arial" panose="020B0604020202020204" pitchFamily="34" charset="0"/>
            </a:rPr>
            <a:t>wid.world/longrun</a:t>
          </a:r>
          <a:endParaRPr lang="fr-FR" sz="10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0.67217</cdr:x>
      <cdr:y>0.65493</cdr:y>
    </cdr:from>
    <cdr:to>
      <cdr:x>0.84286</cdr:x>
      <cdr:y>0.74328</cdr:y>
    </cdr:to>
    <cdr:sp macro="" textlink="">
      <cdr:nvSpPr>
        <cdr:cNvPr id="7" name="ZoneTexte 1">
          <a:extLst xmlns:a="http://schemas.openxmlformats.org/drawingml/2006/main">
            <a:ext uri="{FF2B5EF4-FFF2-40B4-BE49-F238E27FC236}">
              <a16:creationId xmlns:a16="http://schemas.microsoft.com/office/drawing/2014/main" id="{04EC4362-70AA-DA4E-8BC8-C8B013EE1D27}"/>
            </a:ext>
          </a:extLst>
        </cdr:cNvPr>
        <cdr:cNvSpPr txBox="1"/>
      </cdr:nvSpPr>
      <cdr:spPr>
        <a:xfrm xmlns:a="http://schemas.openxmlformats.org/drawingml/2006/main">
          <a:off x="5542374" y="3954874"/>
          <a:ext cx="1407346" cy="533532"/>
        </a:xfrm>
        <a:prstGeom xmlns:a="http://schemas.openxmlformats.org/drawingml/2006/main" prst="rect">
          <a:avLst/>
        </a:prstGeom>
        <a:solidFill xmlns:a="http://schemas.openxmlformats.org/drawingml/2006/main">
          <a:schemeClr val="bg1"/>
        </a:solidFill>
        <a:ln xmlns:a="http://schemas.openxmlformats.org/drawingml/2006/main">
          <a:solidFill>
            <a:schemeClr val="accent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accent1">
                  <a:lumMod val="75000"/>
                </a:schemeClr>
              </a:solidFill>
              <a:latin typeface="Arial" panose="020B0604020202020204" pitchFamily="34" charset="0"/>
              <a:cs typeface="Arial" panose="020B0604020202020204" pitchFamily="34" charset="0"/>
            </a:rPr>
            <a:t>1980: </a:t>
          </a:r>
          <a:r>
            <a:rPr lang="fr-FR" sz="1100" b="0">
              <a:solidFill>
                <a:schemeClr val="accent1">
                  <a:lumMod val="75000"/>
                </a:schemeClr>
              </a:solidFill>
              <a:latin typeface="Arial" panose="020B0604020202020204" pitchFamily="34" charset="0"/>
              <a:cs typeface="Arial" panose="020B0604020202020204" pitchFamily="34" charset="0"/>
            </a:rPr>
            <a:t>Top 10%income share is on average 36%</a:t>
          </a:r>
        </a:p>
      </cdr:txBody>
    </cdr:sp>
  </cdr:relSizeAnchor>
  <cdr:relSizeAnchor xmlns:cdr="http://schemas.openxmlformats.org/drawingml/2006/chartDrawing">
    <cdr:from>
      <cdr:x>0.80909</cdr:x>
      <cdr:y>0.22262</cdr:y>
    </cdr:from>
    <cdr:to>
      <cdr:x>0.9619</cdr:x>
      <cdr:y>0.31097</cdr:y>
    </cdr:to>
    <cdr:sp macro="" textlink="">
      <cdr:nvSpPr>
        <cdr:cNvPr id="8" name="ZoneTexte 1">
          <a:extLst xmlns:a="http://schemas.openxmlformats.org/drawingml/2006/main">
            <a:ext uri="{FF2B5EF4-FFF2-40B4-BE49-F238E27FC236}">
              <a16:creationId xmlns:a16="http://schemas.microsoft.com/office/drawing/2014/main" id="{65DEFEBA-75E6-BC45-BE8C-94A302C37089}"/>
            </a:ext>
          </a:extLst>
        </cdr:cNvPr>
        <cdr:cNvSpPr txBox="1"/>
      </cdr:nvSpPr>
      <cdr:spPr>
        <a:xfrm xmlns:a="http://schemas.openxmlformats.org/drawingml/2006/main">
          <a:off x="6671263" y="1344319"/>
          <a:ext cx="1260039" cy="533532"/>
        </a:xfrm>
        <a:prstGeom xmlns:a="http://schemas.openxmlformats.org/drawingml/2006/main" prst="rect">
          <a:avLst/>
        </a:prstGeom>
        <a:solidFill xmlns:a="http://schemas.openxmlformats.org/drawingml/2006/main">
          <a:schemeClr val="bg1"/>
        </a:solidFill>
        <a:ln xmlns:a="http://schemas.openxmlformats.org/drawingml/2006/main">
          <a:solidFill>
            <a:schemeClr val="accent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accent1">
                  <a:lumMod val="75000"/>
                </a:schemeClr>
              </a:solidFill>
              <a:latin typeface="Arial" panose="020B0604020202020204" pitchFamily="34" charset="0"/>
              <a:cs typeface="Arial" panose="020B0604020202020204" pitchFamily="34" charset="0"/>
            </a:rPr>
            <a:t>2020: </a:t>
          </a:r>
          <a:r>
            <a:rPr lang="fr-FR" sz="1100" b="0">
              <a:solidFill>
                <a:schemeClr val="accent1">
                  <a:lumMod val="75000"/>
                </a:schemeClr>
              </a:solidFill>
              <a:latin typeface="Arial" panose="020B0604020202020204" pitchFamily="34" charset="0"/>
              <a:cs typeface="Arial" panose="020B0604020202020204" pitchFamily="34" charset="0"/>
            </a:rPr>
            <a:t>Top 10% income</a:t>
          </a:r>
          <a:r>
            <a:rPr lang="fr-FR" sz="1100" b="0" baseline="0">
              <a:solidFill>
                <a:schemeClr val="accent1">
                  <a:lumMod val="75000"/>
                </a:schemeClr>
              </a:solidFill>
              <a:latin typeface="Arial" panose="020B0604020202020204" pitchFamily="34" charset="0"/>
              <a:cs typeface="Arial" panose="020B0604020202020204" pitchFamily="34" charset="0"/>
            </a:rPr>
            <a:t> share</a:t>
          </a:r>
          <a:r>
            <a:rPr lang="fr-FR" sz="1100" b="0">
              <a:solidFill>
                <a:schemeClr val="accent1">
                  <a:lumMod val="75000"/>
                </a:schemeClr>
              </a:solidFill>
              <a:latin typeface="Arial" panose="020B0604020202020204" pitchFamily="34" charset="0"/>
              <a:cs typeface="Arial" panose="020B0604020202020204" pitchFamily="34" charset="0"/>
            </a:rPr>
            <a:t> is on average 46%</a:t>
          </a:r>
        </a:p>
      </cdr:txBody>
    </cdr:sp>
  </cdr:relSizeAnchor>
</c:userShapes>
</file>

<file path=xl/drawings/drawing57.xml><?xml version="1.0" encoding="utf-8"?>
<xdr:wsDr xmlns:xdr="http://schemas.openxmlformats.org/drawingml/2006/spreadsheetDrawing" xmlns:a="http://schemas.openxmlformats.org/drawingml/2006/main">
  <xdr:twoCellAnchor>
    <xdr:from>
      <xdr:col>0</xdr:col>
      <xdr:colOff>2</xdr:colOff>
      <xdr:row>0</xdr:row>
      <xdr:rowOff>76203</xdr:rowOff>
    </xdr:from>
    <xdr:to>
      <xdr:col>10</xdr:col>
      <xdr:colOff>13956</xdr:colOff>
      <xdr:row>30</xdr:row>
      <xdr:rowOff>117593</xdr:rowOff>
    </xdr:to>
    <xdr:graphicFrame macro="">
      <xdr:nvGraphicFramePr>
        <xdr:cNvPr id="2" name="Graphique 1">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0.33921</cdr:x>
      <cdr:y>0.29044</cdr:y>
    </cdr:from>
    <cdr:to>
      <cdr:x>0.49202</cdr:x>
      <cdr:y>0.3788</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2796903" y="1753876"/>
          <a:ext cx="1260039" cy="533532"/>
        </a:xfrm>
        <a:prstGeom xmlns:a="http://schemas.openxmlformats.org/drawingml/2006/main" prst="rect">
          <a:avLst/>
        </a:prstGeom>
        <a:solidFill xmlns:a="http://schemas.openxmlformats.org/drawingml/2006/main">
          <a:schemeClr val="bg1"/>
        </a:solidFill>
        <a:ln xmlns:a="http://schemas.openxmlformats.org/drawingml/2006/main">
          <a:solidFill>
            <a:schemeClr val="accent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solidFill>
                <a:schemeClr val="accent1">
                  <a:lumMod val="75000"/>
                </a:schemeClr>
              </a:solidFill>
              <a:latin typeface="Arial" panose="020B0604020202020204" pitchFamily="34" charset="0"/>
              <a:cs typeface="Arial" panose="020B0604020202020204" pitchFamily="34" charset="0"/>
            </a:rPr>
            <a:t>1900: </a:t>
          </a:r>
          <a:r>
            <a:rPr lang="fr-FR" sz="1100" b="0">
              <a:solidFill>
                <a:schemeClr val="accent1">
                  <a:lumMod val="75000"/>
                </a:schemeClr>
              </a:solidFill>
              <a:latin typeface="Arial" panose="020B0604020202020204" pitchFamily="34" charset="0"/>
              <a:cs typeface="Arial" panose="020B0604020202020204" pitchFamily="34" charset="0"/>
            </a:rPr>
            <a:t>La part du décile supérieur atteint 51%</a:t>
          </a:r>
        </a:p>
      </cdr:txBody>
    </cdr:sp>
  </cdr:relSizeAnchor>
  <cdr:relSizeAnchor xmlns:cdr="http://schemas.openxmlformats.org/drawingml/2006/chartDrawing">
    <cdr:from>
      <cdr:x>0.09127</cdr:x>
      <cdr:y>0.87024</cdr:y>
    </cdr:from>
    <cdr:to>
      <cdr:x>0.96408</cdr:x>
      <cdr:y>0.96387</cdr:y>
    </cdr:to>
    <cdr:sp macro="" textlink="">
      <cdr:nvSpPr>
        <cdr:cNvPr id="6" name="ZoneTexte 5">
          <a:extLst xmlns:a="http://schemas.openxmlformats.org/drawingml/2006/main">
            <a:ext uri="{FF2B5EF4-FFF2-40B4-BE49-F238E27FC236}">
              <a16:creationId xmlns:a16="http://schemas.microsoft.com/office/drawing/2014/main" id="{F4379C3A-2DE2-9F43-9D4D-6639C0AE3388}"/>
            </a:ext>
          </a:extLst>
        </cdr:cNvPr>
        <cdr:cNvSpPr txBox="1"/>
      </cdr:nvSpPr>
      <cdr:spPr>
        <a:xfrm xmlns:a="http://schemas.openxmlformats.org/drawingml/2006/main">
          <a:off x="752591" y="5027316"/>
          <a:ext cx="7196666" cy="54092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fr-FR" sz="1050">
              <a:latin typeface="Arial" panose="020B0604020202020204" pitchFamily="34" charset="0"/>
              <a:cs typeface="Arial" panose="020B0604020202020204" pitchFamily="34" charset="0"/>
            </a:rPr>
            <a:t>Note: Le graphique présente</a:t>
          </a:r>
          <a:r>
            <a:rPr lang="fr-FR" sz="1050" baseline="0">
              <a:latin typeface="Arial" panose="020B0604020202020204" pitchFamily="34" charset="0"/>
              <a:cs typeface="Arial" panose="020B0604020202020204" pitchFamily="34" charset="0"/>
            </a:rPr>
            <a:t> la part du revenu national captée par le décile supérieur au sein des pays (moyenne pondérée par la population de chaque pays). Revenu mesuré après revenus de remplacement (retraites et chômage) et avant impôts et prestations sociales. </a:t>
          </a:r>
          <a:r>
            <a:rPr lang="fr-FR" sz="1050" b="1" baseline="0">
              <a:latin typeface="Arial" panose="020B0604020202020204" pitchFamily="34" charset="0"/>
              <a:cs typeface="Arial" panose="020B0604020202020204" pitchFamily="34" charset="0"/>
            </a:rPr>
            <a:t>Sources et séries: </a:t>
          </a:r>
          <a:r>
            <a:rPr lang="fr-FR" sz="1050" b="0" baseline="0">
              <a:latin typeface="Arial" panose="020B0604020202020204" pitchFamily="34" charset="0"/>
              <a:cs typeface="Arial" panose="020B0604020202020204" pitchFamily="34" charset="0"/>
            </a:rPr>
            <a:t>Chancel et Piketty 2021. Voir </a:t>
          </a:r>
          <a:r>
            <a:rPr lang="fr-FR" sz="1050" baseline="0">
              <a:latin typeface="Arial" panose="020B0604020202020204" pitchFamily="34" charset="0"/>
              <a:cs typeface="Arial" panose="020B0604020202020204" pitchFamily="34" charset="0"/>
            </a:rPr>
            <a:t>wid.world/longrun</a:t>
          </a:r>
          <a:endParaRPr lang="fr-FR" sz="105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0.67217</cdr:x>
      <cdr:y>0.65493</cdr:y>
    </cdr:from>
    <cdr:to>
      <cdr:x>0.84286</cdr:x>
      <cdr:y>0.74328</cdr:y>
    </cdr:to>
    <cdr:sp macro="" textlink="">
      <cdr:nvSpPr>
        <cdr:cNvPr id="7" name="ZoneTexte 1">
          <a:extLst xmlns:a="http://schemas.openxmlformats.org/drawingml/2006/main">
            <a:ext uri="{FF2B5EF4-FFF2-40B4-BE49-F238E27FC236}">
              <a16:creationId xmlns:a16="http://schemas.microsoft.com/office/drawing/2014/main" id="{04EC4362-70AA-DA4E-8BC8-C8B013EE1D27}"/>
            </a:ext>
          </a:extLst>
        </cdr:cNvPr>
        <cdr:cNvSpPr txBox="1"/>
      </cdr:nvSpPr>
      <cdr:spPr>
        <a:xfrm xmlns:a="http://schemas.openxmlformats.org/drawingml/2006/main">
          <a:off x="5542374" y="3954874"/>
          <a:ext cx="1407346" cy="533532"/>
        </a:xfrm>
        <a:prstGeom xmlns:a="http://schemas.openxmlformats.org/drawingml/2006/main" prst="rect">
          <a:avLst/>
        </a:prstGeom>
        <a:solidFill xmlns:a="http://schemas.openxmlformats.org/drawingml/2006/main">
          <a:schemeClr val="bg1"/>
        </a:solidFill>
        <a:ln xmlns:a="http://schemas.openxmlformats.org/drawingml/2006/main">
          <a:solidFill>
            <a:schemeClr val="accent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accent1">
                  <a:lumMod val="75000"/>
                </a:schemeClr>
              </a:solidFill>
              <a:latin typeface="Arial" panose="020B0604020202020204" pitchFamily="34" charset="0"/>
              <a:cs typeface="Arial" panose="020B0604020202020204" pitchFamily="34" charset="0"/>
            </a:rPr>
            <a:t>1980: </a:t>
          </a:r>
          <a:r>
            <a:rPr lang="fr-FR" sz="1100" b="0">
              <a:solidFill>
                <a:schemeClr val="accent1">
                  <a:lumMod val="75000"/>
                </a:schemeClr>
              </a:solidFill>
              <a:latin typeface="Arial" panose="020B0604020202020204" pitchFamily="34" charset="0"/>
              <a:cs typeface="Arial" panose="020B0604020202020204" pitchFamily="34" charset="0"/>
            </a:rPr>
            <a:t>La part du décile supérieur atteint 36%</a:t>
          </a:r>
        </a:p>
      </cdr:txBody>
    </cdr:sp>
  </cdr:relSizeAnchor>
  <cdr:relSizeAnchor xmlns:cdr="http://schemas.openxmlformats.org/drawingml/2006/chartDrawing">
    <cdr:from>
      <cdr:x>0.80909</cdr:x>
      <cdr:y>0.19925</cdr:y>
    </cdr:from>
    <cdr:to>
      <cdr:x>0.9619</cdr:x>
      <cdr:y>0.2876</cdr:y>
    </cdr:to>
    <cdr:sp macro="" textlink="">
      <cdr:nvSpPr>
        <cdr:cNvPr id="8" name="ZoneTexte 1">
          <a:extLst xmlns:a="http://schemas.openxmlformats.org/drawingml/2006/main">
            <a:ext uri="{FF2B5EF4-FFF2-40B4-BE49-F238E27FC236}">
              <a16:creationId xmlns:a16="http://schemas.microsoft.com/office/drawing/2014/main" id="{65DEFEBA-75E6-BC45-BE8C-94A302C37089}"/>
            </a:ext>
          </a:extLst>
        </cdr:cNvPr>
        <cdr:cNvSpPr txBox="1"/>
      </cdr:nvSpPr>
      <cdr:spPr>
        <a:xfrm xmlns:a="http://schemas.openxmlformats.org/drawingml/2006/main">
          <a:off x="6671299" y="1203205"/>
          <a:ext cx="1259985" cy="533511"/>
        </a:xfrm>
        <a:prstGeom xmlns:a="http://schemas.openxmlformats.org/drawingml/2006/main" prst="rect">
          <a:avLst/>
        </a:prstGeom>
        <a:solidFill xmlns:a="http://schemas.openxmlformats.org/drawingml/2006/main">
          <a:schemeClr val="bg1"/>
        </a:solidFill>
        <a:ln xmlns:a="http://schemas.openxmlformats.org/drawingml/2006/main">
          <a:solidFill>
            <a:schemeClr val="accent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solidFill>
                <a:schemeClr val="accent1">
                  <a:lumMod val="75000"/>
                </a:schemeClr>
              </a:solidFill>
              <a:latin typeface="Arial" panose="020B0604020202020204" pitchFamily="34" charset="0"/>
              <a:cs typeface="Arial" panose="020B0604020202020204" pitchFamily="34" charset="0"/>
            </a:rPr>
            <a:t>2020: </a:t>
          </a:r>
          <a:r>
            <a:rPr lang="fr-FR" sz="1100" b="0">
              <a:solidFill>
                <a:schemeClr val="accent1">
                  <a:lumMod val="75000"/>
                </a:schemeClr>
              </a:solidFill>
              <a:latin typeface="Arial" panose="020B0604020202020204" pitchFamily="34" charset="0"/>
              <a:cs typeface="Arial" panose="020B0604020202020204" pitchFamily="34" charset="0"/>
            </a:rPr>
            <a:t>La part du décile supérieur atteint 46%</a:t>
          </a:r>
        </a:p>
      </cdr:txBody>
    </cdr:sp>
  </cdr:relSizeAnchor>
  <cdr:relSizeAnchor xmlns:cdr="http://schemas.openxmlformats.org/drawingml/2006/chartDrawing">
    <cdr:from>
      <cdr:x>0.20537</cdr:x>
      <cdr:y>0.02438</cdr:y>
    </cdr:from>
    <cdr:to>
      <cdr:x>0.8999</cdr:x>
      <cdr:y>0.07306</cdr:y>
    </cdr:to>
    <cdr:sp macro="" textlink="">
      <cdr:nvSpPr>
        <cdr:cNvPr id="4" name="ZoneTexte 3">
          <a:extLst xmlns:a="http://schemas.openxmlformats.org/drawingml/2006/main">
            <a:ext uri="{FF2B5EF4-FFF2-40B4-BE49-F238E27FC236}">
              <a16:creationId xmlns:a16="http://schemas.microsoft.com/office/drawing/2014/main" id="{236CD743-9A7A-0147-A343-C9AF96622DDE}"/>
            </a:ext>
          </a:extLst>
        </cdr:cNvPr>
        <cdr:cNvSpPr txBox="1"/>
      </cdr:nvSpPr>
      <cdr:spPr>
        <a:xfrm xmlns:a="http://schemas.openxmlformats.org/drawingml/2006/main">
          <a:off x="1693331" y="147222"/>
          <a:ext cx="5726760" cy="29398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400" b="1" baseline="0">
              <a:latin typeface="Arial" panose="020B0604020202020204" pitchFamily="34" charset="0"/>
              <a:cs typeface="Arial" panose="020B0604020202020204" pitchFamily="34" charset="0"/>
            </a:rPr>
            <a:t>Figure Appendice 3B. Inégalités au sein des pays, 1820-2020</a:t>
          </a:r>
          <a:endParaRPr lang="fr-FR" sz="1400" b="1">
            <a:latin typeface="Arial" panose="020B0604020202020204" pitchFamily="34" charset="0"/>
            <a:cs typeface="Arial" panose="020B0604020202020204" pitchFamily="34" charset="0"/>
          </a:endParaRP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2</xdr:colOff>
      <xdr:row>0</xdr:row>
      <xdr:rowOff>76203</xdr:rowOff>
    </xdr:from>
    <xdr:to>
      <xdr:col>10</xdr:col>
      <xdr:colOff>13956</xdr:colOff>
      <xdr:row>26</xdr:row>
      <xdr:rowOff>151847</xdr:rowOff>
    </xdr:to>
    <xdr:graphicFrame macro="">
      <xdr:nvGraphicFramePr>
        <xdr:cNvPr id="2" name="Graphique 1">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3</xdr:col>
      <xdr:colOff>0</xdr:colOff>
      <xdr:row>61</xdr:row>
      <xdr:rowOff>127000</xdr:rowOff>
    </xdr:from>
    <xdr:to>
      <xdr:col>9</xdr:col>
      <xdr:colOff>800100</xdr:colOff>
      <xdr:row>86</xdr:row>
      <xdr:rowOff>76200</xdr:rowOff>
    </xdr:to>
    <xdr:graphicFrame macro="">
      <xdr:nvGraphicFramePr>
        <xdr:cNvPr id="2" name="Graphique 1">
          <a:extLst>
            <a:ext uri="{FF2B5EF4-FFF2-40B4-BE49-F238E27FC236}">
              <a16:creationId xmlns:a16="http://schemas.microsoft.com/office/drawing/2014/main" id="{9B14D629-647D-DC4B-9BA1-B0A779015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0.12014</cdr:x>
      <cdr:y>0.64867</cdr:y>
    </cdr:from>
    <cdr:to>
      <cdr:x>0.3361</cdr:x>
      <cdr:y>0.74166</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996789" y="3881961"/>
          <a:ext cx="1791687" cy="55650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1820:</a:t>
          </a:r>
          <a:r>
            <a:rPr lang="fr-FR" sz="1100" b="1" baseline="0">
              <a:latin typeface="Arial" panose="020B0604020202020204" pitchFamily="34" charset="0"/>
              <a:cs typeface="Arial" panose="020B0604020202020204" pitchFamily="34" charset="0"/>
            </a:rPr>
            <a:t> </a:t>
          </a:r>
          <a:r>
            <a:rPr lang="fr-FR" sz="1100" b="0" baseline="0">
              <a:latin typeface="Arial" panose="020B0604020202020204" pitchFamily="34" charset="0"/>
              <a:cs typeface="Arial" panose="020B0604020202020204" pitchFamily="34" charset="0"/>
            </a:rPr>
            <a:t>T</a:t>
          </a:r>
          <a:r>
            <a:rPr lang="fr-FR" sz="1100" baseline="0">
              <a:latin typeface="Arial" panose="020B0604020202020204" pitchFamily="34" charset="0"/>
              <a:cs typeface="Arial" panose="020B0604020202020204" pitchFamily="34" charset="0"/>
            </a:rPr>
            <a:t>op 10% countries earn 3.2x more than bottom 50% countries</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0.73786</cdr:x>
      <cdr:y>0.38557</cdr:y>
    </cdr:from>
    <cdr:to>
      <cdr:x>0.95173</cdr:x>
      <cdr:y>0.47859</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6121726" y="2307441"/>
          <a:ext cx="1774358" cy="55668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2020:</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Top 10% countries earn 9x more than bottom 50% countries</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0.10595</cdr:x>
      <cdr:y>0.89454</cdr:y>
    </cdr:from>
    <cdr:to>
      <cdr:x>0.96726</cdr:x>
      <cdr:y>1</cdr:y>
    </cdr:to>
    <cdr:sp macro="" textlink="">
      <cdr:nvSpPr>
        <cdr:cNvPr id="5" name="ZoneTexte 1">
          <a:extLst xmlns:a="http://schemas.openxmlformats.org/drawingml/2006/main">
            <a:ext uri="{FF2B5EF4-FFF2-40B4-BE49-F238E27FC236}">
              <a16:creationId xmlns:a16="http://schemas.microsoft.com/office/drawing/2014/main" id="{54716523-4A4C-EA49-AD4F-93B99CA056C1}"/>
            </a:ext>
          </a:extLst>
        </cdr:cNvPr>
        <cdr:cNvSpPr txBox="1"/>
      </cdr:nvSpPr>
      <cdr:spPr>
        <a:xfrm xmlns:a="http://schemas.openxmlformats.org/drawingml/2006/main">
          <a:off x="879061" y="4883607"/>
          <a:ext cx="7145867" cy="5757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Sources and series</a:t>
          </a:r>
          <a:r>
            <a:rPr lang="fr-FR" sz="1100">
              <a:latin typeface="Arial" panose="020B0604020202020204" pitchFamily="34" charset="0"/>
              <a:cs typeface="Arial" panose="020B0604020202020204" pitchFamily="34" charset="0"/>
            </a:rPr>
            <a:t>:</a:t>
          </a:r>
          <a:r>
            <a:rPr lang="fr-FR" sz="1100" baseline="0">
              <a:latin typeface="Arial" panose="020B0604020202020204" pitchFamily="34" charset="0"/>
              <a:cs typeface="Arial" panose="020B0604020202020204" pitchFamily="34" charset="0"/>
            </a:rPr>
            <a:t> Chancel and Piketty (2021). See wid.world/longrun</a:t>
          </a:r>
          <a:endParaRPr lang="fr-FR" sz="1100">
            <a:latin typeface="Arial" panose="020B0604020202020204" pitchFamily="34" charset="0"/>
            <a:cs typeface="Arial" panose="020B0604020202020204" pitchFamily="34" charset="0"/>
          </a:endParaRP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2</xdr:colOff>
      <xdr:row>0</xdr:row>
      <xdr:rowOff>76203</xdr:rowOff>
    </xdr:from>
    <xdr:to>
      <xdr:col>10</xdr:col>
      <xdr:colOff>13956</xdr:colOff>
      <xdr:row>30</xdr:row>
      <xdr:rowOff>25400</xdr:rowOff>
    </xdr:to>
    <xdr:graphicFrame macro="">
      <xdr:nvGraphicFramePr>
        <xdr:cNvPr id="2" name="Graphique 1">
          <a:extLst>
            <a:ext uri="{FF2B5EF4-FFF2-40B4-BE49-F238E27FC236}">
              <a16:creationId xmlns:a16="http://schemas.microsoft.com/office/drawing/2014/main" id="{00000000-0008-0000-3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0.10905</cdr:x>
      <cdr:y>0.33305</cdr:y>
    </cdr:from>
    <cdr:to>
      <cdr:x>0.39164</cdr:x>
      <cdr:y>0.42604</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901729" y="1955820"/>
          <a:ext cx="2336724" cy="546077"/>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1820:</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assuming no inequality </a:t>
          </a:r>
          <a:r>
            <a:rPr lang="fr-FR" sz="1100" b="1" baseline="0">
              <a:latin typeface="Arial" panose="020B0604020202020204" pitchFamily="34" charset="0"/>
              <a:cs typeface="Arial" panose="020B0604020202020204" pitchFamily="34" charset="0"/>
            </a:rPr>
            <a:t>between</a:t>
          </a:r>
          <a:r>
            <a:rPr lang="fr-FR" sz="1100" baseline="0">
              <a:latin typeface="Arial" panose="020B0604020202020204" pitchFamily="34" charset="0"/>
              <a:cs typeface="Arial" panose="020B0604020202020204" pitchFamily="34" charset="0"/>
            </a:rPr>
            <a:t> countries, global top 1% captures 19% of total income</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0.66964</cdr:x>
      <cdr:y>0.49525</cdr:y>
    </cdr:from>
    <cdr:to>
      <cdr:x>0.95224</cdr:x>
      <cdr:y>0.58824</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5537222" y="2908323"/>
          <a:ext cx="2336807" cy="54607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2020:</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assuming no inequality </a:t>
          </a:r>
          <a:r>
            <a:rPr lang="fr-FR" sz="1100" b="1" baseline="0">
              <a:latin typeface="Arial" panose="020B0604020202020204" pitchFamily="34" charset="0"/>
              <a:cs typeface="Arial" panose="020B0604020202020204" pitchFamily="34" charset="0"/>
            </a:rPr>
            <a:t>within</a:t>
          </a:r>
          <a:r>
            <a:rPr lang="fr-FR" sz="1100" baseline="0">
              <a:latin typeface="Arial" panose="020B0604020202020204" pitchFamily="34" charset="0"/>
              <a:cs typeface="Arial" panose="020B0604020202020204" pitchFamily="34" charset="0"/>
            </a:rPr>
            <a:t> countries, global top 1% captures 4% of total income</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0.12287</cdr:x>
      <cdr:y>0.88189</cdr:y>
    </cdr:from>
    <cdr:to>
      <cdr:x>0.98705</cdr:x>
      <cdr:y>0.92323</cdr:y>
    </cdr:to>
    <cdr:sp macro="" textlink="">
      <cdr:nvSpPr>
        <cdr:cNvPr id="5" name="ZoneTexte 1">
          <a:extLst xmlns:a="http://schemas.openxmlformats.org/drawingml/2006/main">
            <a:ext uri="{FF2B5EF4-FFF2-40B4-BE49-F238E27FC236}">
              <a16:creationId xmlns:a16="http://schemas.microsoft.com/office/drawing/2014/main" id="{54716523-4A4C-EA49-AD4F-93B99CA056C1}"/>
            </a:ext>
          </a:extLst>
        </cdr:cNvPr>
        <cdr:cNvSpPr txBox="1"/>
      </cdr:nvSpPr>
      <cdr:spPr>
        <a:xfrm xmlns:a="http://schemas.openxmlformats.org/drawingml/2006/main">
          <a:off x="1016000" y="5689600"/>
          <a:ext cx="7145867" cy="26669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Sources and series</a:t>
          </a:r>
          <a:r>
            <a:rPr lang="fr-FR" sz="1100">
              <a:latin typeface="Arial" panose="020B0604020202020204" pitchFamily="34" charset="0"/>
              <a:cs typeface="Arial" panose="020B0604020202020204" pitchFamily="34" charset="0"/>
            </a:rPr>
            <a:t>:</a:t>
          </a:r>
          <a:r>
            <a:rPr lang="fr-FR" sz="1100" baseline="0">
              <a:latin typeface="Arial" panose="020B0604020202020204" pitchFamily="34" charset="0"/>
              <a:cs typeface="Arial" panose="020B0604020202020204" pitchFamily="34" charset="0"/>
            </a:rPr>
            <a:t> Chancel and Piketty (2021). See wid.world/longrun</a:t>
          </a:r>
          <a:endParaRPr lang="fr-FR" sz="1100">
            <a:latin typeface="Arial" panose="020B0604020202020204" pitchFamily="34" charset="0"/>
            <a:cs typeface="Arial" panose="020B0604020202020204" pitchFamily="34" charset="0"/>
          </a:endParaRP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13954</xdr:colOff>
      <xdr:row>28</xdr:row>
      <xdr:rowOff>187638</xdr:rowOff>
    </xdr:to>
    <xdr:graphicFrame macro="">
      <xdr:nvGraphicFramePr>
        <xdr:cNvPr id="2" name="Graphique 1">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0.10683</cdr:x>
      <cdr:y>0.51891</cdr:y>
    </cdr:from>
    <cdr:to>
      <cdr:x>0.38942</cdr:x>
      <cdr:y>0.6119</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887895" y="3047281"/>
          <a:ext cx="2348686" cy="54607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1820:</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assuming no inequality </a:t>
          </a:r>
          <a:r>
            <a:rPr lang="fr-FR" sz="1100" b="1" baseline="0">
              <a:latin typeface="Arial" panose="020B0604020202020204" pitchFamily="34" charset="0"/>
              <a:cs typeface="Arial" panose="020B0604020202020204" pitchFamily="34" charset="0"/>
            </a:rPr>
            <a:t>between</a:t>
          </a:r>
          <a:r>
            <a:rPr lang="fr-FR" sz="1100" baseline="0">
              <a:latin typeface="Arial" panose="020B0604020202020204" pitchFamily="34" charset="0"/>
              <a:cs typeface="Arial" panose="020B0604020202020204" pitchFamily="34" charset="0"/>
            </a:rPr>
            <a:t> countries, global middle 40% captures 17% of total income</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0.67371</cdr:x>
      <cdr:y>0.63759</cdr:y>
    </cdr:from>
    <cdr:to>
      <cdr:x>0.95631</cdr:x>
      <cdr:y>0.73058</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5599437" y="3744218"/>
          <a:ext cx="2348770" cy="546077"/>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2020:</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assuming no inequality </a:t>
          </a:r>
          <a:r>
            <a:rPr lang="fr-FR" sz="1100" b="1" baseline="0">
              <a:latin typeface="Arial" panose="020B0604020202020204" pitchFamily="34" charset="0"/>
              <a:cs typeface="Arial" panose="020B0604020202020204" pitchFamily="34" charset="0"/>
            </a:rPr>
            <a:t>within</a:t>
          </a:r>
          <a:r>
            <a:rPr lang="fr-FR" sz="1100" baseline="0">
              <a:latin typeface="Arial" panose="020B0604020202020204" pitchFamily="34" charset="0"/>
              <a:cs typeface="Arial" panose="020B0604020202020204" pitchFamily="34" charset="0"/>
            </a:rPr>
            <a:t> countries, global middle 40% captures 18% of total income</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0.13122</cdr:x>
      <cdr:y>0.89165</cdr:y>
    </cdr:from>
    <cdr:to>
      <cdr:x>1</cdr:x>
      <cdr:y>0.98741</cdr:y>
    </cdr:to>
    <cdr:sp macro="" textlink="">
      <cdr:nvSpPr>
        <cdr:cNvPr id="5" name="ZoneTexte 1">
          <a:extLst xmlns:a="http://schemas.openxmlformats.org/drawingml/2006/main">
            <a:ext uri="{FF2B5EF4-FFF2-40B4-BE49-F238E27FC236}">
              <a16:creationId xmlns:a16="http://schemas.microsoft.com/office/drawing/2014/main" id="{54716523-4A4C-EA49-AD4F-93B99CA056C1}"/>
            </a:ext>
          </a:extLst>
        </cdr:cNvPr>
        <cdr:cNvSpPr txBox="1"/>
      </cdr:nvSpPr>
      <cdr:spPr>
        <a:xfrm xmlns:a="http://schemas.openxmlformats.org/drawingml/2006/main">
          <a:off x="1079294" y="5360714"/>
          <a:ext cx="7145867" cy="5757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fr-FR" sz="1100" b="1">
            <a:latin typeface="Arial" panose="020B0604020202020204" pitchFamily="34" charset="0"/>
            <a:cs typeface="Arial" panose="020B0604020202020204" pitchFamily="34" charset="0"/>
          </a:endParaRPr>
        </a:p>
        <a:p xmlns:a="http://schemas.openxmlformats.org/drawingml/2006/main">
          <a:endParaRPr lang="fr-FR" sz="1100" b="1">
            <a:latin typeface="Arial" panose="020B0604020202020204" pitchFamily="34" charset="0"/>
            <a:cs typeface="Arial" panose="020B0604020202020204" pitchFamily="34" charset="0"/>
          </a:endParaRPr>
        </a:p>
        <a:p xmlns:a="http://schemas.openxmlformats.org/drawingml/2006/main">
          <a:r>
            <a:rPr lang="fr-FR" sz="1100" b="1">
              <a:latin typeface="Arial" panose="020B0604020202020204" pitchFamily="34" charset="0"/>
              <a:cs typeface="Arial" panose="020B0604020202020204" pitchFamily="34" charset="0"/>
            </a:rPr>
            <a:t>Sources and series</a:t>
          </a:r>
          <a:r>
            <a:rPr lang="fr-FR" sz="1100">
              <a:latin typeface="Arial" panose="020B0604020202020204" pitchFamily="34" charset="0"/>
              <a:cs typeface="Arial" panose="020B0604020202020204" pitchFamily="34" charset="0"/>
            </a:rPr>
            <a:t>:</a:t>
          </a:r>
          <a:r>
            <a:rPr lang="fr-FR" sz="1100" baseline="0">
              <a:latin typeface="Arial" panose="020B0604020202020204" pitchFamily="34" charset="0"/>
              <a:cs typeface="Arial" panose="020B0604020202020204" pitchFamily="34" charset="0"/>
            </a:rPr>
            <a:t> Chancel and Piketty (2021). See wid.world/longrun</a:t>
          </a:r>
          <a:endParaRPr lang="fr-FR" sz="1100">
            <a:latin typeface="Arial" panose="020B0604020202020204" pitchFamily="34" charset="0"/>
            <a:cs typeface="Arial" panose="020B0604020202020204" pitchFamily="34" charset="0"/>
          </a:endParaRPr>
        </a:p>
      </cdr:txBody>
    </cdr:sp>
  </cdr:relSizeAnchor>
</c:userShapes>
</file>

<file path=xl/drawings/drawing65.xml><?xml version="1.0" encoding="utf-8"?>
<xdr:wsDr xmlns:xdr="http://schemas.openxmlformats.org/drawingml/2006/spreadsheetDrawing" xmlns:a="http://schemas.openxmlformats.org/drawingml/2006/main">
  <xdr:twoCellAnchor>
    <xdr:from>
      <xdr:col>0</xdr:col>
      <xdr:colOff>2</xdr:colOff>
      <xdr:row>0</xdr:row>
      <xdr:rowOff>76203</xdr:rowOff>
    </xdr:from>
    <xdr:to>
      <xdr:col>10</xdr:col>
      <xdr:colOff>13956</xdr:colOff>
      <xdr:row>29</xdr:row>
      <xdr:rowOff>55824</xdr:rowOff>
    </xdr:to>
    <xdr:graphicFrame macro="">
      <xdr:nvGraphicFramePr>
        <xdr:cNvPr id="3" name="Graphique 2">
          <a:extLst>
            <a:ext uri="{FF2B5EF4-FFF2-40B4-BE49-F238E27FC236}">
              <a16:creationId xmlns:a16="http://schemas.microsoft.com/office/drawing/2014/main" id="{00000000-0008-0000-3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c:userShapes xmlns:c="http://schemas.openxmlformats.org/drawingml/2006/chart">
  <cdr:relSizeAnchor xmlns:cdr="http://schemas.openxmlformats.org/drawingml/2006/chartDrawing">
    <cdr:from>
      <cdr:x>0.13823</cdr:x>
      <cdr:y>0.26168</cdr:y>
    </cdr:from>
    <cdr:to>
      <cdr:x>0.39165</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42998" y="1536697"/>
          <a:ext cx="2095500" cy="7112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0.10683</cdr:x>
      <cdr:y>0.5564</cdr:y>
    </cdr:from>
    <cdr:to>
      <cdr:x>0.38942</cdr:x>
      <cdr:y>0.64939</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886333" y="3255511"/>
          <a:ext cx="2344526" cy="54409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1820:</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assuming no inequality </a:t>
          </a:r>
          <a:r>
            <a:rPr lang="fr-FR" sz="1100" b="1" baseline="0">
              <a:latin typeface="Arial" panose="020B0604020202020204" pitchFamily="34" charset="0"/>
              <a:cs typeface="Arial" panose="020B0604020202020204" pitchFamily="34" charset="0"/>
            </a:rPr>
            <a:t>between</a:t>
          </a:r>
          <a:r>
            <a:rPr lang="fr-FR" sz="1100" baseline="0">
              <a:latin typeface="Arial" panose="020B0604020202020204" pitchFamily="34" charset="0"/>
              <a:cs typeface="Arial" panose="020B0604020202020204" pitchFamily="34" charset="0"/>
            </a:rPr>
            <a:t> countries, global bottom 50% captures 17% of total income</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0.66964</cdr:x>
      <cdr:y>0.30022</cdr:y>
    </cdr:from>
    <cdr:to>
      <cdr:x>0.95224</cdr:x>
      <cdr:y>0.39321</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5555711" y="1756582"/>
          <a:ext cx="2344609" cy="544091"/>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2020:</a:t>
          </a:r>
          <a:r>
            <a:rPr lang="fr-FR" sz="1100" b="1" baseline="0">
              <a:latin typeface="Arial" panose="020B0604020202020204" pitchFamily="34" charset="0"/>
              <a:cs typeface="Arial" panose="020B0604020202020204" pitchFamily="34" charset="0"/>
            </a:rPr>
            <a:t> </a:t>
          </a:r>
          <a:r>
            <a:rPr lang="fr-FR" sz="1100" baseline="0">
              <a:latin typeface="Arial" panose="020B0604020202020204" pitchFamily="34" charset="0"/>
              <a:cs typeface="Arial" panose="020B0604020202020204" pitchFamily="34" charset="0"/>
            </a:rPr>
            <a:t>assuming no inequality </a:t>
          </a:r>
          <a:r>
            <a:rPr lang="fr-FR" sz="1100" b="1" baseline="0">
              <a:latin typeface="Arial" panose="020B0604020202020204" pitchFamily="34" charset="0"/>
              <a:cs typeface="Arial" panose="020B0604020202020204" pitchFamily="34" charset="0"/>
            </a:rPr>
            <a:t>within</a:t>
          </a:r>
          <a:r>
            <a:rPr lang="fr-FR" sz="1100" baseline="0">
              <a:latin typeface="Arial" panose="020B0604020202020204" pitchFamily="34" charset="0"/>
              <a:cs typeface="Arial" panose="020B0604020202020204" pitchFamily="34" charset="0"/>
            </a:rPr>
            <a:t> countries, global bottom 50% captures 18% of total income</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0.14263</cdr:x>
      <cdr:y>0.93865</cdr:y>
    </cdr:from>
    <cdr:to>
      <cdr:x>1</cdr:x>
      <cdr:y>1</cdr:y>
    </cdr:to>
    <cdr:sp macro="" textlink="">
      <cdr:nvSpPr>
        <cdr:cNvPr id="5" name="ZoneTexte 1">
          <a:extLst xmlns:a="http://schemas.openxmlformats.org/drawingml/2006/main">
            <a:ext uri="{FF2B5EF4-FFF2-40B4-BE49-F238E27FC236}">
              <a16:creationId xmlns:a16="http://schemas.microsoft.com/office/drawing/2014/main" id="{54716523-4A4C-EA49-AD4F-93B99CA056C1}"/>
            </a:ext>
          </a:extLst>
        </cdr:cNvPr>
        <cdr:cNvSpPr txBox="1"/>
      </cdr:nvSpPr>
      <cdr:spPr>
        <a:xfrm xmlns:a="http://schemas.openxmlformats.org/drawingml/2006/main">
          <a:off x="1188777" y="5543912"/>
          <a:ext cx="7145867" cy="3623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fr-FR" sz="1100" b="1">
              <a:latin typeface="Arial" panose="020B0604020202020204" pitchFamily="34" charset="0"/>
              <a:cs typeface="Arial" panose="020B0604020202020204" pitchFamily="34" charset="0"/>
            </a:rPr>
            <a:t>Sources and series</a:t>
          </a:r>
          <a:r>
            <a:rPr lang="fr-FR" sz="1100">
              <a:latin typeface="Arial" panose="020B0604020202020204" pitchFamily="34" charset="0"/>
              <a:cs typeface="Arial" panose="020B0604020202020204" pitchFamily="34" charset="0"/>
            </a:rPr>
            <a:t>:</a:t>
          </a:r>
          <a:r>
            <a:rPr lang="fr-FR" sz="1100" baseline="0">
              <a:latin typeface="Arial" panose="020B0604020202020204" pitchFamily="34" charset="0"/>
              <a:cs typeface="Arial" panose="020B0604020202020204" pitchFamily="34" charset="0"/>
            </a:rPr>
            <a:t> Chancel and Piketty (2021). See wid.world/longrun</a:t>
          </a:r>
          <a:endParaRPr lang="fr-FR" sz="1100">
            <a:latin typeface="Arial" panose="020B0604020202020204" pitchFamily="34" charset="0"/>
            <a:cs typeface="Arial" panose="020B0604020202020204" pitchFamily="34" charset="0"/>
          </a:endParaRPr>
        </a:p>
      </cdr:txBody>
    </cdr:sp>
  </cdr:relSizeAnchor>
</c:userShapes>
</file>

<file path=xl/drawings/drawing67.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41563</xdr:colOff>
      <xdr:row>30</xdr:row>
      <xdr:rowOff>165100</xdr:rowOff>
    </xdr:to>
    <xdr:graphicFrame macro="">
      <xdr:nvGraphicFramePr>
        <xdr:cNvPr id="2" name="Graphique 1">
          <a:extLst>
            <a:ext uri="{FF2B5EF4-FFF2-40B4-BE49-F238E27FC236}">
              <a16:creationId xmlns:a16="http://schemas.microsoft.com/office/drawing/2014/main" id="{00000000-0008-0000-3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0.1367</cdr:x>
      <cdr:y>0.26168</cdr:y>
    </cdr:from>
    <cdr:to>
      <cdr:x>0.39012</cdr:x>
      <cdr:y>0.38279</cdr:y>
    </cdr:to>
    <cdr:sp macro="" textlink="">
      <cdr:nvSpPr>
        <cdr:cNvPr id="2" name="ZoneTexte 1">
          <a:extLst xmlns:a="http://schemas.openxmlformats.org/drawingml/2006/main">
            <a:ext uri="{FF2B5EF4-FFF2-40B4-BE49-F238E27FC236}">
              <a16:creationId xmlns:a16="http://schemas.microsoft.com/office/drawing/2014/main" id="{556C1FC9-77ED-3A4F-A005-51D255EE994A}"/>
            </a:ext>
          </a:extLst>
        </cdr:cNvPr>
        <cdr:cNvSpPr txBox="1"/>
      </cdr:nvSpPr>
      <cdr:spPr>
        <a:xfrm xmlns:a="http://schemas.openxmlformats.org/drawingml/2006/main">
          <a:off x="1134134" y="1566027"/>
          <a:ext cx="2102515" cy="7247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fr-FR" sz="1100"/>
        </a:p>
      </cdr:txBody>
    </cdr:sp>
  </cdr:relSizeAnchor>
  <cdr:relSizeAnchor xmlns:cdr="http://schemas.openxmlformats.org/drawingml/2006/chartDrawing">
    <cdr:from>
      <cdr:x>0.10636</cdr:x>
      <cdr:y>0.44919</cdr:y>
    </cdr:from>
    <cdr:to>
      <cdr:x>0.40718</cdr:x>
      <cdr:y>0.54115</cdr:y>
    </cdr:to>
    <cdr:sp macro="" textlink="">
      <cdr:nvSpPr>
        <cdr:cNvPr id="3" name="ZoneTexte 2">
          <a:extLst xmlns:a="http://schemas.openxmlformats.org/drawingml/2006/main">
            <a:ext uri="{FF2B5EF4-FFF2-40B4-BE49-F238E27FC236}">
              <a16:creationId xmlns:a16="http://schemas.microsoft.com/office/drawing/2014/main" id="{816F44E6-37D8-3B48-94C1-FF3B9D4C9C11}"/>
            </a:ext>
          </a:extLst>
        </cdr:cNvPr>
        <cdr:cNvSpPr txBox="1"/>
      </cdr:nvSpPr>
      <cdr:spPr>
        <a:xfrm xmlns:a="http://schemas.openxmlformats.org/drawingml/2006/main">
          <a:off x="882422" y="2688183"/>
          <a:ext cx="2495773" cy="550336"/>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vertOverflow="clip" wrap="square" tIns="9144" bIns="9144" rtlCol="0"/>
        <a:lstStyle xmlns:a="http://schemas.openxmlformats.org/drawingml/2006/main"/>
        <a:p xmlns:a="http://schemas.openxmlformats.org/drawingml/2006/main">
          <a:pPr algn="ctr"/>
          <a:r>
            <a:rPr lang="fr-FR" sz="1100" b="1">
              <a:latin typeface="Arial" panose="020B0604020202020204" pitchFamily="34" charset="0"/>
              <a:cs typeface="Arial" panose="020B0604020202020204" pitchFamily="34" charset="0"/>
            </a:rPr>
            <a:t>1820:</a:t>
          </a:r>
          <a:r>
            <a:rPr lang="fr-FR" sz="1100" b="1" baseline="0">
              <a:latin typeface="Arial" panose="020B0604020202020204" pitchFamily="34" charset="0"/>
              <a:cs typeface="Arial" panose="020B0604020202020204" pitchFamily="34" charset="0"/>
            </a:rPr>
            <a:t> </a:t>
          </a:r>
          <a:r>
            <a:rPr lang="fr-FR" sz="1100" b="0" baseline="0">
              <a:latin typeface="Arial" panose="020B0604020202020204" pitchFamily="34" charset="0"/>
              <a:cs typeface="Arial" panose="020B0604020202020204" pitchFamily="34" charset="0"/>
            </a:rPr>
            <a:t>Theil index</a:t>
          </a:r>
          <a:r>
            <a:rPr lang="fr-FR" sz="1100" b="1" baseline="0">
              <a:latin typeface="Arial" panose="020B0604020202020204" pitchFamily="34" charset="0"/>
              <a:cs typeface="Arial" panose="020B0604020202020204" pitchFamily="34" charset="0"/>
            </a:rPr>
            <a:t> </a:t>
          </a:r>
          <a:r>
            <a:rPr lang="fr-FR" sz="1100" b="0" baseline="0">
              <a:latin typeface="Arial" panose="020B0604020202020204" pitchFamily="34" charset="0"/>
              <a:cs typeface="Arial" panose="020B0604020202020204" pitchFamily="34" charset="0"/>
            </a:rPr>
            <a:t>of </a:t>
          </a:r>
          <a:r>
            <a:rPr lang="fr-FR" sz="1100" b="1" baseline="0">
              <a:latin typeface="Arial" panose="020B0604020202020204" pitchFamily="34" charset="0"/>
              <a:cs typeface="Arial" panose="020B0604020202020204" pitchFamily="34" charset="0"/>
            </a:rPr>
            <a:t>within-country</a:t>
          </a:r>
          <a:r>
            <a:rPr lang="fr-FR" sz="1100" b="0" baseline="0">
              <a:latin typeface="Arial" panose="020B0604020202020204" pitchFamily="34" charset="0"/>
              <a:cs typeface="Arial" panose="020B0604020202020204" pitchFamily="34" charset="0"/>
            </a:rPr>
            <a:t> inequality is 0.93, Theil index of between-country inequality is 0.12</a:t>
          </a:r>
          <a:endParaRPr lang="fr-FR" sz="1100" b="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0.65057</cdr:x>
      <cdr:y>0.21543</cdr:y>
    </cdr:from>
    <cdr:to>
      <cdr:x>0.95366</cdr:x>
      <cdr:y>0.30842</cdr:y>
    </cdr:to>
    <cdr:sp macro="" textlink="">
      <cdr:nvSpPr>
        <cdr:cNvPr id="4" name="ZoneTexte 1">
          <a:extLst xmlns:a="http://schemas.openxmlformats.org/drawingml/2006/main">
            <a:ext uri="{FF2B5EF4-FFF2-40B4-BE49-F238E27FC236}">
              <a16:creationId xmlns:a16="http://schemas.microsoft.com/office/drawing/2014/main" id="{9A67130D-7080-4042-89CB-89163A69798C}"/>
            </a:ext>
          </a:extLst>
        </cdr:cNvPr>
        <cdr:cNvSpPr txBox="1"/>
      </cdr:nvSpPr>
      <cdr:spPr>
        <a:xfrm xmlns:a="http://schemas.openxmlformats.org/drawingml/2006/main">
          <a:off x="5397500" y="1289233"/>
          <a:ext cx="2514600" cy="556500"/>
        </a:xfrm>
        <a:prstGeom xmlns:a="http://schemas.openxmlformats.org/drawingml/2006/main" prst="rect">
          <a:avLst/>
        </a:prstGeom>
        <a:solidFill xmlns:a="http://schemas.openxmlformats.org/drawingml/2006/main">
          <a:schemeClr val="bg1"/>
        </a:solidFill>
        <a:ln xmlns:a="http://schemas.openxmlformats.org/drawingml/2006/main">
          <a:solidFill>
            <a:schemeClr val="tx1"/>
          </a:solidFill>
        </a:ln>
      </cdr:spPr>
      <cdr:txBody>
        <a:bodyPr xmlns:a="http://schemas.openxmlformats.org/drawingml/2006/main" wrap="square" tIns="9144" bIns="9144"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fr-FR" sz="1100" b="1">
              <a:latin typeface="Arial" panose="020B0604020202020204" pitchFamily="34" charset="0"/>
              <a:cs typeface="Arial" panose="020B0604020202020204" pitchFamily="34" charset="0"/>
            </a:rPr>
            <a:t>2020:</a:t>
          </a:r>
          <a:r>
            <a:rPr lang="fr-FR" sz="1100" b="1" baseline="0">
              <a:latin typeface="Arial" panose="020B0604020202020204" pitchFamily="34" charset="0"/>
              <a:cs typeface="Arial" panose="020B0604020202020204" pitchFamily="34" charset="0"/>
            </a:rPr>
            <a:t> </a:t>
          </a:r>
          <a:r>
            <a:rPr lang="fr-FR" sz="1100" b="0" baseline="0">
              <a:latin typeface="Arial" panose="020B0604020202020204" pitchFamily="34" charset="0"/>
              <a:cs typeface="Arial" panose="020B0604020202020204" pitchFamily="34" charset="0"/>
            </a:rPr>
            <a:t>Theil index of </a:t>
          </a:r>
          <a:r>
            <a:rPr lang="fr-FR" sz="1100" b="1" baseline="0">
              <a:latin typeface="Arial" panose="020B0604020202020204" pitchFamily="34" charset="0"/>
              <a:cs typeface="Arial" panose="020B0604020202020204" pitchFamily="34" charset="0"/>
            </a:rPr>
            <a:t>within-country</a:t>
          </a:r>
          <a:r>
            <a:rPr lang="fr-FR" sz="1100" b="0" baseline="0">
              <a:latin typeface="Arial" panose="020B0604020202020204" pitchFamily="34" charset="0"/>
              <a:cs typeface="Arial" panose="020B0604020202020204" pitchFamily="34" charset="0"/>
            </a:rPr>
            <a:t> inequality is 0.75, Theil index of between-country inequality is 0.34</a:t>
          </a:r>
          <a:endParaRPr lang="fr-FR" sz="11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0.20359</cdr:x>
      <cdr:y>0.95132</cdr:y>
    </cdr:from>
    <cdr:to>
      <cdr:x>0.98274</cdr:x>
      <cdr:y>0.98783</cdr:y>
    </cdr:to>
    <cdr:sp macro="" textlink="">
      <cdr:nvSpPr>
        <cdr:cNvPr id="5" name="ZoneTexte 4">
          <a:extLst xmlns:a="http://schemas.openxmlformats.org/drawingml/2006/main">
            <a:ext uri="{FF2B5EF4-FFF2-40B4-BE49-F238E27FC236}">
              <a16:creationId xmlns:a16="http://schemas.microsoft.com/office/drawing/2014/main" id="{8A06E514-55E5-3D47-A74A-EA1683CBB598}"/>
            </a:ext>
          </a:extLst>
        </cdr:cNvPr>
        <cdr:cNvSpPr txBox="1"/>
      </cdr:nvSpPr>
      <cdr:spPr>
        <a:xfrm xmlns:a="http://schemas.openxmlformats.org/drawingml/2006/main">
          <a:off x="1689100" y="5956300"/>
          <a:ext cx="6464300" cy="22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fr-FR" sz="1100" b="1">
              <a:latin typeface="Arial" panose="020B0604020202020204" pitchFamily="34" charset="0"/>
              <a:cs typeface="Arial" panose="020B0604020202020204" pitchFamily="34" charset="0"/>
            </a:rPr>
            <a:t>Sources and series: </a:t>
          </a:r>
          <a:r>
            <a:rPr lang="fr-FR" sz="1100" b="0">
              <a:latin typeface="Arial" panose="020B0604020202020204" pitchFamily="34" charset="0"/>
              <a:cs typeface="Arial" panose="020B0604020202020204" pitchFamily="34" charset="0"/>
            </a:rPr>
            <a:t>Chancel</a:t>
          </a:r>
          <a:r>
            <a:rPr lang="fr-FR" sz="1100" b="0" baseline="0">
              <a:latin typeface="Arial" panose="020B0604020202020204" pitchFamily="34" charset="0"/>
              <a:cs typeface="Arial" panose="020B0604020202020204" pitchFamily="34" charset="0"/>
            </a:rPr>
            <a:t> and Piketty (2021). See wid.world/longrun</a:t>
          </a:r>
          <a:endParaRPr lang="fr-FR" sz="1100" b="1">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0</xdr:colOff>
      <xdr:row>61</xdr:row>
      <xdr:rowOff>127000</xdr:rowOff>
    </xdr:from>
    <xdr:to>
      <xdr:col>9</xdr:col>
      <xdr:colOff>800100</xdr:colOff>
      <xdr:row>86</xdr:row>
      <xdr:rowOff>76200</xdr:rowOff>
    </xdr:to>
    <xdr:graphicFrame macro="">
      <xdr:nvGraphicFramePr>
        <xdr:cNvPr id="2" name="Graphique 1">
          <a:extLst>
            <a:ext uri="{FF2B5EF4-FFF2-40B4-BE49-F238E27FC236}">
              <a16:creationId xmlns:a16="http://schemas.microsoft.com/office/drawing/2014/main" id="{8C92CD14-0F2F-B04A-A1CC-B29929FF02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61</xdr:row>
      <xdr:rowOff>127000</xdr:rowOff>
    </xdr:from>
    <xdr:to>
      <xdr:col>9</xdr:col>
      <xdr:colOff>800100</xdr:colOff>
      <xdr:row>86</xdr:row>
      <xdr:rowOff>76200</xdr:rowOff>
    </xdr:to>
    <xdr:graphicFrame macro="">
      <xdr:nvGraphicFramePr>
        <xdr:cNvPr id="2" name="Graphique 1">
          <a:extLst>
            <a:ext uri="{FF2B5EF4-FFF2-40B4-BE49-F238E27FC236}">
              <a16:creationId xmlns:a16="http://schemas.microsoft.com/office/drawing/2014/main" id="{51F84E53-80B8-8F4B-808E-92EE7309C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61</xdr:row>
      <xdr:rowOff>127000</xdr:rowOff>
    </xdr:from>
    <xdr:to>
      <xdr:col>9</xdr:col>
      <xdr:colOff>800100</xdr:colOff>
      <xdr:row>86</xdr:row>
      <xdr:rowOff>76200</xdr:rowOff>
    </xdr:to>
    <xdr:graphicFrame macro="">
      <xdr:nvGraphicFramePr>
        <xdr:cNvPr id="2" name="Graphique 1">
          <a:extLst>
            <a:ext uri="{FF2B5EF4-FFF2-40B4-BE49-F238E27FC236}">
              <a16:creationId xmlns:a16="http://schemas.microsoft.com/office/drawing/2014/main" id="{94D6B75B-B546-154C-A54C-62196C960D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ropbox/WIDChina/PaperApril2017/minimum%20wag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piketty/Dropbox/Piketty2018StructureOfPoliticalConflict/All%20couples%201970%20to%202004%20MFTTAWE%20comparison.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thomaspiketty/Dropbox/PikettyZucmanWorldWealth/Work/CapitalIsBack/German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lucaschancel/Dropbox/WIL/WIR2022/Data/WIR2022TablesFigures-Chapter2%20DO%20NOT%20MODIF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ba table"/>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ison"/>
      <sheetName val="Output"/>
      <sheetName val="Incomes 1"/>
      <sheetName val="Incomes 1a"/>
      <sheetName val="Incomes 1b"/>
      <sheetName val="Incomes 2"/>
      <sheetName val="Incomes 3"/>
      <sheetName val="NRRs 1"/>
      <sheetName val="NRRs 2"/>
      <sheetName val="NRRs 3"/>
      <sheetName val="Index 1"/>
      <sheetName val="Index 2"/>
      <sheetName val="Index 3"/>
      <sheetName val="Tax burden"/>
      <sheetName val="1970"/>
      <sheetName val="1971"/>
      <sheetName val="1972"/>
      <sheetName val="1973"/>
      <sheetName val="1974"/>
      <sheetName val="1975"/>
      <sheetName val="1976"/>
      <sheetName val="1977"/>
      <sheetName val="1978"/>
      <sheetName val="1979"/>
      <sheetName val="1980"/>
      <sheetName val="1981"/>
      <sheetName val="1982"/>
      <sheetName val="1983"/>
      <sheetName val="1984"/>
      <sheetName val="1985"/>
      <sheetName val="1986"/>
      <sheetName val="1987"/>
      <sheetName val="1988"/>
      <sheetName val="1989"/>
      <sheetName val="1990"/>
      <sheetName val="1991"/>
      <sheetName val="1992"/>
      <sheetName val="1993"/>
      <sheetName val="1994"/>
      <sheetName val="1995"/>
      <sheetName val="1996"/>
      <sheetName val="1997"/>
      <sheetName val="1998"/>
      <sheetName val="1999"/>
      <sheetName val="2000"/>
      <sheetName val="2001"/>
      <sheetName val="2002"/>
      <sheetName val="2003"/>
      <sheetName val="2004"/>
      <sheetName val="rba table"/>
    </sheetNames>
    <sheetDataSet>
      <sheetData sheetId="0">
        <row r="7">
          <cell r="B7" t="b">
            <v>1</v>
          </cell>
        </row>
      </sheetData>
      <sheetData sheetId="1">
        <row r="4">
          <cell r="C4">
            <v>1970</v>
          </cell>
        </row>
        <row r="5">
          <cell r="C5">
            <v>1971</v>
          </cell>
        </row>
        <row r="6">
          <cell r="C6">
            <v>1972</v>
          </cell>
        </row>
        <row r="7">
          <cell r="C7">
            <v>1973</v>
          </cell>
        </row>
        <row r="8">
          <cell r="C8">
            <v>1974</v>
          </cell>
        </row>
        <row r="9">
          <cell r="C9">
            <v>1975</v>
          </cell>
        </row>
        <row r="10">
          <cell r="C10">
            <v>1976</v>
          </cell>
        </row>
        <row r="11">
          <cell r="C11">
            <v>1977</v>
          </cell>
        </row>
        <row r="12">
          <cell r="C12">
            <v>1978</v>
          </cell>
        </row>
        <row r="13">
          <cell r="C13">
            <v>1979</v>
          </cell>
        </row>
        <row r="14">
          <cell r="C14">
            <v>1980</v>
          </cell>
        </row>
        <row r="15">
          <cell r="B15" t="str">
            <v>2004 dollars</v>
          </cell>
          <cell r="C15">
            <v>1981</v>
          </cell>
        </row>
        <row r="16">
          <cell r="C16">
            <v>1982</v>
          </cell>
        </row>
        <row r="17">
          <cell r="C17">
            <v>1983</v>
          </cell>
        </row>
        <row r="18">
          <cell r="C18">
            <v>1984</v>
          </cell>
        </row>
        <row r="19">
          <cell r="C19">
            <v>1985</v>
          </cell>
        </row>
        <row r="20">
          <cell r="C20">
            <v>1986</v>
          </cell>
        </row>
        <row r="21">
          <cell r="C21">
            <v>1987</v>
          </cell>
        </row>
        <row r="22">
          <cell r="C22">
            <v>1988</v>
          </cell>
        </row>
        <row r="23">
          <cell r="C23">
            <v>1989</v>
          </cell>
        </row>
        <row r="24">
          <cell r="C24">
            <v>1990</v>
          </cell>
        </row>
        <row r="25">
          <cell r="C25">
            <v>1991</v>
          </cell>
        </row>
        <row r="26">
          <cell r="C26">
            <v>1992</v>
          </cell>
        </row>
        <row r="27">
          <cell r="C27">
            <v>1993</v>
          </cell>
        </row>
        <row r="28">
          <cell r="C28">
            <v>1994</v>
          </cell>
        </row>
        <row r="29">
          <cell r="C29">
            <v>1995</v>
          </cell>
        </row>
        <row r="30">
          <cell r="C30">
            <v>1996</v>
          </cell>
        </row>
        <row r="31">
          <cell r="C31">
            <v>1997</v>
          </cell>
        </row>
        <row r="32">
          <cell r="C32">
            <v>1998</v>
          </cell>
        </row>
        <row r="33">
          <cell r="C33">
            <v>1999</v>
          </cell>
        </row>
        <row r="34">
          <cell r="C34">
            <v>2000</v>
          </cell>
        </row>
        <row r="35">
          <cell r="C35">
            <v>2001</v>
          </cell>
        </row>
        <row r="36">
          <cell r="C36">
            <v>2002</v>
          </cell>
        </row>
        <row r="37">
          <cell r="C37">
            <v>2003</v>
          </cell>
        </row>
        <row r="38">
          <cell r="C38">
            <v>2004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TableDE1"/>
      <sheetName val="TableDE2"/>
      <sheetName val="TableDE3"/>
      <sheetName val="TableDE3b"/>
      <sheetName val="TableDE3c"/>
      <sheetName val="TableDE3d"/>
      <sheetName val="TableDE3e"/>
      <sheetName val="TableDE4a"/>
      <sheetName val="TableDE4b"/>
      <sheetName val="TableDE4c"/>
      <sheetName val="TableDE4e"/>
      <sheetName val="TableDE4f"/>
      <sheetName val="TableDE4g"/>
      <sheetName val="TableDE5a"/>
      <sheetName val="TableDE5b"/>
      <sheetName val="TableDE5c"/>
      <sheetName val="TableDE6a"/>
      <sheetName val="TableDE6b"/>
      <sheetName val="TableDE6c"/>
      <sheetName val="TableDE6d"/>
      <sheetName val="TableDE6e"/>
      <sheetName val="TableDE6f"/>
      <sheetName val="TableDE6g"/>
      <sheetName val="TableDE8"/>
      <sheetName val="TableDE9"/>
      <sheetName val="TableDE10"/>
      <sheetName val="TableDE11a"/>
      <sheetName val="TableDE11b"/>
      <sheetName val="TableDE12"/>
      <sheetName val="TableDE12b"/>
      <sheetName val="TableDE12c"/>
      <sheetName val="TableDE13"/>
      <sheetName val="TableDE15a"/>
      <sheetName val="DataDE1"/>
      <sheetName val="DateDE1b"/>
      <sheetName val="DataDE1c"/>
      <sheetName val="DataDE2"/>
      <sheetName val="DataDE2b"/>
      <sheetName val="Sources"/>
    </sheetNames>
    <sheetDataSet>
      <sheetData sheetId="0"/>
      <sheetData sheetId="1"/>
      <sheetData sheetId="2"/>
      <sheetData sheetId="3"/>
      <sheetData sheetId="4"/>
      <sheetData sheetId="5"/>
      <sheetData sheetId="6"/>
      <sheetData sheetId="7"/>
      <sheetData sheetId="8"/>
      <sheetData sheetId="9">
        <row r="3">
          <cell r="A3" t="str">
            <v>Table DE.4b: Sources of private wealth accumulation in Germany, 1870-2010 - Multiplicative decomposition</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2"/>
      <sheetName val="F2.1"/>
      <sheetName val="F2.2"/>
      <sheetName val="F2.3"/>
      <sheetName val="F2.4"/>
      <sheetName val="F2.5"/>
      <sheetName val="F2.5.FR"/>
      <sheetName val="F2.6"/>
      <sheetName val="F2.7"/>
      <sheetName val="F2.8"/>
      <sheetName val="F2.9"/>
      <sheetName val="F2.10"/>
      <sheetName val="F2.11"/>
      <sheetName val="F2.12"/>
      <sheetName val="F2.13"/>
      <sheetName val="F2.14"/>
      <sheetName val="F2.15"/>
      <sheetName val="data-F2.1"/>
      <sheetName val="data-F.2.2"/>
      <sheetName val="data-F2.3"/>
      <sheetName val="data-F2.4"/>
      <sheetName val="data-F2.5"/>
      <sheetName val="data-F2.6"/>
      <sheetName val="data-F2.7"/>
      <sheetName val="data-F2.8."/>
      <sheetName val="data-F2.9."/>
      <sheetName val="data-F2.10"/>
      <sheetName val="data-F2.11"/>
      <sheetName val="data-F2.12"/>
      <sheetName val="data-F2.13"/>
      <sheetName val="data-F2.14supp"/>
      <sheetName val="data-F2.14"/>
      <sheetName val="data-F2.15"/>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D2" t="str">
            <v>North America</v>
          </cell>
          <cell r="E2" t="str">
            <v>Europe</v>
          </cell>
          <cell r="F2" t="str">
            <v>East Asia</v>
          </cell>
          <cell r="G2" t="str">
            <v>Russia &amp; Central Asia</v>
          </cell>
          <cell r="H2" t="str">
            <v>MENA</v>
          </cell>
          <cell r="I2" t="str">
            <v>Latin America</v>
          </cell>
          <cell r="J2" t="str">
            <v>South &amp; South-East Asia</v>
          </cell>
          <cell r="K2" t="str">
            <v>Sub-Saharan Africa</v>
          </cell>
        </row>
        <row r="3">
          <cell r="C3">
            <v>1</v>
          </cell>
          <cell r="D3">
            <v>174.10567</v>
          </cell>
          <cell r="E3">
            <v>3442.0331000000001</v>
          </cell>
          <cell r="F3">
            <v>7849.3617999999997</v>
          </cell>
          <cell r="G3">
            <v>1413.856</v>
          </cell>
          <cell r="H3">
            <v>811.96907999999996</v>
          </cell>
          <cell r="I3">
            <v>620.51374999999996</v>
          </cell>
          <cell r="J3">
            <v>6381.5774000000001</v>
          </cell>
          <cell r="K3">
            <v>2315.6251999999999</v>
          </cell>
        </row>
        <row r="4">
          <cell r="C4">
            <v>1</v>
          </cell>
          <cell r="D4">
            <v>181.10646</v>
          </cell>
          <cell r="E4">
            <v>3477.1125000000002</v>
          </cell>
          <cell r="F4">
            <v>8214.6113000000005</v>
          </cell>
          <cell r="G4">
            <v>1438.9777999999999</v>
          </cell>
          <cell r="H4">
            <v>829.56317999999999</v>
          </cell>
          <cell r="I4">
            <v>655.20361000000003</v>
          </cell>
          <cell r="J4">
            <v>6474.6102000000001</v>
          </cell>
          <cell r="K4">
            <v>2379.5063</v>
          </cell>
        </row>
        <row r="5">
          <cell r="C5">
            <v>1</v>
          </cell>
          <cell r="D5">
            <v>187.44712000000001</v>
          </cell>
          <cell r="E5">
            <v>3508.8861000000002</v>
          </cell>
          <cell r="F5">
            <v>8602.7855</v>
          </cell>
          <cell r="G5">
            <v>1467.3071</v>
          </cell>
          <cell r="H5">
            <v>845.29776000000004</v>
          </cell>
          <cell r="I5">
            <v>690.94914000000006</v>
          </cell>
          <cell r="J5">
            <v>6594.0713999999998</v>
          </cell>
          <cell r="K5">
            <v>2445.2887999999998</v>
          </cell>
        </row>
        <row r="6">
          <cell r="C6">
            <v>1</v>
          </cell>
          <cell r="D6">
            <v>193.13137</v>
          </cell>
          <cell r="E6">
            <v>3541.5583000000001</v>
          </cell>
          <cell r="F6">
            <v>8972.6579000000002</v>
          </cell>
          <cell r="G6">
            <v>1496.6795999999999</v>
          </cell>
          <cell r="H6">
            <v>861.61031000000003</v>
          </cell>
          <cell r="I6">
            <v>727.24186999999995</v>
          </cell>
          <cell r="J6">
            <v>6733.4171999999999</v>
          </cell>
          <cell r="K6">
            <v>2513.1873999999998</v>
          </cell>
        </row>
        <row r="7">
          <cell r="C7">
            <v>1</v>
          </cell>
          <cell r="D7">
            <v>198.24652</v>
          </cell>
          <cell r="E7">
            <v>3579.6583999999998</v>
          </cell>
          <cell r="F7">
            <v>9295.7384000000002</v>
          </cell>
          <cell r="G7">
            <v>1526.7197000000001</v>
          </cell>
          <cell r="H7">
            <v>879.22567000000004</v>
          </cell>
          <cell r="I7">
            <v>763.92025000000001</v>
          </cell>
          <cell r="J7">
            <v>6883.0865999999996</v>
          </cell>
          <cell r="K7">
            <v>2583.4434999999999</v>
          </cell>
        </row>
        <row r="8">
          <cell r="C8">
            <v>1</v>
          </cell>
          <cell r="D8">
            <v>202.92964000000001</v>
          </cell>
          <cell r="E8">
            <v>3626.2642000000001</v>
          </cell>
          <cell r="F8">
            <v>9571.3953000000001</v>
          </cell>
          <cell r="G8">
            <v>1558.1084000000001</v>
          </cell>
          <cell r="H8">
            <v>897.92015000000004</v>
          </cell>
          <cell r="I8">
            <v>801.08388000000002</v>
          </cell>
          <cell r="J8">
            <v>7038.0477000000001</v>
          </cell>
          <cell r="K8">
            <v>2656.4884000000002</v>
          </cell>
        </row>
        <row r="9">
          <cell r="C9">
            <v>1</v>
          </cell>
          <cell r="D9">
            <v>207.34018</v>
          </cell>
          <cell r="E9">
            <v>3681.4425999999999</v>
          </cell>
          <cell r="F9">
            <v>9823.7108000000007</v>
          </cell>
          <cell r="G9">
            <v>1591.2914000000001</v>
          </cell>
          <cell r="H9">
            <v>917.13518999999997</v>
          </cell>
          <cell r="I9">
            <v>838.91690000000006</v>
          </cell>
          <cell r="J9">
            <v>7197.3172999999997</v>
          </cell>
          <cell r="K9">
            <v>2732.6489000000001</v>
          </cell>
        </row>
        <row r="10">
          <cell r="C10">
            <v>2</v>
          </cell>
          <cell r="D10">
            <v>211.64626999999999</v>
          </cell>
          <cell r="E10">
            <v>3742.1718999999998</v>
          </cell>
          <cell r="F10">
            <v>10079.521000000001</v>
          </cell>
          <cell r="G10">
            <v>1626.0830000000001</v>
          </cell>
          <cell r="H10">
            <v>936.39387999999997</v>
          </cell>
          <cell r="I10">
            <v>877.55980999999997</v>
          </cell>
          <cell r="J10">
            <v>7362.4453999999996</v>
          </cell>
          <cell r="K10">
            <v>2812.1569</v>
          </cell>
        </row>
        <row r="11">
          <cell r="C11">
            <v>2</v>
          </cell>
          <cell r="D11">
            <v>215.98994999999999</v>
          </cell>
          <cell r="E11">
            <v>3804.3778000000002</v>
          </cell>
          <cell r="F11">
            <v>10348.989</v>
          </cell>
          <cell r="G11">
            <v>1662.3213000000001</v>
          </cell>
          <cell r="H11">
            <v>955.47022000000004</v>
          </cell>
          <cell r="I11">
            <v>917.06493999999998</v>
          </cell>
          <cell r="J11">
            <v>7535.1309000000001</v>
          </cell>
          <cell r="K11">
            <v>2895.3316</v>
          </cell>
        </row>
        <row r="12">
          <cell r="C12">
            <v>2</v>
          </cell>
          <cell r="D12">
            <v>220.44369</v>
          </cell>
          <cell r="E12">
            <v>3866.0425</v>
          </cell>
          <cell r="F12">
            <v>10622.188</v>
          </cell>
          <cell r="G12">
            <v>1700.1074000000001</v>
          </cell>
          <cell r="H12">
            <v>974.50615000000005</v>
          </cell>
          <cell r="I12">
            <v>957.43257000000006</v>
          </cell>
          <cell r="J12">
            <v>7715.0937000000004</v>
          </cell>
          <cell r="K12">
            <v>2982.6082000000001</v>
          </cell>
        </row>
        <row r="13">
          <cell r="C13">
            <v>2</v>
          </cell>
          <cell r="D13">
            <v>224.98783</v>
          </cell>
          <cell r="E13">
            <v>3927.9629</v>
          </cell>
          <cell r="F13">
            <v>10886.915000000001</v>
          </cell>
          <cell r="G13">
            <v>1739.5980999999999</v>
          </cell>
          <cell r="H13">
            <v>993.85343999999998</v>
          </cell>
          <cell r="I13">
            <v>998.69236000000001</v>
          </cell>
          <cell r="J13">
            <v>7902.3616000000002</v>
          </cell>
          <cell r="K13">
            <v>3074.4837000000002</v>
          </cell>
        </row>
        <row r="14">
          <cell r="C14">
            <v>2</v>
          </cell>
          <cell r="D14">
            <v>229.52742000000001</v>
          </cell>
          <cell r="E14">
            <v>3992.5099</v>
          </cell>
          <cell r="F14">
            <v>11141.307000000001</v>
          </cell>
          <cell r="G14">
            <v>1780.9827</v>
          </cell>
          <cell r="H14">
            <v>1013.7239</v>
          </cell>
          <cell r="I14">
            <v>1040.9367</v>
          </cell>
          <cell r="J14">
            <v>8098.9011</v>
          </cell>
          <cell r="K14">
            <v>3171.6828</v>
          </cell>
        </row>
        <row r="15">
          <cell r="C15">
            <v>2</v>
          </cell>
          <cell r="D15">
            <v>233.95702</v>
          </cell>
          <cell r="E15">
            <v>4062.1291999999999</v>
          </cell>
          <cell r="F15">
            <v>11390.683000000001</v>
          </cell>
          <cell r="G15">
            <v>1824.203</v>
          </cell>
          <cell r="H15">
            <v>1034.1119000000001</v>
          </cell>
          <cell r="I15">
            <v>1084.2826</v>
          </cell>
          <cell r="J15">
            <v>8307.4845000000005</v>
          </cell>
          <cell r="K15">
            <v>3275.4223999999999</v>
          </cell>
        </row>
        <row r="16">
          <cell r="C16">
            <v>2</v>
          </cell>
          <cell r="D16">
            <v>238.23464000000001</v>
          </cell>
          <cell r="E16">
            <v>4138.2268000000004</v>
          </cell>
          <cell r="F16">
            <v>11641.013000000001</v>
          </cell>
          <cell r="G16">
            <v>1868.8101999999999</v>
          </cell>
          <cell r="H16">
            <v>1055.0974000000001</v>
          </cell>
          <cell r="I16">
            <v>1128.7294999999999</v>
          </cell>
          <cell r="J16">
            <v>8529.7016999999996</v>
          </cell>
          <cell r="K16">
            <v>3386.8395999999998</v>
          </cell>
        </row>
        <row r="17">
          <cell r="C17">
            <v>2</v>
          </cell>
          <cell r="D17">
            <v>242.43308999999999</v>
          </cell>
          <cell r="E17">
            <v>4220.8746000000001</v>
          </cell>
          <cell r="F17">
            <v>11892.829</v>
          </cell>
          <cell r="G17">
            <v>1914.7308</v>
          </cell>
          <cell r="H17">
            <v>1076.9448</v>
          </cell>
          <cell r="I17">
            <v>1174.3045</v>
          </cell>
          <cell r="J17">
            <v>8765.7837999999992</v>
          </cell>
          <cell r="K17">
            <v>3506.8773999999999</v>
          </cell>
        </row>
        <row r="18">
          <cell r="C18">
            <v>2</v>
          </cell>
          <cell r="D18">
            <v>246.68767</v>
          </cell>
          <cell r="E18">
            <v>4308.7727000000004</v>
          </cell>
          <cell r="F18">
            <v>12146.374</v>
          </cell>
          <cell r="G18">
            <v>1962.5139999999999</v>
          </cell>
          <cell r="H18">
            <v>1099.9046000000001</v>
          </cell>
          <cell r="I18">
            <v>1221.1119000000001</v>
          </cell>
          <cell r="J18">
            <v>9014.4426999999996</v>
          </cell>
          <cell r="K18">
            <v>3636.4366</v>
          </cell>
        </row>
        <row r="19">
          <cell r="C19">
            <v>2</v>
          </cell>
          <cell r="D19">
            <v>251.12634</v>
          </cell>
          <cell r="E19">
            <v>4399.9484000000002</v>
          </cell>
          <cell r="F19">
            <v>12408.405000000001</v>
          </cell>
          <cell r="G19">
            <v>2012.9992999999999</v>
          </cell>
          <cell r="H19">
            <v>1123.8734999999999</v>
          </cell>
          <cell r="I19">
            <v>1269.2809</v>
          </cell>
          <cell r="J19">
            <v>9274.5509999999995</v>
          </cell>
          <cell r="K19">
            <v>3776.5401999999999</v>
          </cell>
        </row>
        <row r="20">
          <cell r="C20">
            <v>3</v>
          </cell>
          <cell r="D20">
            <v>255.85668000000001</v>
          </cell>
          <cell r="E20">
            <v>4492.7849999999999</v>
          </cell>
          <cell r="F20">
            <v>12686.888000000001</v>
          </cell>
          <cell r="G20">
            <v>2066.7017000000001</v>
          </cell>
          <cell r="H20">
            <v>1148.5226</v>
          </cell>
          <cell r="I20">
            <v>1318.9141</v>
          </cell>
          <cell r="J20">
            <v>9546.5761999999995</v>
          </cell>
          <cell r="K20">
            <v>3928.3128999999999</v>
          </cell>
        </row>
        <row r="21">
          <cell r="C21">
            <v>3</v>
          </cell>
          <cell r="D21">
            <v>260.94342</v>
          </cell>
          <cell r="E21">
            <v>4586.7604000000001</v>
          </cell>
          <cell r="F21">
            <v>12986.412</v>
          </cell>
          <cell r="G21">
            <v>2123.7730999999999</v>
          </cell>
          <cell r="H21">
            <v>1173.4767999999999</v>
          </cell>
          <cell r="I21">
            <v>1370.0713000000001</v>
          </cell>
          <cell r="J21">
            <v>9832.9991000000009</v>
          </cell>
          <cell r="K21">
            <v>4093.0590999999999</v>
          </cell>
        </row>
        <row r="22">
          <cell r="C22">
            <v>3</v>
          </cell>
          <cell r="D22">
            <v>266.38128999999998</v>
          </cell>
          <cell r="E22">
            <v>4682.2248</v>
          </cell>
          <cell r="F22">
            <v>13309.15</v>
          </cell>
          <cell r="G22">
            <v>2184.3528000000001</v>
          </cell>
          <cell r="H22">
            <v>1198.6358</v>
          </cell>
          <cell r="I22">
            <v>1422.7967000000001</v>
          </cell>
          <cell r="J22">
            <v>10137.478999999999</v>
          </cell>
          <cell r="K22">
            <v>4272.3951999999999</v>
          </cell>
        </row>
        <row r="23">
          <cell r="C23">
            <v>3</v>
          </cell>
          <cell r="D23">
            <v>272.09500000000003</v>
          </cell>
          <cell r="E23">
            <v>4780.0835999999999</v>
          </cell>
          <cell r="F23">
            <v>13655.721</v>
          </cell>
          <cell r="G23">
            <v>2248.5716000000002</v>
          </cell>
          <cell r="H23">
            <v>1224.4401</v>
          </cell>
          <cell r="I23">
            <v>1477.1053999999999</v>
          </cell>
          <cell r="J23">
            <v>10463.132</v>
          </cell>
          <cell r="K23">
            <v>4468.0277999999998</v>
          </cell>
        </row>
        <row r="24">
          <cell r="C24">
            <v>3</v>
          </cell>
          <cell r="D24">
            <v>277.99106</v>
          </cell>
          <cell r="E24">
            <v>4881.2285000000002</v>
          </cell>
          <cell r="F24">
            <v>14020.142</v>
          </cell>
          <cell r="G24">
            <v>2316.6322</v>
          </cell>
          <cell r="H24">
            <v>1251.5829000000001</v>
          </cell>
          <cell r="I24">
            <v>1532.9869000000001</v>
          </cell>
          <cell r="J24">
            <v>10812.084999999999</v>
          </cell>
          <cell r="K24">
            <v>4681.6656000000003</v>
          </cell>
        </row>
        <row r="25">
          <cell r="C25">
            <v>3</v>
          </cell>
          <cell r="D25">
            <v>284.00923</v>
          </cell>
          <cell r="E25">
            <v>4986.4242999999997</v>
          </cell>
          <cell r="F25">
            <v>14392.691000000001</v>
          </cell>
          <cell r="G25">
            <v>2388.8951000000002</v>
          </cell>
          <cell r="H25">
            <v>1280.3939</v>
          </cell>
          <cell r="I25">
            <v>1590.442</v>
          </cell>
          <cell r="J25">
            <v>11185.161</v>
          </cell>
          <cell r="K25">
            <v>4915.1387000000004</v>
          </cell>
        </row>
        <row r="26">
          <cell r="C26">
            <v>4</v>
          </cell>
          <cell r="D26">
            <v>290.12169</v>
          </cell>
          <cell r="E26">
            <v>5096.7695999999996</v>
          </cell>
          <cell r="F26">
            <v>14770.323</v>
          </cell>
          <cell r="G26">
            <v>2466.0203999999999</v>
          </cell>
          <cell r="H26">
            <v>1310.8001999999999</v>
          </cell>
          <cell r="I26">
            <v>1649.5030999999999</v>
          </cell>
          <cell r="J26">
            <v>11582.898999999999</v>
          </cell>
          <cell r="K26">
            <v>5170.5460000000003</v>
          </cell>
        </row>
        <row r="27">
          <cell r="C27">
            <v>4</v>
          </cell>
          <cell r="D27">
            <v>296.33967000000001</v>
          </cell>
          <cell r="E27">
            <v>5213.7138000000004</v>
          </cell>
          <cell r="F27">
            <v>15159.694</v>
          </cell>
          <cell r="G27">
            <v>2548.7294999999999</v>
          </cell>
          <cell r="H27">
            <v>1342.6183000000001</v>
          </cell>
          <cell r="I27">
            <v>1710.2436</v>
          </cell>
          <cell r="J27">
            <v>12007.937</v>
          </cell>
          <cell r="K27">
            <v>5450.2780000000002</v>
          </cell>
        </row>
        <row r="28">
          <cell r="C28">
            <v>4</v>
          </cell>
          <cell r="D28">
            <v>302.73297000000002</v>
          </cell>
          <cell r="E28">
            <v>5338.2672000000002</v>
          </cell>
          <cell r="F28">
            <v>15569.779</v>
          </cell>
          <cell r="G28">
            <v>2637.6401999999998</v>
          </cell>
          <cell r="H28">
            <v>1375.789</v>
          </cell>
          <cell r="I28">
            <v>1772.7829999999999</v>
          </cell>
          <cell r="J28">
            <v>12465.769</v>
          </cell>
          <cell r="K28">
            <v>5756.9312</v>
          </cell>
        </row>
        <row r="29">
          <cell r="C29">
            <v>4</v>
          </cell>
          <cell r="D29">
            <v>309.40068000000002</v>
          </cell>
          <cell r="E29">
            <v>5470.3647000000001</v>
          </cell>
          <cell r="F29">
            <v>16007.353999999999</v>
          </cell>
          <cell r="G29">
            <v>2733.2800999999999</v>
          </cell>
          <cell r="H29">
            <v>1410.4929999999999</v>
          </cell>
          <cell r="I29">
            <v>1837.23</v>
          </cell>
          <cell r="J29">
            <v>12965.151</v>
          </cell>
          <cell r="K29">
            <v>6093.2543999999998</v>
          </cell>
        </row>
        <row r="30">
          <cell r="C30">
            <v>4</v>
          </cell>
          <cell r="D30">
            <v>316.42164000000002</v>
          </cell>
          <cell r="E30">
            <v>5608.7244000000001</v>
          </cell>
          <cell r="F30">
            <v>16480.383999999998</v>
          </cell>
          <cell r="G30">
            <v>2836.0657999999999</v>
          </cell>
          <cell r="H30">
            <v>1446.9404999999999</v>
          </cell>
          <cell r="I30">
            <v>1903.6596999999999</v>
          </cell>
          <cell r="J30">
            <v>13523.276</v>
          </cell>
          <cell r="K30">
            <v>6462.0699000000004</v>
          </cell>
        </row>
        <row r="31">
          <cell r="C31">
            <v>5</v>
          </cell>
          <cell r="D31">
            <v>323.85361999999998</v>
          </cell>
          <cell r="E31">
            <v>5751.7340000000004</v>
          </cell>
          <cell r="F31">
            <v>16989.231</v>
          </cell>
          <cell r="G31">
            <v>2946.5616</v>
          </cell>
          <cell r="H31">
            <v>1485.34</v>
          </cell>
          <cell r="I31">
            <v>1972.1445000000001</v>
          </cell>
          <cell r="J31">
            <v>14175.748</v>
          </cell>
          <cell r="K31">
            <v>6866.3540000000003</v>
          </cell>
        </row>
        <row r="32">
          <cell r="C32">
            <v>5</v>
          </cell>
          <cell r="D32">
            <v>331.71976000000001</v>
          </cell>
          <cell r="E32">
            <v>5899.6884</v>
          </cell>
          <cell r="F32">
            <v>17527.242999999999</v>
          </cell>
          <cell r="G32">
            <v>3065.8141999999998</v>
          </cell>
          <cell r="H32">
            <v>1525.9673</v>
          </cell>
          <cell r="I32">
            <v>2042.7706000000001</v>
          </cell>
          <cell r="J32">
            <v>14982.227999999999</v>
          </cell>
          <cell r="K32">
            <v>7309.0353999999998</v>
          </cell>
        </row>
        <row r="33">
          <cell r="C33">
            <v>5</v>
          </cell>
          <cell r="D33">
            <v>340.00857000000002</v>
          </cell>
          <cell r="E33">
            <v>6055.1476000000002</v>
          </cell>
          <cell r="F33">
            <v>18086.723000000002</v>
          </cell>
          <cell r="G33">
            <v>3195.2226999999998</v>
          </cell>
          <cell r="H33">
            <v>1569.1726000000001</v>
          </cell>
          <cell r="I33">
            <v>2115.6554000000001</v>
          </cell>
          <cell r="J33">
            <v>16025.753000000001</v>
          </cell>
          <cell r="K33">
            <v>7792.7298000000001</v>
          </cell>
        </row>
        <row r="34">
          <cell r="C34">
            <v>6</v>
          </cell>
          <cell r="D34">
            <v>348.70200999999997</v>
          </cell>
          <cell r="E34">
            <v>6221.3163000000004</v>
          </cell>
          <cell r="F34">
            <v>18670.603999999999</v>
          </cell>
          <cell r="G34">
            <v>3336.1019999999999</v>
          </cell>
          <cell r="H34">
            <v>1615.2926</v>
          </cell>
          <cell r="I34">
            <v>2190.9551999999999</v>
          </cell>
          <cell r="J34">
            <v>17404.758999999998</v>
          </cell>
          <cell r="K34">
            <v>8319.4184999999998</v>
          </cell>
        </row>
        <row r="35">
          <cell r="C35">
            <v>6</v>
          </cell>
          <cell r="D35">
            <v>357.79545999999999</v>
          </cell>
          <cell r="E35">
            <v>6399.9449000000004</v>
          </cell>
          <cell r="F35">
            <v>19295.157999999999</v>
          </cell>
          <cell r="G35">
            <v>3490.4517999999998</v>
          </cell>
          <cell r="H35">
            <v>1664.4127000000001</v>
          </cell>
          <cell r="I35">
            <v>2268.8308999999999</v>
          </cell>
          <cell r="J35">
            <v>19216.032999999999</v>
          </cell>
          <cell r="K35">
            <v>8890.2808000000005</v>
          </cell>
        </row>
        <row r="36">
          <cell r="C36">
            <v>6</v>
          </cell>
          <cell r="D36">
            <v>367.31936000000002</v>
          </cell>
          <cell r="E36">
            <v>6591.1724000000004</v>
          </cell>
          <cell r="F36">
            <v>19972.752</v>
          </cell>
          <cell r="G36">
            <v>3663.7525999999998</v>
          </cell>
          <cell r="H36">
            <v>1716.5456999999999</v>
          </cell>
          <cell r="I36">
            <v>2349.4319999999998</v>
          </cell>
          <cell r="J36">
            <v>21537.163</v>
          </cell>
          <cell r="K36">
            <v>9505.6332999999995</v>
          </cell>
        </row>
        <row r="37">
          <cell r="C37">
            <v>7</v>
          </cell>
          <cell r="D37">
            <v>377.33136999999999</v>
          </cell>
          <cell r="E37">
            <v>6795.0393000000004</v>
          </cell>
          <cell r="F37">
            <v>20705.61</v>
          </cell>
          <cell r="G37">
            <v>3868.1713</v>
          </cell>
          <cell r="H37">
            <v>1772.0002999999999</v>
          </cell>
          <cell r="I37">
            <v>2432.9047999999998</v>
          </cell>
          <cell r="J37">
            <v>24417.309000000001</v>
          </cell>
          <cell r="K37">
            <v>10164.857</v>
          </cell>
        </row>
        <row r="38">
          <cell r="C38">
            <v>7</v>
          </cell>
          <cell r="D38">
            <v>387.89972999999998</v>
          </cell>
          <cell r="E38">
            <v>7012.4647000000004</v>
          </cell>
          <cell r="F38">
            <v>21492.341</v>
          </cell>
          <cell r="G38">
            <v>4121.5011999999997</v>
          </cell>
          <cell r="H38">
            <v>1831.3507</v>
          </cell>
          <cell r="I38">
            <v>2519.4189000000001</v>
          </cell>
          <cell r="J38">
            <v>27872.967000000001</v>
          </cell>
          <cell r="K38">
            <v>10866.182000000001</v>
          </cell>
        </row>
        <row r="39">
          <cell r="C39">
            <v>7</v>
          </cell>
          <cell r="D39">
            <v>399.11955</v>
          </cell>
          <cell r="E39">
            <v>7245.2761</v>
          </cell>
          <cell r="F39">
            <v>22334.91</v>
          </cell>
          <cell r="G39">
            <v>4443.2709000000004</v>
          </cell>
          <cell r="H39">
            <v>1895.0744999999999</v>
          </cell>
          <cell r="I39">
            <v>2609.1776</v>
          </cell>
          <cell r="J39">
            <v>31887.363000000001</v>
          </cell>
          <cell r="K39">
            <v>11606.742</v>
          </cell>
        </row>
        <row r="40">
          <cell r="C40">
            <v>8</v>
          </cell>
          <cell r="D40">
            <v>411.12956000000003</v>
          </cell>
          <cell r="E40">
            <v>7495.4811</v>
          </cell>
          <cell r="F40">
            <v>23242.21</v>
          </cell>
          <cell r="G40">
            <v>4850.6022999999996</v>
          </cell>
          <cell r="H40">
            <v>1963.5413000000001</v>
          </cell>
          <cell r="I40">
            <v>2702.4105</v>
          </cell>
          <cell r="J40">
            <v>36414.097999999998</v>
          </cell>
          <cell r="K40">
            <v>12382.607</v>
          </cell>
        </row>
        <row r="41">
          <cell r="C41">
            <v>8</v>
          </cell>
          <cell r="D41">
            <v>424.15825000000001</v>
          </cell>
          <cell r="E41">
            <v>7765.2721000000001</v>
          </cell>
          <cell r="F41">
            <v>24231.31</v>
          </cell>
          <cell r="G41">
            <v>5355.5805</v>
          </cell>
          <cell r="H41">
            <v>2037.1704999999999</v>
          </cell>
          <cell r="I41">
            <v>2799.3598000000002</v>
          </cell>
          <cell r="J41">
            <v>41386.582999999999</v>
          </cell>
          <cell r="K41">
            <v>13188.72</v>
          </cell>
        </row>
        <row r="42">
          <cell r="C42">
            <v>9</v>
          </cell>
          <cell r="D42">
            <v>438.51272999999998</v>
          </cell>
          <cell r="E42">
            <v>8057.9612999999999</v>
          </cell>
          <cell r="F42">
            <v>25320.388999999999</v>
          </cell>
          <cell r="G42">
            <v>5963.8374000000003</v>
          </cell>
          <cell r="H42">
            <v>2116.4895999999999</v>
          </cell>
          <cell r="I42">
            <v>2900.2991999999999</v>
          </cell>
          <cell r="J42">
            <v>46732.233</v>
          </cell>
          <cell r="K42">
            <v>14018.843000000001</v>
          </cell>
        </row>
        <row r="43">
          <cell r="C43">
            <v>9</v>
          </cell>
          <cell r="D43">
            <v>454.51745</v>
          </cell>
          <cell r="E43">
            <v>8377.7777000000006</v>
          </cell>
          <cell r="F43">
            <v>26528.811000000002</v>
          </cell>
          <cell r="G43">
            <v>6674.4076999999997</v>
          </cell>
          <cell r="H43">
            <v>2202.1149999999998</v>
          </cell>
          <cell r="I43">
            <v>3005.5462000000002</v>
          </cell>
          <cell r="J43">
            <v>52386.04</v>
          </cell>
          <cell r="K43">
            <v>14865.669</v>
          </cell>
        </row>
        <row r="44">
          <cell r="C44">
            <v>10</v>
          </cell>
          <cell r="D44">
            <v>472.50187</v>
          </cell>
          <cell r="E44">
            <v>8728.6720999999998</v>
          </cell>
          <cell r="F44">
            <v>27912.04</v>
          </cell>
          <cell r="G44">
            <v>7480.1893</v>
          </cell>
          <cell r="H44">
            <v>2294.9214000000002</v>
          </cell>
          <cell r="I44">
            <v>3115.4582</v>
          </cell>
          <cell r="J44">
            <v>58297.228000000003</v>
          </cell>
          <cell r="K44">
            <v>15720.967000000001</v>
          </cell>
        </row>
        <row r="45">
          <cell r="C45">
            <v>10</v>
          </cell>
          <cell r="D45">
            <v>492.80180999999999</v>
          </cell>
          <cell r="E45">
            <v>9114.2981999999993</v>
          </cell>
          <cell r="F45">
            <v>29659.292000000001</v>
          </cell>
          <cell r="G45">
            <v>8369.3292000000001</v>
          </cell>
          <cell r="H45">
            <v>2395.982</v>
          </cell>
          <cell r="I45">
            <v>3230.4360000000001</v>
          </cell>
          <cell r="J45">
            <v>64427.184000000001</v>
          </cell>
          <cell r="K45">
            <v>16575.594000000001</v>
          </cell>
        </row>
        <row r="46">
          <cell r="C46">
            <v>11</v>
          </cell>
          <cell r="D46">
            <v>515.73895000000005</v>
          </cell>
          <cell r="E46">
            <v>9539.7793999999994</v>
          </cell>
          <cell r="F46">
            <v>32169.505000000001</v>
          </cell>
          <cell r="G46">
            <v>9327.4501999999993</v>
          </cell>
          <cell r="H46">
            <v>2506.7512999999999</v>
          </cell>
          <cell r="I46">
            <v>3350.9413</v>
          </cell>
          <cell r="J46">
            <v>70737.41</v>
          </cell>
          <cell r="K46">
            <v>17419.665000000001</v>
          </cell>
        </row>
        <row r="47">
          <cell r="C47">
            <v>11</v>
          </cell>
          <cell r="D47">
            <v>541.56755999999996</v>
          </cell>
          <cell r="E47">
            <v>10012.621999999999</v>
          </cell>
          <cell r="F47">
            <v>35987.004999999997</v>
          </cell>
          <cell r="G47">
            <v>10340.370000000001</v>
          </cell>
          <cell r="H47">
            <v>2629.6756</v>
          </cell>
          <cell r="I47">
            <v>3477.4866000000002</v>
          </cell>
          <cell r="J47">
            <v>77170.260999999999</v>
          </cell>
          <cell r="K47">
            <v>18242.830000000002</v>
          </cell>
        </row>
        <row r="48">
          <cell r="C48">
            <v>12</v>
          </cell>
          <cell r="D48">
            <v>570.44578000000001</v>
          </cell>
          <cell r="E48">
            <v>10541.855</v>
          </cell>
          <cell r="F48">
            <v>41658.324000000001</v>
          </cell>
          <cell r="G48">
            <v>11395.987999999999</v>
          </cell>
          <cell r="H48">
            <v>2768.6192000000001</v>
          </cell>
          <cell r="I48">
            <v>3610.5976000000001</v>
          </cell>
          <cell r="J48">
            <v>83637.817999999999</v>
          </cell>
          <cell r="K48">
            <v>19034.510999999999</v>
          </cell>
        </row>
        <row r="49">
          <cell r="C49">
            <v>13</v>
          </cell>
          <cell r="D49">
            <v>602.48482000000001</v>
          </cell>
          <cell r="E49">
            <v>11136.852999999999</v>
          </cell>
          <cell r="F49">
            <v>49590.074999999997</v>
          </cell>
          <cell r="G49">
            <v>12484.128000000001</v>
          </cell>
          <cell r="H49">
            <v>2928.8172</v>
          </cell>
          <cell r="I49">
            <v>3750.8029000000001</v>
          </cell>
          <cell r="J49">
            <v>90023.444000000003</v>
          </cell>
          <cell r="K49">
            <v>19784.189999999999</v>
          </cell>
        </row>
        <row r="50">
          <cell r="C50">
            <v>13</v>
          </cell>
          <cell r="D50">
            <v>637.79025000000001</v>
          </cell>
          <cell r="E50">
            <v>11806.857</v>
          </cell>
          <cell r="F50">
            <v>59954.27</v>
          </cell>
          <cell r="G50">
            <v>13595.825999999999</v>
          </cell>
          <cell r="H50">
            <v>3116.4171999999999</v>
          </cell>
          <cell r="I50">
            <v>3898.6113</v>
          </cell>
          <cell r="J50">
            <v>96196.099000000002</v>
          </cell>
          <cell r="K50">
            <v>20481.723000000002</v>
          </cell>
        </row>
        <row r="51">
          <cell r="C51">
            <v>14</v>
          </cell>
          <cell r="D51">
            <v>676.47402999999997</v>
          </cell>
          <cell r="E51">
            <v>12560.21</v>
          </cell>
          <cell r="F51">
            <v>72664.631999999998</v>
          </cell>
          <cell r="G51">
            <v>14722.12</v>
          </cell>
          <cell r="H51">
            <v>3337.7132999999999</v>
          </cell>
          <cell r="I51">
            <v>4054.4472999999998</v>
          </cell>
          <cell r="J51">
            <v>102032.36</v>
          </cell>
          <cell r="K51">
            <v>21117.473000000002</v>
          </cell>
        </row>
        <row r="52">
          <cell r="C52">
            <v>15</v>
          </cell>
          <cell r="D52">
            <v>718.69903999999997</v>
          </cell>
          <cell r="E52">
            <v>13404.726000000001</v>
          </cell>
          <cell r="F52">
            <v>87436.801000000007</v>
          </cell>
          <cell r="G52">
            <v>15852.208000000001</v>
          </cell>
          <cell r="H52">
            <v>3598.3523</v>
          </cell>
          <cell r="I52">
            <v>4218.6021000000001</v>
          </cell>
          <cell r="J52">
            <v>107431.83</v>
          </cell>
          <cell r="K52">
            <v>21682.437999999998</v>
          </cell>
        </row>
        <row r="53">
          <cell r="C53">
            <v>16</v>
          </cell>
          <cell r="D53">
            <v>764.73526000000004</v>
          </cell>
          <cell r="E53">
            <v>14350.449000000001</v>
          </cell>
          <cell r="F53">
            <v>103882.86</v>
          </cell>
          <cell r="G53">
            <v>16971.184000000001</v>
          </cell>
          <cell r="H53">
            <v>3902.7613000000001</v>
          </cell>
          <cell r="I53">
            <v>4391.1728999999996</v>
          </cell>
          <cell r="J53">
            <v>112319.36</v>
          </cell>
          <cell r="K53">
            <v>22168.436000000002</v>
          </cell>
        </row>
        <row r="54">
          <cell r="C54">
            <v>17</v>
          </cell>
          <cell r="D54">
            <v>814.99267999999995</v>
          </cell>
          <cell r="E54">
            <v>15413.246999999999</v>
          </cell>
          <cell r="F54">
            <v>121611.95</v>
          </cell>
          <cell r="G54">
            <v>18059.732</v>
          </cell>
          <cell r="H54">
            <v>4253.8712999999998</v>
          </cell>
          <cell r="I54">
            <v>4571.9843000000001</v>
          </cell>
          <cell r="J54">
            <v>116638.45</v>
          </cell>
          <cell r="K54">
            <v>22568.222000000002</v>
          </cell>
        </row>
        <row r="55">
          <cell r="C55">
            <v>18</v>
          </cell>
          <cell r="D55">
            <v>870.07237999999995</v>
          </cell>
          <cell r="E55">
            <v>16618.973999999998</v>
          </cell>
          <cell r="F55">
            <v>140287.79</v>
          </cell>
          <cell r="G55">
            <v>19098.135999999999</v>
          </cell>
          <cell r="H55">
            <v>4652.8876</v>
          </cell>
          <cell r="I55">
            <v>4760.5492000000004</v>
          </cell>
          <cell r="J55">
            <v>120338.16</v>
          </cell>
          <cell r="K55">
            <v>22875.667000000001</v>
          </cell>
        </row>
        <row r="56">
          <cell r="C56">
            <v>19</v>
          </cell>
          <cell r="D56">
            <v>930.82036000000005</v>
          </cell>
          <cell r="E56">
            <v>18001.988000000001</v>
          </cell>
          <cell r="F56">
            <v>159641.48000000001</v>
          </cell>
          <cell r="G56">
            <v>20071.624</v>
          </cell>
          <cell r="H56">
            <v>5099.5538999999999</v>
          </cell>
          <cell r="I56">
            <v>4956.0362999999998</v>
          </cell>
          <cell r="J56">
            <v>123357.71</v>
          </cell>
          <cell r="K56">
            <v>23085.914000000001</v>
          </cell>
        </row>
        <row r="57">
          <cell r="C57">
            <v>20</v>
          </cell>
          <cell r="D57">
            <v>998.33113000000003</v>
          </cell>
          <cell r="E57">
            <v>19601.187000000002</v>
          </cell>
          <cell r="F57">
            <v>179497.82</v>
          </cell>
          <cell r="G57">
            <v>20973.129000000001</v>
          </cell>
          <cell r="H57">
            <v>5592.6505999999999</v>
          </cell>
          <cell r="I57">
            <v>5157.2506000000003</v>
          </cell>
          <cell r="J57">
            <v>125613.87</v>
          </cell>
          <cell r="K57">
            <v>23195.603999999999</v>
          </cell>
        </row>
        <row r="58">
          <cell r="C58">
            <v>20</v>
          </cell>
          <cell r="D58">
            <v>1073.8517999999999</v>
          </cell>
          <cell r="E58">
            <v>21457.473999999998</v>
          </cell>
          <cell r="F58">
            <v>199709.2</v>
          </cell>
          <cell r="G58">
            <v>21802.731</v>
          </cell>
          <cell r="H58">
            <v>6130.5185000000001</v>
          </cell>
          <cell r="I58">
            <v>5362.6349</v>
          </cell>
          <cell r="J58">
            <v>126997.41</v>
          </cell>
          <cell r="K58">
            <v>23203.041000000001</v>
          </cell>
        </row>
        <row r="59">
          <cell r="C59">
            <v>20</v>
          </cell>
          <cell r="D59">
            <v>1158.6187</v>
          </cell>
          <cell r="E59">
            <v>23610.76</v>
          </cell>
          <cell r="F59">
            <v>220031.28</v>
          </cell>
          <cell r="G59">
            <v>22563.031999999999</v>
          </cell>
          <cell r="H59">
            <v>6711.3928999999998</v>
          </cell>
          <cell r="I59">
            <v>5570.2776000000003</v>
          </cell>
          <cell r="J59">
            <v>127379.38</v>
          </cell>
          <cell r="K59">
            <v>23108.278999999999</v>
          </cell>
        </row>
        <row r="60">
          <cell r="C60">
            <v>25</v>
          </cell>
          <cell r="D60">
            <v>1253.7273</v>
          </cell>
          <cell r="E60">
            <v>26093.393</v>
          </cell>
          <cell r="F60">
            <v>239997.56</v>
          </cell>
          <cell r="G60">
            <v>23252.972000000002</v>
          </cell>
          <cell r="H60">
            <v>7333.5438999999997</v>
          </cell>
          <cell r="I60">
            <v>5777.9477999999999</v>
          </cell>
          <cell r="J60">
            <v>126630.29</v>
          </cell>
          <cell r="K60">
            <v>22913.124</v>
          </cell>
        </row>
        <row r="61">
          <cell r="C61">
            <v>25</v>
          </cell>
          <cell r="D61">
            <v>1360.0017</v>
          </cell>
          <cell r="E61">
            <v>28924.076000000001</v>
          </cell>
          <cell r="F61">
            <v>258846.76</v>
          </cell>
          <cell r="G61">
            <v>23865.531999999999</v>
          </cell>
          <cell r="H61">
            <v>7995.1944000000003</v>
          </cell>
          <cell r="I61">
            <v>5983.1246000000001</v>
          </cell>
          <cell r="J61">
            <v>124649.42</v>
          </cell>
          <cell r="K61">
            <v>22621.005000000001</v>
          </cell>
        </row>
        <row r="62">
          <cell r="C62">
            <v>25</v>
          </cell>
          <cell r="D62">
            <v>1477.8837000000001</v>
          </cell>
          <cell r="E62">
            <v>32103.955999999998</v>
          </cell>
          <cell r="F62">
            <v>275544.03000000003</v>
          </cell>
          <cell r="G62">
            <v>24387.146000000001</v>
          </cell>
          <cell r="H62">
            <v>8694.0750000000007</v>
          </cell>
          <cell r="I62">
            <v>6183.0379000000003</v>
          </cell>
          <cell r="J62">
            <v>121394.44</v>
          </cell>
          <cell r="K62">
            <v>22236.782999999999</v>
          </cell>
        </row>
        <row r="63">
          <cell r="C63">
            <v>30</v>
          </cell>
          <cell r="D63">
            <v>1607.3851</v>
          </cell>
          <cell r="E63">
            <v>35617.074000000001</v>
          </cell>
          <cell r="F63">
            <v>288907.57</v>
          </cell>
          <cell r="G63">
            <v>24797.895</v>
          </cell>
          <cell r="H63">
            <v>9426.7410999999993</v>
          </cell>
          <cell r="I63">
            <v>6374.7218000000003</v>
          </cell>
          <cell r="J63">
            <v>116905.72</v>
          </cell>
          <cell r="K63">
            <v>21766.567999999999</v>
          </cell>
        </row>
        <row r="64">
          <cell r="C64">
            <v>30</v>
          </cell>
          <cell r="D64">
            <v>1748.0555999999999</v>
          </cell>
          <cell r="E64">
            <v>39434.523999999998</v>
          </cell>
          <cell r="F64">
            <v>297826.28999999998</v>
          </cell>
          <cell r="G64">
            <v>25072.222000000002</v>
          </cell>
          <cell r="H64">
            <v>10187.907999999999</v>
          </cell>
          <cell r="I64">
            <v>6555.1129000000001</v>
          </cell>
          <cell r="J64">
            <v>111313.11</v>
          </cell>
          <cell r="K64">
            <v>21217.518</v>
          </cell>
        </row>
        <row r="65">
          <cell r="C65">
            <v>30</v>
          </cell>
          <cell r="D65">
            <v>1899.0160000000001</v>
          </cell>
          <cell r="E65">
            <v>43516.55</v>
          </cell>
          <cell r="F65">
            <v>301514.40000000002</v>
          </cell>
          <cell r="G65">
            <v>25181.646000000001</v>
          </cell>
          <cell r="H65">
            <v>10969.87</v>
          </cell>
          <cell r="I65">
            <v>6721.1334999999999</v>
          </cell>
          <cell r="J65">
            <v>104816.58</v>
          </cell>
          <cell r="K65">
            <v>20597.752</v>
          </cell>
        </row>
        <row r="66">
          <cell r="C66">
            <v>35</v>
          </cell>
          <cell r="D66">
            <v>2059.0165999999999</v>
          </cell>
          <cell r="E66">
            <v>47813.714999999997</v>
          </cell>
          <cell r="F66">
            <v>299724.12</v>
          </cell>
          <cell r="G66">
            <v>25099.059000000001</v>
          </cell>
          <cell r="H66">
            <v>11762.290999999999</v>
          </cell>
          <cell r="I66">
            <v>6869.7808000000005</v>
          </cell>
          <cell r="J66">
            <v>97654.338000000003</v>
          </cell>
          <cell r="K66">
            <v>19916.089</v>
          </cell>
        </row>
        <row r="67">
          <cell r="C67">
            <v>35</v>
          </cell>
          <cell r="D67">
            <v>2226.4481000000001</v>
          </cell>
          <cell r="E67">
            <v>52266.237000000001</v>
          </cell>
          <cell r="F67">
            <v>292800.46000000002</v>
          </cell>
          <cell r="G67">
            <v>24803.49</v>
          </cell>
          <cell r="H67">
            <v>12552.746999999999</v>
          </cell>
          <cell r="I67">
            <v>6998.2169000000004</v>
          </cell>
          <cell r="J67">
            <v>90070.695999999996</v>
          </cell>
          <cell r="K67">
            <v>19181.817999999999</v>
          </cell>
        </row>
        <row r="68">
          <cell r="C68">
            <v>35</v>
          </cell>
          <cell r="D68">
            <v>2399.3445000000002</v>
          </cell>
          <cell r="E68">
            <v>56802.934999999998</v>
          </cell>
          <cell r="F68">
            <v>281502.42</v>
          </cell>
          <cell r="G68">
            <v>24283.751</v>
          </cell>
          <cell r="H68">
            <v>13327.84</v>
          </cell>
          <cell r="I68">
            <v>7103.8481000000002</v>
          </cell>
          <cell r="J68">
            <v>82291.822</v>
          </cell>
          <cell r="K68">
            <v>18404.649000000001</v>
          </cell>
        </row>
        <row r="69">
          <cell r="C69">
            <v>40</v>
          </cell>
          <cell r="D69">
            <v>2575.3955999999998</v>
          </cell>
          <cell r="E69">
            <v>61340.046000000002</v>
          </cell>
          <cell r="F69">
            <v>266719.09999999998</v>
          </cell>
          <cell r="G69">
            <v>23541.365000000002</v>
          </cell>
          <cell r="H69">
            <v>14074.14</v>
          </cell>
          <cell r="I69">
            <v>7184.3948</v>
          </cell>
          <cell r="J69">
            <v>74517.539000000004</v>
          </cell>
          <cell r="K69">
            <v>17594.492999999999</v>
          </cell>
        </row>
        <row r="70">
          <cell r="C70">
            <v>40</v>
          </cell>
          <cell r="D70">
            <v>2752.0326</v>
          </cell>
          <cell r="E70">
            <v>65780.47</v>
          </cell>
          <cell r="F70">
            <v>249286.38</v>
          </cell>
          <cell r="G70">
            <v>22591.530999999999</v>
          </cell>
          <cell r="H70">
            <v>14778.683000000001</v>
          </cell>
          <cell r="I70">
            <v>7237.9737999999998</v>
          </cell>
          <cell r="J70">
            <v>66930.345000000001</v>
          </cell>
          <cell r="K70">
            <v>16761.101999999999</v>
          </cell>
        </row>
        <row r="71">
          <cell r="C71">
            <v>45</v>
          </cell>
          <cell r="D71">
            <v>2926.4911999999999</v>
          </cell>
          <cell r="E71">
            <v>70013.53</v>
          </cell>
          <cell r="F71">
            <v>229891.78</v>
          </cell>
          <cell r="G71">
            <v>21461.616999999998</v>
          </cell>
          <cell r="H71">
            <v>15429.093000000001</v>
          </cell>
          <cell r="I71">
            <v>7263.1329999999998</v>
          </cell>
          <cell r="J71">
            <v>59705.837</v>
          </cell>
          <cell r="K71">
            <v>15913.815000000001</v>
          </cell>
        </row>
        <row r="72">
          <cell r="C72">
            <v>45</v>
          </cell>
          <cell r="D72">
            <v>3095.8384000000001</v>
          </cell>
          <cell r="E72">
            <v>73916.869000000006</v>
          </cell>
          <cell r="F72">
            <v>209057.34</v>
          </cell>
          <cell r="G72">
            <v>20187.476999999999</v>
          </cell>
          <cell r="H72">
            <v>16013.172</v>
          </cell>
          <cell r="I72">
            <v>7258.8517000000002</v>
          </cell>
          <cell r="J72">
            <v>53015.498</v>
          </cell>
          <cell r="K72">
            <v>15061.411</v>
          </cell>
        </row>
        <row r="73">
          <cell r="C73">
            <v>50</v>
          </cell>
          <cell r="D73">
            <v>3257.0632999999998</v>
          </cell>
          <cell r="E73">
            <v>77362.481</v>
          </cell>
          <cell r="F73">
            <v>187205.47</v>
          </cell>
          <cell r="G73">
            <v>18808.938999999998</v>
          </cell>
          <cell r="H73">
            <v>16518.420999999998</v>
          </cell>
          <cell r="I73">
            <v>7224.5576000000001</v>
          </cell>
          <cell r="J73">
            <v>47018.749000000003</v>
          </cell>
          <cell r="K73">
            <v>14211.964</v>
          </cell>
        </row>
        <row r="74">
          <cell r="C74">
            <v>50</v>
          </cell>
          <cell r="D74">
            <v>3407.2476999999999</v>
          </cell>
          <cell r="E74">
            <v>80228.644</v>
          </cell>
          <cell r="F74">
            <v>164752.72</v>
          </cell>
          <cell r="G74">
            <v>17366.121999999999</v>
          </cell>
          <cell r="H74">
            <v>16931.724999999999</v>
          </cell>
          <cell r="I74">
            <v>7160.1228000000001</v>
          </cell>
          <cell r="J74">
            <v>41846.747000000003</v>
          </cell>
          <cell r="K74">
            <v>13372.656000000001</v>
          </cell>
        </row>
        <row r="75">
          <cell r="C75">
            <v>55</v>
          </cell>
          <cell r="D75">
            <v>3543.7347</v>
          </cell>
          <cell r="E75">
            <v>82415.407999999996</v>
          </cell>
          <cell r="F75">
            <v>142177.14000000001</v>
          </cell>
          <cell r="G75">
            <v>15897.7</v>
          </cell>
          <cell r="H75">
            <v>17239.365000000002</v>
          </cell>
          <cell r="I75">
            <v>7065.8289000000004</v>
          </cell>
          <cell r="J75">
            <v>37588.472999999998</v>
          </cell>
          <cell r="K75">
            <v>12549.678</v>
          </cell>
        </row>
        <row r="76">
          <cell r="C76">
            <v>55</v>
          </cell>
          <cell r="D76">
            <v>3664.2763</v>
          </cell>
          <cell r="E76">
            <v>83854.932000000001</v>
          </cell>
          <cell r="F76">
            <v>120055.37</v>
          </cell>
          <cell r="G76">
            <v>14441.550999999999</v>
          </cell>
          <cell r="H76">
            <v>17427.507000000001</v>
          </cell>
          <cell r="I76">
            <v>6942.3441999999995</v>
          </cell>
          <cell r="J76">
            <v>34278.597999999998</v>
          </cell>
          <cell r="K76">
            <v>11748.223</v>
          </cell>
        </row>
        <row r="77">
          <cell r="C77">
            <v>60</v>
          </cell>
          <cell r="D77">
            <v>3767.1352000000002</v>
          </cell>
          <cell r="E77">
            <v>84512.504000000001</v>
          </cell>
          <cell r="F77">
            <v>99075.327000000005</v>
          </cell>
          <cell r="G77">
            <v>13035.15</v>
          </cell>
          <cell r="H77">
            <v>17483.183000000001</v>
          </cell>
          <cell r="I77">
            <v>6790.7578999999996</v>
          </cell>
          <cell r="J77">
            <v>31886.992999999999</v>
          </cell>
          <cell r="K77">
            <v>10972.581</v>
          </cell>
        </row>
        <row r="78">
          <cell r="C78">
            <v>65</v>
          </cell>
          <cell r="D78">
            <v>3851.0979000000002</v>
          </cell>
          <cell r="E78">
            <v>84382.293999999994</v>
          </cell>
          <cell r="F78">
            <v>80012.035999999993</v>
          </cell>
          <cell r="G78">
            <v>11713.058000000001</v>
          </cell>
          <cell r="H78">
            <v>17395.726999999999</v>
          </cell>
          <cell r="I78">
            <v>6612.5828000000001</v>
          </cell>
          <cell r="J78">
            <v>30317.489000000001</v>
          </cell>
          <cell r="K78">
            <v>10226.439</v>
          </cell>
        </row>
        <row r="79">
          <cell r="C79">
            <v>65</v>
          </cell>
          <cell r="D79">
            <v>3915.3924999999999</v>
          </cell>
          <cell r="E79">
            <v>83488.394</v>
          </cell>
          <cell r="F79">
            <v>63640.014999999999</v>
          </cell>
          <cell r="G79">
            <v>10504.141</v>
          </cell>
          <cell r="H79">
            <v>17158.302</v>
          </cell>
          <cell r="I79">
            <v>6409.7236000000003</v>
          </cell>
          <cell r="J79">
            <v>29419.277999999998</v>
          </cell>
          <cell r="K79">
            <v>9513.0157999999992</v>
          </cell>
        </row>
        <row r="80">
          <cell r="C80">
            <v>70</v>
          </cell>
          <cell r="D80">
            <v>3959.5812999999998</v>
          </cell>
          <cell r="E80">
            <v>81882.118000000002</v>
          </cell>
          <cell r="F80">
            <v>50550.447</v>
          </cell>
          <cell r="G80">
            <v>9430.6535000000003</v>
          </cell>
          <cell r="H80">
            <v>16769.510999999999</v>
          </cell>
          <cell r="I80">
            <v>6184.4251999999997</v>
          </cell>
          <cell r="J80">
            <v>29008.915000000001</v>
          </cell>
          <cell r="K80">
            <v>8834.9686000000002</v>
          </cell>
        </row>
        <row r="81">
          <cell r="C81">
            <v>75</v>
          </cell>
          <cell r="D81">
            <v>3983.5162</v>
          </cell>
          <cell r="E81">
            <v>79632.589000000007</v>
          </cell>
          <cell r="F81">
            <v>41024.284</v>
          </cell>
          <cell r="G81">
            <v>8507.3277999999991</v>
          </cell>
          <cell r="H81">
            <v>16234.518</v>
          </cell>
          <cell r="I81">
            <v>5939.2413999999999</v>
          </cell>
          <cell r="J81">
            <v>28898.891</v>
          </cell>
          <cell r="K81">
            <v>8194.2628000000004</v>
          </cell>
        </row>
        <row r="82">
          <cell r="C82">
            <v>80</v>
          </cell>
          <cell r="D82">
            <v>3987.3224</v>
          </cell>
          <cell r="E82">
            <v>76816.911999999997</v>
          </cell>
          <cell r="F82">
            <v>34989.264000000003</v>
          </cell>
          <cell r="G82">
            <v>7740.2893999999997</v>
          </cell>
          <cell r="H82">
            <v>15565.203</v>
          </cell>
          <cell r="I82">
            <v>5677.0398999999998</v>
          </cell>
          <cell r="J82">
            <v>28924.435000000001</v>
          </cell>
          <cell r="K82">
            <v>7592.1</v>
          </cell>
        </row>
        <row r="83">
          <cell r="C83">
            <v>85</v>
          </cell>
          <cell r="D83">
            <v>3971.4029999999998</v>
          </cell>
          <cell r="E83">
            <v>73516.131999999998</v>
          </cell>
          <cell r="F83">
            <v>32044.501</v>
          </cell>
          <cell r="G83">
            <v>7126.0033000000003</v>
          </cell>
          <cell r="H83">
            <v>14779.494000000001</v>
          </cell>
          <cell r="I83">
            <v>5400.9645</v>
          </cell>
          <cell r="J83">
            <v>28958.078000000001</v>
          </cell>
          <cell r="K83">
            <v>7028.8410000000003</v>
          </cell>
        </row>
        <row r="84">
          <cell r="C84">
            <v>90</v>
          </cell>
          <cell r="D84">
            <v>3936.5245</v>
          </cell>
          <cell r="E84">
            <v>69816.411999999997</v>
          </cell>
          <cell r="F84">
            <v>31557.254000000001</v>
          </cell>
          <cell r="G84">
            <v>6651.2307000000001</v>
          </cell>
          <cell r="H84">
            <v>13900.125</v>
          </cell>
          <cell r="I84">
            <v>5114.3687</v>
          </cell>
          <cell r="J84">
            <v>28912.75</v>
          </cell>
          <cell r="K84">
            <v>6504.0598</v>
          </cell>
        </row>
        <row r="85">
          <cell r="C85">
            <v>95</v>
          </cell>
          <cell r="D85">
            <v>3883.9439000000002</v>
          </cell>
          <cell r="E85">
            <v>65812.986999999994</v>
          </cell>
          <cell r="F85">
            <v>32803.803</v>
          </cell>
          <cell r="G85">
            <v>6294.1010999999999</v>
          </cell>
          <cell r="H85">
            <v>12952.663</v>
          </cell>
          <cell r="I85">
            <v>4820.7214000000004</v>
          </cell>
          <cell r="J85">
            <v>28734.235000000001</v>
          </cell>
          <cell r="K85">
            <v>6016.6508999999996</v>
          </cell>
        </row>
        <row r="86">
          <cell r="C86">
            <v>100</v>
          </cell>
          <cell r="D86">
            <v>3815.4690999999998</v>
          </cell>
          <cell r="E86">
            <v>61610.305</v>
          </cell>
          <cell r="F86">
            <v>35107.874000000003</v>
          </cell>
          <cell r="G86">
            <v>6026.2785000000003</v>
          </cell>
          <cell r="H86">
            <v>11963.396000000001</v>
          </cell>
          <cell r="I86">
            <v>4523.4979999999996</v>
          </cell>
          <cell r="J86">
            <v>28386.429</v>
          </cell>
          <cell r="K86">
            <v>5564.9624000000003</v>
          </cell>
        </row>
        <row r="87">
          <cell r="C87">
            <v>110</v>
          </cell>
          <cell r="D87">
            <v>3733.4254999999998</v>
          </cell>
          <cell r="E87">
            <v>57316.872000000003</v>
          </cell>
          <cell r="F87">
            <v>37927.006999999998</v>
          </cell>
          <cell r="G87">
            <v>5816.3882999999996</v>
          </cell>
          <cell r="H87">
            <v>10957.492</v>
          </cell>
          <cell r="I87">
            <v>4226.0654999999997</v>
          </cell>
          <cell r="J87">
            <v>27840.440999999999</v>
          </cell>
          <cell r="K87">
            <v>5146.9949999999999</v>
          </cell>
        </row>
        <row r="88">
          <cell r="C88">
            <v>110</v>
          </cell>
          <cell r="D88">
            <v>3640.5234</v>
          </cell>
          <cell r="E88">
            <v>53039.938999999998</v>
          </cell>
          <cell r="F88">
            <v>40871.379999999997</v>
          </cell>
          <cell r="G88">
            <v>5633.8987999999999</v>
          </cell>
          <cell r="H88">
            <v>9958.1375000000007</v>
          </cell>
          <cell r="I88">
            <v>3931.6278000000002</v>
          </cell>
          <cell r="J88">
            <v>27074.784</v>
          </cell>
          <cell r="K88">
            <v>4760.4484000000002</v>
          </cell>
        </row>
        <row r="89">
          <cell r="C89">
            <v>120</v>
          </cell>
          <cell r="D89">
            <v>3539.6763000000001</v>
          </cell>
          <cell r="E89">
            <v>48880.989000000001</v>
          </cell>
          <cell r="F89">
            <v>43658.728000000003</v>
          </cell>
          <cell r="G89">
            <v>5452.7340000000004</v>
          </cell>
          <cell r="H89">
            <v>8986.2857999999997</v>
          </cell>
          <cell r="I89">
            <v>3643.2066</v>
          </cell>
          <cell r="J89">
            <v>26079.391</v>
          </cell>
          <cell r="K89">
            <v>4402.9197000000004</v>
          </cell>
        </row>
        <row r="90">
          <cell r="C90">
            <v>130</v>
          </cell>
          <cell r="D90">
            <v>3433.8218000000002</v>
          </cell>
          <cell r="E90">
            <v>44930.881999999998</v>
          </cell>
          <cell r="F90">
            <v>46059.851000000002</v>
          </cell>
          <cell r="G90">
            <v>5253.9220999999998</v>
          </cell>
          <cell r="H90">
            <v>8060.4683000000005</v>
          </cell>
          <cell r="I90">
            <v>3363.5920999999998</v>
          </cell>
          <cell r="J90">
            <v>24859.434000000001</v>
          </cell>
          <cell r="K90">
            <v>4071.9778999999999</v>
          </cell>
        </row>
        <row r="91">
          <cell r="C91">
            <v>130</v>
          </cell>
          <cell r="D91">
            <v>3325.7471</v>
          </cell>
          <cell r="E91">
            <v>41263.332999999999</v>
          </cell>
          <cell r="F91">
            <v>47897.341</v>
          </cell>
          <cell r="G91">
            <v>5027.0110999999997</v>
          </cell>
          <cell r="H91">
            <v>7196.6530000000002</v>
          </cell>
          <cell r="I91">
            <v>3095.2635</v>
          </cell>
          <cell r="J91">
            <v>23436.157999999999</v>
          </cell>
          <cell r="K91">
            <v>3765.1235999999999</v>
          </cell>
        </row>
        <row r="92">
          <cell r="C92">
            <v>140</v>
          </cell>
          <cell r="D92">
            <v>3217.9591999999998</v>
          </cell>
          <cell r="E92">
            <v>37928.436999999998</v>
          </cell>
          <cell r="F92">
            <v>49061.06</v>
          </cell>
          <cell r="G92">
            <v>4769.4022999999997</v>
          </cell>
          <cell r="H92">
            <v>6407.8819000000003</v>
          </cell>
          <cell r="I92">
            <v>2840.3283999999999</v>
          </cell>
          <cell r="J92">
            <v>21844.204000000002</v>
          </cell>
          <cell r="K92">
            <v>3479.8431999999998</v>
          </cell>
        </row>
        <row r="93">
          <cell r="C93">
            <v>150</v>
          </cell>
          <cell r="D93">
            <v>3112.5587999999998</v>
          </cell>
          <cell r="E93">
            <v>34950.512000000002</v>
          </cell>
          <cell r="F93">
            <v>49498.482000000004</v>
          </cell>
          <cell r="G93">
            <v>4484.1459000000004</v>
          </cell>
          <cell r="H93">
            <v>5703.6884</v>
          </cell>
          <cell r="I93">
            <v>2600.4623000000001</v>
          </cell>
          <cell r="J93">
            <v>20127.726999999999</v>
          </cell>
          <cell r="K93">
            <v>3213.7912999999999</v>
          </cell>
        </row>
        <row r="94">
          <cell r="C94">
            <v>160</v>
          </cell>
          <cell r="D94">
            <v>3011.1954000000001</v>
          </cell>
          <cell r="E94">
            <v>32330.913</v>
          </cell>
          <cell r="F94">
            <v>49201.296000000002</v>
          </cell>
          <cell r="G94">
            <v>4177.2910000000002</v>
          </cell>
          <cell r="H94">
            <v>5089.6792999999998</v>
          </cell>
          <cell r="I94">
            <v>2376.8633</v>
          </cell>
          <cell r="J94">
            <v>18335.57</v>
          </cell>
          <cell r="K94">
            <v>2964.8139999999999</v>
          </cell>
        </row>
        <row r="95">
          <cell r="C95">
            <v>160</v>
          </cell>
          <cell r="D95">
            <v>2915.0873000000001</v>
          </cell>
          <cell r="E95">
            <v>30054.127</v>
          </cell>
          <cell r="F95">
            <v>48188.175999999999</v>
          </cell>
          <cell r="G95">
            <v>3856.0059999999999</v>
          </cell>
          <cell r="H95">
            <v>4567.4633999999996</v>
          </cell>
          <cell r="I95">
            <v>2170.2366000000002</v>
          </cell>
          <cell r="J95">
            <v>16515.468000000001</v>
          </cell>
          <cell r="K95">
            <v>2730.8157000000001</v>
          </cell>
        </row>
        <row r="96">
          <cell r="C96">
            <v>170</v>
          </cell>
          <cell r="D96">
            <v>2825.0522000000001</v>
          </cell>
          <cell r="E96">
            <v>28095.023000000001</v>
          </cell>
          <cell r="F96">
            <v>46482.303999999996</v>
          </cell>
          <cell r="G96">
            <v>3527.2307000000001</v>
          </cell>
          <cell r="H96">
            <v>4134.5236000000004</v>
          </cell>
          <cell r="I96">
            <v>1980.7852</v>
          </cell>
          <cell r="J96">
            <v>14709.843999999999</v>
          </cell>
          <cell r="K96">
            <v>2509.9663</v>
          </cell>
        </row>
        <row r="97">
          <cell r="C97">
            <v>180</v>
          </cell>
          <cell r="D97">
            <v>2741.5252</v>
          </cell>
          <cell r="E97">
            <v>26423.596000000001</v>
          </cell>
          <cell r="F97">
            <v>44104.285000000003</v>
          </cell>
          <cell r="G97">
            <v>3197.0936000000002</v>
          </cell>
          <cell r="H97">
            <v>3784.348</v>
          </cell>
          <cell r="I97">
            <v>1808.2574999999999</v>
          </cell>
          <cell r="J97">
            <v>12954.674999999999</v>
          </cell>
          <cell r="K97">
            <v>2301.0972000000002</v>
          </cell>
        </row>
        <row r="98">
          <cell r="C98">
            <v>190</v>
          </cell>
          <cell r="D98">
            <v>2664.5666000000001</v>
          </cell>
          <cell r="E98">
            <v>25006.181</v>
          </cell>
          <cell r="F98">
            <v>41083.624000000003</v>
          </cell>
          <cell r="G98">
            <v>2871.0009</v>
          </cell>
          <cell r="H98">
            <v>3506.9096</v>
          </cell>
          <cell r="I98">
            <v>1652.028</v>
          </cell>
          <cell r="J98">
            <v>11278.665999999999</v>
          </cell>
          <cell r="K98">
            <v>2103.7741000000001</v>
          </cell>
        </row>
        <row r="99">
          <cell r="C99">
            <v>200</v>
          </cell>
          <cell r="D99">
            <v>2593.8289</v>
          </cell>
          <cell r="E99">
            <v>23807.294000000002</v>
          </cell>
          <cell r="F99">
            <v>37484.682000000001</v>
          </cell>
          <cell r="G99">
            <v>2553.8841000000002</v>
          </cell>
          <cell r="H99">
            <v>3289.6248999999998</v>
          </cell>
          <cell r="I99">
            <v>1511.1908000000001</v>
          </cell>
          <cell r="J99">
            <v>9703.8179</v>
          </cell>
          <cell r="K99">
            <v>1918.134</v>
          </cell>
        </row>
        <row r="100">
          <cell r="C100">
            <v>200</v>
          </cell>
          <cell r="D100">
            <v>2528.5023000000001</v>
          </cell>
          <cell r="E100">
            <v>22792.550999999999</v>
          </cell>
          <cell r="F100">
            <v>33424.023999999998</v>
          </cell>
          <cell r="G100">
            <v>2250.2347</v>
          </cell>
          <cell r="H100">
            <v>3118.6531</v>
          </cell>
          <cell r="I100">
            <v>1384.6035999999999</v>
          </cell>
          <cell r="J100">
            <v>8249.5419999999995</v>
          </cell>
          <cell r="K100">
            <v>1744.7346</v>
          </cell>
        </row>
        <row r="101">
          <cell r="C101">
            <v>250</v>
          </cell>
          <cell r="D101">
            <v>2467.2899000000002</v>
          </cell>
          <cell r="E101">
            <v>21928.563999999998</v>
          </cell>
          <cell r="F101">
            <v>29070.196</v>
          </cell>
          <cell r="G101">
            <v>1963.7945999999999</v>
          </cell>
          <cell r="H101">
            <v>2980.4095000000002</v>
          </cell>
          <cell r="I101">
            <v>1270.9755</v>
          </cell>
          <cell r="J101">
            <v>6935.2228999999998</v>
          </cell>
          <cell r="K101">
            <v>1584.2227</v>
          </cell>
        </row>
        <row r="102">
          <cell r="C102">
            <v>250</v>
          </cell>
          <cell r="D102">
            <v>2408.4632999999999</v>
          </cell>
          <cell r="E102">
            <v>21179.65</v>
          </cell>
          <cell r="F102">
            <v>24630.502</v>
          </cell>
          <cell r="G102">
            <v>1697.471</v>
          </cell>
          <cell r="H102">
            <v>2863.0956999999999</v>
          </cell>
          <cell r="I102">
            <v>1168.9519</v>
          </cell>
          <cell r="J102">
            <v>5778.8764000000001</v>
          </cell>
          <cell r="K102">
            <v>1437.1039000000001</v>
          </cell>
        </row>
        <row r="103">
          <cell r="C103">
            <v>250</v>
          </cell>
          <cell r="D103">
            <v>2350.0225</v>
          </cell>
          <cell r="E103">
            <v>20506.723000000002</v>
          </cell>
          <cell r="F103">
            <v>20319.310000000001</v>
          </cell>
          <cell r="G103">
            <v>1453.8987999999999</v>
          </cell>
          <cell r="H103">
            <v>2757.4308999999998</v>
          </cell>
          <cell r="I103">
            <v>1077.2056</v>
          </cell>
          <cell r="J103">
            <v>4794.7137000000002</v>
          </cell>
          <cell r="K103">
            <v>1303.5813000000001</v>
          </cell>
        </row>
        <row r="104">
          <cell r="C104">
            <v>250</v>
          </cell>
          <cell r="D104">
            <v>2289.9261000000001</v>
          </cell>
          <cell r="E104">
            <v>19869.566999999999</v>
          </cell>
          <cell r="F104">
            <v>16324.314</v>
          </cell>
          <cell r="G104">
            <v>1235.7716</v>
          </cell>
          <cell r="H104">
            <v>2656.8868000000002</v>
          </cell>
          <cell r="I104">
            <v>994.47955000000002</v>
          </cell>
          <cell r="J104">
            <v>3990.0763999999999</v>
          </cell>
          <cell r="K104">
            <v>1183.4771000000001</v>
          </cell>
        </row>
        <row r="105">
          <cell r="C105">
            <v>300</v>
          </cell>
          <cell r="D105">
            <v>2226.3494000000001</v>
          </cell>
          <cell r="E105">
            <v>19231.137999999999</v>
          </cell>
          <cell r="F105">
            <v>12784.648999999999</v>
          </cell>
          <cell r="G105">
            <v>1045.4588000000001</v>
          </cell>
          <cell r="H105">
            <v>2557.4292</v>
          </cell>
          <cell r="I105">
            <v>919.56079</v>
          </cell>
          <cell r="J105">
            <v>3362.0794000000001</v>
          </cell>
          <cell r="K105">
            <v>1076.2940000000001</v>
          </cell>
        </row>
        <row r="106">
          <cell r="C106">
            <v>300</v>
          </cell>
          <cell r="D106">
            <v>2157.8964000000001</v>
          </cell>
          <cell r="E106">
            <v>18560.857</v>
          </cell>
          <cell r="F106">
            <v>9780.7294999999995</v>
          </cell>
          <cell r="G106">
            <v>884.41625999999997</v>
          </cell>
          <cell r="H106">
            <v>2456.8966999999998</v>
          </cell>
          <cell r="I106">
            <v>851.29375000000005</v>
          </cell>
          <cell r="J106">
            <v>2897.5916000000002</v>
          </cell>
          <cell r="K106">
            <v>981.47578999999996</v>
          </cell>
        </row>
        <row r="107">
          <cell r="C107">
            <v>300</v>
          </cell>
          <cell r="D107">
            <v>2083.7132000000001</v>
          </cell>
          <cell r="E107">
            <v>17835.634999999998</v>
          </cell>
          <cell r="F107">
            <v>7333.4117999999999</v>
          </cell>
          <cell r="G107">
            <v>752.49190999999996</v>
          </cell>
          <cell r="H107">
            <v>2354.143</v>
          </cell>
          <cell r="I107">
            <v>788.62063999999998</v>
          </cell>
          <cell r="J107">
            <v>2575.2676000000001</v>
          </cell>
          <cell r="K107">
            <v>898.59801000000004</v>
          </cell>
        </row>
        <row r="108">
          <cell r="C108">
            <v>350</v>
          </cell>
          <cell r="D108">
            <v>2003.4666999999999</v>
          </cell>
          <cell r="E108">
            <v>17039.723000000002</v>
          </cell>
          <cell r="F108">
            <v>5414.2986000000001</v>
          </cell>
          <cell r="G108">
            <v>647.93746999999996</v>
          </cell>
          <cell r="H108">
            <v>2248.4515000000001</v>
          </cell>
          <cell r="I108">
            <v>730.60571000000004</v>
          </cell>
          <cell r="J108">
            <v>2369.8933999999999</v>
          </cell>
          <cell r="K108">
            <v>827.33803</v>
          </cell>
        </row>
        <row r="109">
          <cell r="C109">
            <v>350</v>
          </cell>
          <cell r="D109">
            <v>1917.2419</v>
          </cell>
          <cell r="E109">
            <v>16165.937</v>
          </cell>
          <cell r="F109">
            <v>3969.6426000000001</v>
          </cell>
          <cell r="G109">
            <v>567.84028000000001</v>
          </cell>
          <cell r="H109">
            <v>2139.3757999999998</v>
          </cell>
          <cell r="I109">
            <v>676.46077000000002</v>
          </cell>
          <cell r="J109">
            <v>2257.0392000000002</v>
          </cell>
          <cell r="K109">
            <v>767.35758999999996</v>
          </cell>
        </row>
        <row r="110">
          <cell r="C110">
            <v>350</v>
          </cell>
          <cell r="D110">
            <v>1825.4297999999999</v>
          </cell>
          <cell r="E110">
            <v>15216.199000000001</v>
          </cell>
          <cell r="F110">
            <v>2932.7511</v>
          </cell>
          <cell r="G110">
            <v>508.90235000000001</v>
          </cell>
          <cell r="H110">
            <v>2026.8224</v>
          </cell>
          <cell r="I110">
            <v>625.61532999999997</v>
          </cell>
          <cell r="J110">
            <v>2216.3279000000002</v>
          </cell>
          <cell r="K110">
            <v>718.15234999999996</v>
          </cell>
        </row>
        <row r="111">
          <cell r="C111">
            <v>400</v>
          </cell>
          <cell r="D111">
            <v>1728.6280999999999</v>
          </cell>
          <cell r="E111">
            <v>14200.477999999999</v>
          </cell>
          <cell r="F111">
            <v>2235.7431000000001</v>
          </cell>
          <cell r="G111">
            <v>468.05347999999998</v>
          </cell>
          <cell r="H111">
            <v>1911.1786999999999</v>
          </cell>
          <cell r="I111">
            <v>577.76610000000005</v>
          </cell>
          <cell r="J111">
            <v>2232.373</v>
          </cell>
          <cell r="K111">
            <v>678.97556999999995</v>
          </cell>
        </row>
        <row r="112">
          <cell r="C112">
            <v>400</v>
          </cell>
          <cell r="D112">
            <v>1627.5625</v>
          </cell>
          <cell r="E112">
            <v>13134.371999999999</v>
          </cell>
          <cell r="F112">
            <v>1823.5355</v>
          </cell>
          <cell r="G112">
            <v>442.76249999999999</v>
          </cell>
          <cell r="H112">
            <v>1793.2772</v>
          </cell>
          <cell r="I112">
            <v>532.79951000000005</v>
          </cell>
          <cell r="J112">
            <v>2292.7856999999999</v>
          </cell>
          <cell r="K112">
            <v>648.76247999999998</v>
          </cell>
        </row>
        <row r="113">
          <cell r="C113">
            <v>450</v>
          </cell>
          <cell r="D113">
            <v>1523.0411999999999</v>
          </cell>
          <cell r="E113">
            <v>12035.857</v>
          </cell>
          <cell r="F113">
            <v>1662.3036</v>
          </cell>
          <cell r="G113">
            <v>431.08546000000001</v>
          </cell>
          <cell r="H113">
            <v>1674.2583999999999</v>
          </cell>
          <cell r="I113">
            <v>490.69038</v>
          </cell>
          <cell r="J113">
            <v>2385.7727</v>
          </cell>
          <cell r="K113">
            <v>626.12836000000004</v>
          </cell>
        </row>
        <row r="114">
          <cell r="C114">
            <v>450</v>
          </cell>
          <cell r="D114">
            <v>1415.9455</v>
          </cell>
          <cell r="E114">
            <v>10923.567999999999</v>
          </cell>
          <cell r="F114">
            <v>1731.9802</v>
          </cell>
          <cell r="G114">
            <v>431.45461</v>
          </cell>
          <cell r="H114">
            <v>1555.2809</v>
          </cell>
          <cell r="I114">
            <v>451.44367</v>
          </cell>
          <cell r="J114">
            <v>2498.4868999999999</v>
          </cell>
          <cell r="K114">
            <v>609.39805999999999</v>
          </cell>
        </row>
        <row r="115">
          <cell r="C115">
            <v>500</v>
          </cell>
          <cell r="D115">
            <v>1307.2139999999999</v>
          </cell>
          <cell r="E115">
            <v>9815.7224000000006</v>
          </cell>
          <cell r="F115">
            <v>2007.0074999999999</v>
          </cell>
          <cell r="G115">
            <v>442.22683000000001</v>
          </cell>
          <cell r="H115">
            <v>1437.5539000000001</v>
          </cell>
          <cell r="I115">
            <v>415.08854000000002</v>
          </cell>
          <cell r="J115">
            <v>2616.7293</v>
          </cell>
          <cell r="K115">
            <v>596.79342999999994</v>
          </cell>
        </row>
        <row r="116">
          <cell r="C116">
            <v>500</v>
          </cell>
          <cell r="D116">
            <v>1197.8495</v>
          </cell>
          <cell r="E116">
            <v>8728.5357000000004</v>
          </cell>
          <cell r="F116">
            <v>2448.8006999999998</v>
          </cell>
          <cell r="G116">
            <v>461.26411000000002</v>
          </cell>
          <cell r="H116">
            <v>1322.3697</v>
          </cell>
          <cell r="I116">
            <v>381.66158999999999</v>
          </cell>
          <cell r="J116">
            <v>2724.0576999999998</v>
          </cell>
          <cell r="K116">
            <v>586.60406999999998</v>
          </cell>
        </row>
        <row r="117">
          <cell r="C117">
            <v>550</v>
          </cell>
          <cell r="D117">
            <v>1088.9386999999999</v>
          </cell>
          <cell r="E117">
            <v>7675.4575999999997</v>
          </cell>
          <cell r="F117">
            <v>3001.6765</v>
          </cell>
          <cell r="G117">
            <v>485.92899</v>
          </cell>
          <cell r="H117">
            <v>1210.9025999999999</v>
          </cell>
          <cell r="I117">
            <v>351.18317999999999</v>
          </cell>
          <cell r="J117">
            <v>2801.8379</v>
          </cell>
          <cell r="K117">
            <v>577.41105000000005</v>
          </cell>
        </row>
        <row r="118">
          <cell r="C118">
            <v>600</v>
          </cell>
          <cell r="D118">
            <v>981.65463</v>
          </cell>
          <cell r="E118">
            <v>6668.0613999999996</v>
          </cell>
          <cell r="F118">
            <v>3597.9576000000002</v>
          </cell>
          <cell r="G118">
            <v>513.24342999999999</v>
          </cell>
          <cell r="H118">
            <v>1103.8607999999999</v>
          </cell>
          <cell r="I118">
            <v>323.63589999999999</v>
          </cell>
          <cell r="J118">
            <v>2833.2141999999999</v>
          </cell>
          <cell r="K118">
            <v>568.24084000000005</v>
          </cell>
        </row>
        <row r="119">
          <cell r="C119">
            <v>600</v>
          </cell>
          <cell r="D119">
            <v>877.22005999999999</v>
          </cell>
          <cell r="E119">
            <v>5717.5050000000001</v>
          </cell>
          <cell r="F119">
            <v>4169.4549999999999</v>
          </cell>
          <cell r="G119">
            <v>539.96559000000002</v>
          </cell>
          <cell r="H119">
            <v>1001.4057</v>
          </cell>
          <cell r="I119">
            <v>298.94488999999999</v>
          </cell>
          <cell r="J119">
            <v>2806.6615999999999</v>
          </cell>
          <cell r="K119">
            <v>558.43263000000002</v>
          </cell>
        </row>
        <row r="120">
          <cell r="C120">
            <v>650</v>
          </cell>
          <cell r="D120">
            <v>776.84760000000006</v>
          </cell>
          <cell r="E120">
            <v>4834.7815000000001</v>
          </cell>
          <cell r="F120">
            <v>4663.0591999999997</v>
          </cell>
          <cell r="G120">
            <v>562.45989999999995</v>
          </cell>
          <cell r="H120">
            <v>903.29111999999998</v>
          </cell>
          <cell r="I120">
            <v>276.97075999999998</v>
          </cell>
          <cell r="J120">
            <v>2718.3334</v>
          </cell>
          <cell r="K120">
            <v>547.37792999999999</v>
          </cell>
        </row>
        <row r="121">
          <cell r="C121">
            <v>700</v>
          </cell>
          <cell r="D121">
            <v>681.66655000000003</v>
          </cell>
          <cell r="E121">
            <v>4029.4395</v>
          </cell>
          <cell r="F121">
            <v>5050.5277999999998</v>
          </cell>
          <cell r="G121">
            <v>576.91674</v>
          </cell>
          <cell r="H121">
            <v>809.13536999999997</v>
          </cell>
          <cell r="I121">
            <v>257.54658999999998</v>
          </cell>
          <cell r="J121">
            <v>2572.9457000000002</v>
          </cell>
          <cell r="K121">
            <v>534.51358000000005</v>
          </cell>
        </row>
        <row r="122">
          <cell r="C122">
            <v>700</v>
          </cell>
          <cell r="D122">
            <v>592.66416000000004</v>
          </cell>
          <cell r="E122">
            <v>3308.3505</v>
          </cell>
          <cell r="F122">
            <v>5322.0519999999997</v>
          </cell>
          <cell r="G122">
            <v>580.24135999999999</v>
          </cell>
          <cell r="H122">
            <v>719.08822999999995</v>
          </cell>
          <cell r="I122">
            <v>240.52858000000001</v>
          </cell>
          <cell r="J122">
            <v>2381.8159999999998</v>
          </cell>
          <cell r="K122">
            <v>519.31871999999998</v>
          </cell>
        </row>
        <row r="123">
          <cell r="C123">
            <v>750</v>
          </cell>
          <cell r="D123">
            <v>510.63105999999999</v>
          </cell>
          <cell r="E123">
            <v>2675.2338</v>
          </cell>
          <cell r="F123">
            <v>5476.8887999999997</v>
          </cell>
          <cell r="G123">
            <v>570.83681000000001</v>
          </cell>
          <cell r="H123">
            <v>634.10913000000005</v>
          </cell>
          <cell r="I123">
            <v>225.8167</v>
          </cell>
          <cell r="J123">
            <v>2157.8479000000002</v>
          </cell>
          <cell r="K123">
            <v>501.15865000000002</v>
          </cell>
        </row>
        <row r="124">
          <cell r="C124">
            <v>800</v>
          </cell>
          <cell r="D124">
            <v>436.12311999999997</v>
          </cell>
          <cell r="E124">
            <v>2131.0077000000001</v>
          </cell>
          <cell r="F124">
            <v>5516.9380000000001</v>
          </cell>
          <cell r="G124">
            <v>548.96657000000005</v>
          </cell>
          <cell r="H124">
            <v>555.76733000000002</v>
          </cell>
          <cell r="I124">
            <v>213.31686999999999</v>
          </cell>
          <cell r="J124">
            <v>1912.9092000000001</v>
          </cell>
          <cell r="K124">
            <v>479.31376999999998</v>
          </cell>
        </row>
        <row r="125">
          <cell r="C125">
            <v>850</v>
          </cell>
          <cell r="D125">
            <v>369.44837999999999</v>
          </cell>
          <cell r="E125">
            <v>1674.6886999999999</v>
          </cell>
          <cell r="F125">
            <v>5442.7632000000003</v>
          </cell>
          <cell r="G125">
            <v>516.49157000000002</v>
          </cell>
          <cell r="H125">
            <v>485.66797000000003</v>
          </cell>
          <cell r="I125">
            <v>202.92259000000001</v>
          </cell>
          <cell r="J125">
            <v>1657.3272999999999</v>
          </cell>
          <cell r="K125">
            <v>453.28627</v>
          </cell>
        </row>
        <row r="126">
          <cell r="C126">
            <v>900</v>
          </cell>
          <cell r="D126">
            <v>310.68682000000001</v>
          </cell>
          <cell r="E126">
            <v>1303.6107</v>
          </cell>
          <cell r="F126">
            <v>5252.53</v>
          </cell>
          <cell r="G126">
            <v>475.88909999999998</v>
          </cell>
          <cell r="H126">
            <v>425.15508</v>
          </cell>
          <cell r="I126">
            <v>194.48840000000001</v>
          </cell>
          <cell r="J126">
            <v>1399.9764</v>
          </cell>
          <cell r="K126">
            <v>423.05691000000002</v>
          </cell>
        </row>
        <row r="127">
          <cell r="C127">
            <v>950</v>
          </cell>
          <cell r="D127">
            <v>259.76112000000001</v>
          </cell>
          <cell r="E127">
            <v>1013.4711</v>
          </cell>
          <cell r="F127">
            <v>4944.1804000000002</v>
          </cell>
          <cell r="G127">
            <v>429.60539</v>
          </cell>
          <cell r="H127">
            <v>375.04955000000001</v>
          </cell>
          <cell r="I127">
            <v>187.80619999999999</v>
          </cell>
          <cell r="J127">
            <v>1148.614</v>
          </cell>
          <cell r="K127">
            <v>389.16809000000001</v>
          </cell>
        </row>
        <row r="128">
          <cell r="C128">
            <v>1000</v>
          </cell>
          <cell r="D128">
            <v>216.48197999999999</v>
          </cell>
          <cell r="E128">
            <v>798.35242000000005</v>
          </cell>
          <cell r="F128">
            <v>4520.2547000000004</v>
          </cell>
          <cell r="G128">
            <v>379.85135000000002</v>
          </cell>
          <cell r="H128">
            <v>335.59672999999998</v>
          </cell>
          <cell r="I128">
            <v>182.61156</v>
          </cell>
          <cell r="J128">
            <v>910.38004000000001</v>
          </cell>
          <cell r="K128">
            <v>352.61781999999999</v>
          </cell>
        </row>
        <row r="129">
          <cell r="C129">
            <v>1100</v>
          </cell>
          <cell r="D129">
            <v>180.55779999999999</v>
          </cell>
          <cell r="E129">
            <v>651.42550000000006</v>
          </cell>
          <cell r="F129">
            <v>3993.7927</v>
          </cell>
          <cell r="G129">
            <v>328.54712999999998</v>
          </cell>
          <cell r="H129">
            <v>306.46609000000001</v>
          </cell>
          <cell r="I129">
            <v>178.58946</v>
          </cell>
          <cell r="J129">
            <v>692.18201999999997</v>
          </cell>
          <cell r="K129">
            <v>314.55637999999999</v>
          </cell>
        </row>
        <row r="130">
          <cell r="C130">
            <v>1100</v>
          </cell>
          <cell r="D130">
            <v>151.57589999999999</v>
          </cell>
          <cell r="E130">
            <v>565.74460999999997</v>
          </cell>
          <cell r="F130">
            <v>3392.6043</v>
          </cell>
          <cell r="G130">
            <v>277.33296999999999</v>
          </cell>
          <cell r="H130">
            <v>286.89569</v>
          </cell>
          <cell r="I130">
            <v>175.40225000000001</v>
          </cell>
          <cell r="J130">
            <v>500.25709000000001</v>
          </cell>
          <cell r="K130">
            <v>276.07643999999999</v>
          </cell>
        </row>
        <row r="131">
          <cell r="C131">
            <v>1200</v>
          </cell>
          <cell r="D131">
            <v>128.99063000000001</v>
          </cell>
          <cell r="E131">
            <v>534.44061999999997</v>
          </cell>
          <cell r="F131">
            <v>2757.4416000000001</v>
          </cell>
          <cell r="G131">
            <v>227.62880000000001</v>
          </cell>
          <cell r="H131">
            <v>275.92074000000002</v>
          </cell>
          <cell r="I131">
            <v>172.75519</v>
          </cell>
          <cell r="J131">
            <v>339.46244999999999</v>
          </cell>
          <cell r="K131">
            <v>238.13136</v>
          </cell>
        </row>
        <row r="132">
          <cell r="C132">
            <v>1300</v>
          </cell>
          <cell r="D132">
            <v>112.13046</v>
          </cell>
          <cell r="E132">
            <v>550.57313999999997</v>
          </cell>
          <cell r="F132">
            <v>2131.0689000000002</v>
          </cell>
          <cell r="G132">
            <v>180.72584000000001</v>
          </cell>
          <cell r="H132">
            <v>272.46803999999997</v>
          </cell>
          <cell r="I132">
            <v>170.44470000000001</v>
          </cell>
          <cell r="J132">
            <v>212.58437000000001</v>
          </cell>
          <cell r="K132">
            <v>201.51064</v>
          </cell>
        </row>
        <row r="133">
          <cell r="C133">
            <v>1300</v>
          </cell>
          <cell r="D133">
            <v>100.21648999999999</v>
          </cell>
          <cell r="E133">
            <v>607.08942000000002</v>
          </cell>
          <cell r="F133">
            <v>1552.1617000000001</v>
          </cell>
          <cell r="G133">
            <v>137.86268000000001</v>
          </cell>
          <cell r="H133">
            <v>275.51279</v>
          </cell>
          <cell r="I133">
            <v>168.33414999999999</v>
          </cell>
          <cell r="J133">
            <v>119.79181</v>
          </cell>
          <cell r="K133">
            <v>166.84939</v>
          </cell>
        </row>
        <row r="134">
          <cell r="C134">
            <v>1400</v>
          </cell>
          <cell r="D134">
            <v>92.397802999999996</v>
          </cell>
          <cell r="E134">
            <v>696.89052000000004</v>
          </cell>
          <cell r="F134">
            <v>1051.9908</v>
          </cell>
          <cell r="G134">
            <v>100.16284</v>
          </cell>
          <cell r="H134">
            <v>284.02676000000002</v>
          </cell>
          <cell r="I134">
            <v>166.29264000000001</v>
          </cell>
          <cell r="J134">
            <v>58.386755999999998</v>
          </cell>
          <cell r="K134">
            <v>134.66206</v>
          </cell>
        </row>
        <row r="135">
          <cell r="C135">
            <v>1500</v>
          </cell>
          <cell r="D135">
            <v>87.804205999999994</v>
          </cell>
          <cell r="E135">
            <v>812.87392</v>
          </cell>
          <cell r="F135">
            <v>651.37498000000005</v>
          </cell>
          <cell r="G135">
            <v>68.507555999999994</v>
          </cell>
          <cell r="H135">
            <v>296.88704000000001</v>
          </cell>
          <cell r="I135">
            <v>164.196</v>
          </cell>
          <cell r="J135">
            <v>23.011987000000001</v>
          </cell>
          <cell r="K135">
            <v>105.39121</v>
          </cell>
        </row>
        <row r="136">
          <cell r="C136">
            <v>1600</v>
          </cell>
          <cell r="D136">
            <v>85.604337000000001</v>
          </cell>
          <cell r="E136">
            <v>948.08784000000003</v>
          </cell>
          <cell r="F136">
            <v>358.41278999999997</v>
          </cell>
          <cell r="G136">
            <v>43.406343999999997</v>
          </cell>
          <cell r="H136">
            <v>312.89175999999998</v>
          </cell>
          <cell r="I136">
            <v>161.9453</v>
          </cell>
          <cell r="J136">
            <v>6.4383020000000002</v>
          </cell>
          <cell r="K136">
            <v>79.449141999999995</v>
          </cell>
        </row>
        <row r="137">
          <cell r="C137">
            <v>1700</v>
          </cell>
          <cell r="D137">
            <v>85.054917000000003</v>
          </cell>
          <cell r="E137">
            <v>1094.9938</v>
          </cell>
          <cell r="F137">
            <v>167.71769</v>
          </cell>
          <cell r="G137">
            <v>24.892616</v>
          </cell>
          <cell r="H137">
            <v>330.71971000000002</v>
          </cell>
          <cell r="I137">
            <v>159.45873</v>
          </cell>
          <cell r="J137">
            <v>0.93872546999999995</v>
          </cell>
          <cell r="K137">
            <v>57.195121999999998</v>
          </cell>
        </row>
        <row r="138">
          <cell r="C138">
            <v>1800</v>
          </cell>
          <cell r="D138">
            <v>85.539102999999997</v>
          </cell>
          <cell r="E138">
            <v>1245.5332000000001</v>
          </cell>
          <cell r="F138">
            <v>61.866591999999997</v>
          </cell>
          <cell r="G138">
            <v>12.471928</v>
          </cell>
          <cell r="H138">
            <v>348.73361</v>
          </cell>
          <cell r="I138">
            <v>156.62214</v>
          </cell>
          <cell r="J138">
            <v>3.2066480000000001E-2</v>
          </cell>
          <cell r="K138">
            <v>38.875968999999998</v>
          </cell>
        </row>
        <row r="139">
          <cell r="C139">
            <v>1900</v>
          </cell>
          <cell r="D139">
            <v>86.571269000000001</v>
          </cell>
          <cell r="E139">
            <v>1391.7817</v>
          </cell>
          <cell r="F139">
            <v>15.496821000000001</v>
          </cell>
          <cell r="G139">
            <v>5.1525965999999999</v>
          </cell>
          <cell r="H139">
            <v>364.93450999999999</v>
          </cell>
          <cell r="I139">
            <v>153.27114</v>
          </cell>
          <cell r="J139">
            <v>7.1139999999999999E-11</v>
          </cell>
          <cell r="K139">
            <v>24.565035000000002</v>
          </cell>
        </row>
        <row r="140">
          <cell r="C140">
            <v>2000</v>
          </cell>
          <cell r="D140">
            <v>87.787790999999999</v>
          </cell>
          <cell r="E140">
            <v>1526.4925000000001</v>
          </cell>
          <cell r="F140">
            <v>1.8122023</v>
          </cell>
          <cell r="G140">
            <v>1.5821468999999999</v>
          </cell>
          <cell r="H140">
            <v>377.12119999999999</v>
          </cell>
          <cell r="I140">
            <v>149.2062</v>
          </cell>
          <cell r="J140">
            <v>0</v>
          </cell>
          <cell r="K140">
            <v>14.114458000000001</v>
          </cell>
        </row>
        <row r="141">
          <cell r="C141">
            <v>2000</v>
          </cell>
          <cell r="D141">
            <v>88.932613000000003</v>
          </cell>
          <cell r="E141">
            <v>1642.9927</v>
          </cell>
          <cell r="F141">
            <v>4.0199999999999998E-9</v>
          </cell>
          <cell r="G141">
            <v>0.29317492000000001</v>
          </cell>
          <cell r="H141">
            <v>383.20936</v>
          </cell>
          <cell r="I141">
            <v>144.22317000000001</v>
          </cell>
          <cell r="J141">
            <v>0</v>
          </cell>
          <cell r="K141">
            <v>7.1335138000000002</v>
          </cell>
        </row>
        <row r="142">
          <cell r="C142">
            <v>2000</v>
          </cell>
          <cell r="D142">
            <v>89.835426999999996</v>
          </cell>
          <cell r="E142">
            <v>1734.596</v>
          </cell>
          <cell r="F142">
            <v>0</v>
          </cell>
          <cell r="G142">
            <v>2.2478689999999999E-2</v>
          </cell>
          <cell r="H142">
            <v>381.74095</v>
          </cell>
          <cell r="I142">
            <v>138.15162000000001</v>
          </cell>
          <cell r="J142">
            <v>0</v>
          </cell>
          <cell r="K142">
            <v>3.0068480000000002</v>
          </cell>
        </row>
        <row r="143">
          <cell r="C143">
            <v>2500</v>
          </cell>
          <cell r="D143">
            <v>90.372263000000004</v>
          </cell>
          <cell r="E143">
            <v>1794.8925999999999</v>
          </cell>
          <cell r="F143">
            <v>0</v>
          </cell>
          <cell r="G143">
            <v>5.0950000000000002E-11</v>
          </cell>
          <cell r="H143">
            <v>372.34701000000001</v>
          </cell>
          <cell r="I143">
            <v>130.90350000000001</v>
          </cell>
          <cell r="J143">
            <v>0</v>
          </cell>
          <cell r="K143">
            <v>0.96325251000000001</v>
          </cell>
        </row>
        <row r="144">
          <cell r="C144">
            <v>2500</v>
          </cell>
          <cell r="D144">
            <v>90.423561000000007</v>
          </cell>
          <cell r="E144">
            <v>1818.6990000000001</v>
          </cell>
          <cell r="F144">
            <v>0</v>
          </cell>
          <cell r="G144">
            <v>0</v>
          </cell>
          <cell r="H144">
            <v>355.74869000000001</v>
          </cell>
          <cell r="I144">
            <v>122.52884</v>
          </cell>
          <cell r="J144">
            <v>0</v>
          </cell>
          <cell r="K144">
            <v>0.19607245000000001</v>
          </cell>
        </row>
        <row r="145">
          <cell r="C145">
            <v>2500</v>
          </cell>
          <cell r="D145">
            <v>89.854962999999998</v>
          </cell>
          <cell r="E145">
            <v>1803.6577</v>
          </cell>
          <cell r="F145">
            <v>0</v>
          </cell>
          <cell r="G145">
            <v>0</v>
          </cell>
          <cell r="H145">
            <v>333.22329000000002</v>
          </cell>
          <cell r="I145">
            <v>113.19373</v>
          </cell>
          <cell r="J145">
            <v>0</v>
          </cell>
          <cell r="K145">
            <v>1.786519E-2</v>
          </cell>
        </row>
        <row r="146">
          <cell r="C146">
            <v>2500</v>
          </cell>
          <cell r="D146">
            <v>88.532190999999997</v>
          </cell>
          <cell r="E146">
            <v>1751.2805000000001</v>
          </cell>
          <cell r="F146">
            <v>0</v>
          </cell>
          <cell r="G146">
            <v>0</v>
          </cell>
          <cell r="H146">
            <v>306.19956000000002</v>
          </cell>
          <cell r="I146">
            <v>103.13789</v>
          </cell>
          <cell r="J146">
            <v>0</v>
          </cell>
          <cell r="K146">
            <v>4.1370000000000002E-11</v>
          </cell>
        </row>
        <row r="147">
          <cell r="C147">
            <v>3000</v>
          </cell>
          <cell r="D147">
            <v>86.347981000000004</v>
          </cell>
          <cell r="E147">
            <v>1666.3082999999999</v>
          </cell>
          <cell r="F147">
            <v>0</v>
          </cell>
          <cell r="G147">
            <v>0</v>
          </cell>
          <cell r="H147">
            <v>276.08384000000001</v>
          </cell>
          <cell r="I147">
            <v>92.638048999999995</v>
          </cell>
          <cell r="J147">
            <v>0</v>
          </cell>
          <cell r="K147">
            <v>0</v>
          </cell>
        </row>
        <row r="148">
          <cell r="C148">
            <v>3000</v>
          </cell>
          <cell r="D148">
            <v>83.246015999999997</v>
          </cell>
          <cell r="E148">
            <v>1554.9590000000001</v>
          </cell>
          <cell r="F148">
            <v>0</v>
          </cell>
          <cell r="G148">
            <v>0</v>
          </cell>
          <cell r="H148">
            <v>244.16434000000001</v>
          </cell>
          <cell r="I148">
            <v>81.974168000000006</v>
          </cell>
          <cell r="J148">
            <v>0</v>
          </cell>
          <cell r="K148">
            <v>0</v>
          </cell>
        </row>
        <row r="149">
          <cell r="C149">
            <v>3000</v>
          </cell>
          <cell r="D149">
            <v>79.237305000000006</v>
          </cell>
          <cell r="E149">
            <v>1423.8951</v>
          </cell>
          <cell r="F149">
            <v>0</v>
          </cell>
          <cell r="G149">
            <v>0</v>
          </cell>
          <cell r="H149">
            <v>211.56582</v>
          </cell>
          <cell r="I149">
            <v>71.404357000000005</v>
          </cell>
          <cell r="J149">
            <v>0</v>
          </cell>
          <cell r="K149">
            <v>0</v>
          </cell>
        </row>
        <row r="150">
          <cell r="C150">
            <v>3500</v>
          </cell>
          <cell r="D150">
            <v>74.397977999999995</v>
          </cell>
          <cell r="E150">
            <v>1279.5944</v>
          </cell>
          <cell r="F150">
            <v>0</v>
          </cell>
          <cell r="G150">
            <v>0</v>
          </cell>
          <cell r="H150">
            <v>179.24042</v>
          </cell>
          <cell r="I150">
            <v>61.148803999999998</v>
          </cell>
          <cell r="J150">
            <v>0</v>
          </cell>
          <cell r="K150">
            <v>0</v>
          </cell>
        </row>
        <row r="151">
          <cell r="C151">
            <v>3500</v>
          </cell>
          <cell r="D151">
            <v>68.862312000000003</v>
          </cell>
          <cell r="E151">
            <v>1127.9548</v>
          </cell>
          <cell r="F151">
            <v>0</v>
          </cell>
          <cell r="G151">
            <v>0</v>
          </cell>
          <cell r="H151">
            <v>147.99798999999999</v>
          </cell>
          <cell r="I151">
            <v>51.386344000000001</v>
          </cell>
          <cell r="J151">
            <v>0</v>
          </cell>
          <cell r="K151">
            <v>0</v>
          </cell>
        </row>
        <row r="152">
          <cell r="C152">
            <v>4000</v>
          </cell>
          <cell r="D152">
            <v>62.804965000000003</v>
          </cell>
          <cell r="E152">
            <v>974.08063000000004</v>
          </cell>
          <cell r="F152">
            <v>0</v>
          </cell>
          <cell r="G152">
            <v>0</v>
          </cell>
          <cell r="H152">
            <v>118.54956</v>
          </cell>
          <cell r="I152">
            <v>42.256487</v>
          </cell>
          <cell r="J152">
            <v>0</v>
          </cell>
          <cell r="K152">
            <v>0</v>
          </cell>
        </row>
        <row r="153">
          <cell r="C153">
            <v>4000</v>
          </cell>
          <cell r="D153">
            <v>56.418444999999998</v>
          </cell>
          <cell r="E153">
            <v>822.29678000000001</v>
          </cell>
          <cell r="F153">
            <v>0</v>
          </cell>
          <cell r="G153">
            <v>0</v>
          </cell>
          <cell r="H153">
            <v>91.561723999999998</v>
          </cell>
          <cell r="I153">
            <v>33.869894000000002</v>
          </cell>
          <cell r="J153">
            <v>0</v>
          </cell>
          <cell r="K153">
            <v>0</v>
          </cell>
        </row>
        <row r="154">
          <cell r="C154">
            <v>4000</v>
          </cell>
          <cell r="D154">
            <v>49.891275</v>
          </cell>
          <cell r="E154">
            <v>676.26521000000002</v>
          </cell>
          <cell r="F154">
            <v>0</v>
          </cell>
          <cell r="G154">
            <v>0</v>
          </cell>
          <cell r="H154">
            <v>67.652354000000003</v>
          </cell>
          <cell r="I154">
            <v>26.319706</v>
          </cell>
          <cell r="J154">
            <v>0</v>
          </cell>
          <cell r="K154">
            <v>0</v>
          </cell>
        </row>
        <row r="155">
          <cell r="C155">
            <v>4500</v>
          </cell>
          <cell r="D155">
            <v>43.394019999999998</v>
          </cell>
          <cell r="E155">
            <v>539.23819000000003</v>
          </cell>
          <cell r="F155">
            <v>0</v>
          </cell>
          <cell r="G155">
            <v>0</v>
          </cell>
          <cell r="H155">
            <v>47.331294999999997</v>
          </cell>
          <cell r="I155">
            <v>19.692826</v>
          </cell>
          <cell r="J155">
            <v>0</v>
          </cell>
          <cell r="K155">
            <v>0</v>
          </cell>
        </row>
        <row r="156">
          <cell r="C156">
            <v>4500</v>
          </cell>
          <cell r="D156">
            <v>37.070720999999999</v>
          </cell>
          <cell r="E156">
            <v>414.26465999999999</v>
          </cell>
          <cell r="F156">
            <v>0</v>
          </cell>
          <cell r="G156">
            <v>0</v>
          </cell>
          <cell r="H156">
            <v>30.921983999999998</v>
          </cell>
          <cell r="I156">
            <v>14.061817</v>
          </cell>
          <cell r="J156">
            <v>0</v>
          </cell>
          <cell r="K156">
            <v>0</v>
          </cell>
        </row>
        <row r="157">
          <cell r="C157">
            <v>5000</v>
          </cell>
          <cell r="D157">
            <v>31.038492999999999</v>
          </cell>
          <cell r="E157">
            <v>304.15521000000001</v>
          </cell>
          <cell r="F157">
            <v>0</v>
          </cell>
          <cell r="G157">
            <v>0</v>
          </cell>
          <cell r="H157">
            <v>18.498826000000001</v>
          </cell>
          <cell r="I157">
            <v>9.4708001999999993</v>
          </cell>
          <cell r="J157">
            <v>0</v>
          </cell>
          <cell r="K157">
            <v>0</v>
          </cell>
        </row>
        <row r="158">
          <cell r="C158">
            <v>5500</v>
          </cell>
          <cell r="D158">
            <v>25.390409999999999</v>
          </cell>
          <cell r="E158">
            <v>211.16145</v>
          </cell>
          <cell r="F158">
            <v>0</v>
          </cell>
          <cell r="G158">
            <v>0</v>
          </cell>
          <cell r="H158">
            <v>9.8449676999999998</v>
          </cell>
          <cell r="I158">
            <v>5.9202370999999996</v>
          </cell>
          <cell r="J158">
            <v>0</v>
          </cell>
          <cell r="K158">
            <v>0</v>
          </cell>
        </row>
        <row r="159">
          <cell r="C159">
            <v>5500</v>
          </cell>
          <cell r="D159">
            <v>20.203185000000001</v>
          </cell>
          <cell r="E159">
            <v>136.63854000000001</v>
          </cell>
          <cell r="F159">
            <v>0</v>
          </cell>
          <cell r="G159">
            <v>0</v>
          </cell>
          <cell r="H159">
            <v>4.4536572000000003</v>
          </cell>
          <cell r="I159">
            <v>3.3562435000000002</v>
          </cell>
          <cell r="J159">
            <v>0</v>
          </cell>
          <cell r="K159">
            <v>0</v>
          </cell>
        </row>
        <row r="160">
          <cell r="C160">
            <v>6000</v>
          </cell>
          <cell r="D160">
            <v>15.544744</v>
          </cell>
          <cell r="E160">
            <v>80.744547999999995</v>
          </cell>
          <cell r="F160">
            <v>0</v>
          </cell>
          <cell r="G160">
            <v>0</v>
          </cell>
          <cell r="H160">
            <v>1.5841315</v>
          </cell>
          <cell r="I160">
            <v>1.6660488</v>
          </cell>
          <cell r="J160">
            <v>0</v>
          </cell>
          <cell r="K160">
            <v>0</v>
          </cell>
        </row>
        <row r="161">
          <cell r="C161">
            <v>6000</v>
          </cell>
          <cell r="D161">
            <v>11.478505</v>
          </cell>
          <cell r="E161">
            <v>42.277009999999997</v>
          </cell>
          <cell r="F161">
            <v>0</v>
          </cell>
          <cell r="G161">
            <v>0</v>
          </cell>
          <cell r="H161">
            <v>0.38086925999999999</v>
          </cell>
          <cell r="I161">
            <v>0.68400481000000002</v>
          </cell>
          <cell r="J161">
            <v>0</v>
          </cell>
          <cell r="K161">
            <v>0</v>
          </cell>
        </row>
        <row r="162">
          <cell r="C162">
            <v>6500</v>
          </cell>
          <cell r="D162">
            <v>8.0548929999999999</v>
          </cell>
          <cell r="E162">
            <v>18.697655000000001</v>
          </cell>
          <cell r="F162">
            <v>0</v>
          </cell>
          <cell r="G162">
            <v>0</v>
          </cell>
          <cell r="H162">
            <v>4.288202E-2</v>
          </cell>
          <cell r="I162">
            <v>0.20976112999999999</v>
          </cell>
          <cell r="J162">
            <v>0</v>
          </cell>
          <cell r="K162">
            <v>0</v>
          </cell>
        </row>
        <row r="163">
          <cell r="C163">
            <v>7000</v>
          </cell>
          <cell r="D163">
            <v>5.3013387999999999</v>
          </cell>
          <cell r="E163">
            <v>6.4358114999999998</v>
          </cell>
          <cell r="F163">
            <v>0</v>
          </cell>
          <cell r="G163">
            <v>0</v>
          </cell>
          <cell r="H163">
            <v>9.5129999999999999E-11</v>
          </cell>
          <cell r="I163">
            <v>3.9249190000000003E-2</v>
          </cell>
          <cell r="J163">
            <v>0</v>
          </cell>
          <cell r="K163">
            <v>0</v>
          </cell>
        </row>
        <row r="164">
          <cell r="C164">
            <v>7500</v>
          </cell>
          <cell r="D164">
            <v>3.2125194000000001</v>
          </cell>
          <cell r="E164">
            <v>1.4734434000000001</v>
          </cell>
          <cell r="F164">
            <v>0</v>
          </cell>
          <cell r="G164">
            <v>0</v>
          </cell>
          <cell r="H164">
            <v>0</v>
          </cell>
          <cell r="I164">
            <v>3.0947599999999998E-3</v>
          </cell>
          <cell r="J164">
            <v>0</v>
          </cell>
          <cell r="K164">
            <v>0</v>
          </cell>
        </row>
        <row r="165">
          <cell r="C165">
            <v>8000</v>
          </cell>
          <cell r="D165">
            <v>1.7443731</v>
          </cell>
          <cell r="E165">
            <v>0.15702251</v>
          </cell>
          <cell r="F165">
            <v>0</v>
          </cell>
          <cell r="G165">
            <v>0</v>
          </cell>
          <cell r="H165">
            <v>0</v>
          </cell>
          <cell r="I165">
            <v>6.8650000000000003E-12</v>
          </cell>
          <cell r="J165">
            <v>0</v>
          </cell>
          <cell r="K165">
            <v>0</v>
          </cell>
        </row>
        <row r="166">
          <cell r="C166">
            <v>8000</v>
          </cell>
          <cell r="D166">
            <v>0.81325716000000003</v>
          </cell>
          <cell r="E166">
            <v>3.6360000000000002E-10</v>
          </cell>
          <cell r="F166">
            <v>0</v>
          </cell>
          <cell r="G166">
            <v>0</v>
          </cell>
          <cell r="H166">
            <v>0</v>
          </cell>
          <cell r="I166">
            <v>0</v>
          </cell>
          <cell r="J166">
            <v>0</v>
          </cell>
          <cell r="K166">
            <v>0</v>
          </cell>
        </row>
        <row r="167">
          <cell r="C167">
            <v>8500</v>
          </cell>
          <cell r="D167">
            <v>0.30242087000000001</v>
          </cell>
          <cell r="E167">
            <v>0</v>
          </cell>
          <cell r="F167">
            <v>0</v>
          </cell>
          <cell r="G167">
            <v>0</v>
          </cell>
          <cell r="H167">
            <v>0</v>
          </cell>
          <cell r="I167">
            <v>0</v>
          </cell>
          <cell r="J167">
            <v>0</v>
          </cell>
          <cell r="K167">
            <v>0</v>
          </cell>
        </row>
        <row r="168">
          <cell r="C168">
            <v>9000</v>
          </cell>
          <cell r="D168">
            <v>7.7466519999999997E-2</v>
          </cell>
          <cell r="E168">
            <v>0</v>
          </cell>
          <cell r="F168">
            <v>0</v>
          </cell>
          <cell r="G168">
            <v>0</v>
          </cell>
          <cell r="H168">
            <v>0</v>
          </cell>
          <cell r="I168">
            <v>0</v>
          </cell>
          <cell r="J168">
            <v>0</v>
          </cell>
          <cell r="K168">
            <v>0</v>
          </cell>
        </row>
        <row r="169">
          <cell r="C169">
            <v>9500</v>
          </cell>
          <cell r="D169">
            <v>9.3060499999999997E-3</v>
          </cell>
          <cell r="E169">
            <v>0</v>
          </cell>
          <cell r="F169">
            <v>0</v>
          </cell>
          <cell r="G169">
            <v>0</v>
          </cell>
          <cell r="H169">
            <v>0</v>
          </cell>
          <cell r="I169">
            <v>0</v>
          </cell>
          <cell r="J169">
            <v>0</v>
          </cell>
          <cell r="K169">
            <v>0</v>
          </cell>
        </row>
        <row r="170">
          <cell r="C170">
            <v>10000</v>
          </cell>
          <cell r="D170">
            <v>2.1549999999999999E-11</v>
          </cell>
          <cell r="E170">
            <v>0</v>
          </cell>
          <cell r="F170">
            <v>0</v>
          </cell>
          <cell r="G170">
            <v>0</v>
          </cell>
          <cell r="H170">
            <v>0</v>
          </cell>
          <cell r="I170">
            <v>0</v>
          </cell>
          <cell r="J170">
            <v>0</v>
          </cell>
          <cell r="K170">
            <v>0</v>
          </cell>
        </row>
        <row r="171">
          <cell r="C171">
            <v>11000</v>
          </cell>
          <cell r="D171">
            <v>0</v>
          </cell>
          <cell r="E171">
            <v>0</v>
          </cell>
          <cell r="F171">
            <v>0</v>
          </cell>
          <cell r="G171">
            <v>0</v>
          </cell>
          <cell r="H171">
            <v>0</v>
          </cell>
          <cell r="I171">
            <v>0</v>
          </cell>
          <cell r="J171">
            <v>0</v>
          </cell>
          <cell r="K171">
            <v>0</v>
          </cell>
        </row>
        <row r="172">
          <cell r="C172">
            <v>12000</v>
          </cell>
          <cell r="D172">
            <v>0</v>
          </cell>
          <cell r="E172">
            <v>0</v>
          </cell>
          <cell r="F172">
            <v>0</v>
          </cell>
          <cell r="G172">
            <v>0</v>
          </cell>
          <cell r="H172">
            <v>0</v>
          </cell>
          <cell r="I172">
            <v>0</v>
          </cell>
          <cell r="J172">
            <v>0</v>
          </cell>
          <cell r="K172">
            <v>0</v>
          </cell>
        </row>
        <row r="173">
          <cell r="C173">
            <v>12000</v>
          </cell>
          <cell r="D173">
            <v>0</v>
          </cell>
          <cell r="E173">
            <v>0</v>
          </cell>
          <cell r="F173">
            <v>0</v>
          </cell>
          <cell r="G173">
            <v>0</v>
          </cell>
          <cell r="H173">
            <v>0</v>
          </cell>
          <cell r="I173">
            <v>0</v>
          </cell>
          <cell r="J173">
            <v>0</v>
          </cell>
          <cell r="K173">
            <v>0</v>
          </cell>
        </row>
        <row r="174">
          <cell r="C174">
            <v>13000</v>
          </cell>
          <cell r="D174">
            <v>0</v>
          </cell>
          <cell r="E174">
            <v>0</v>
          </cell>
          <cell r="F174">
            <v>0</v>
          </cell>
          <cell r="G174">
            <v>0</v>
          </cell>
          <cell r="H174">
            <v>0</v>
          </cell>
          <cell r="I174">
            <v>0</v>
          </cell>
          <cell r="J174">
            <v>0</v>
          </cell>
          <cell r="K174">
            <v>0</v>
          </cell>
        </row>
        <row r="175">
          <cell r="C175">
            <v>14000</v>
          </cell>
          <cell r="D175">
            <v>0</v>
          </cell>
          <cell r="E175">
            <v>0</v>
          </cell>
          <cell r="F175">
            <v>0</v>
          </cell>
          <cell r="G175">
            <v>0</v>
          </cell>
          <cell r="H175">
            <v>0</v>
          </cell>
          <cell r="I175">
            <v>0</v>
          </cell>
          <cell r="J175">
            <v>0</v>
          </cell>
          <cell r="K175">
            <v>0</v>
          </cell>
        </row>
        <row r="176">
          <cell r="C176">
            <v>15000</v>
          </cell>
          <cell r="D176">
            <v>0</v>
          </cell>
          <cell r="E176">
            <v>0</v>
          </cell>
          <cell r="F176">
            <v>0</v>
          </cell>
          <cell r="G176">
            <v>0</v>
          </cell>
          <cell r="H176">
            <v>0</v>
          </cell>
          <cell r="I176">
            <v>0</v>
          </cell>
          <cell r="J176">
            <v>0</v>
          </cell>
          <cell r="K176">
            <v>0</v>
          </cell>
        </row>
        <row r="177">
          <cell r="C177">
            <v>15000</v>
          </cell>
          <cell r="D177">
            <v>0</v>
          </cell>
          <cell r="E177">
            <v>0</v>
          </cell>
          <cell r="F177">
            <v>0</v>
          </cell>
          <cell r="G177">
            <v>0</v>
          </cell>
          <cell r="H177">
            <v>0</v>
          </cell>
          <cell r="I177">
            <v>0</v>
          </cell>
          <cell r="J177">
            <v>0</v>
          </cell>
          <cell r="K177">
            <v>0</v>
          </cell>
        </row>
        <row r="178">
          <cell r="C178">
            <v>16000</v>
          </cell>
          <cell r="D178">
            <v>0</v>
          </cell>
          <cell r="E178">
            <v>0</v>
          </cell>
          <cell r="F178">
            <v>0</v>
          </cell>
          <cell r="G178">
            <v>0</v>
          </cell>
          <cell r="H178">
            <v>0</v>
          </cell>
          <cell r="I178">
            <v>0</v>
          </cell>
          <cell r="J178">
            <v>0</v>
          </cell>
          <cell r="K178">
            <v>0</v>
          </cell>
        </row>
        <row r="179">
          <cell r="C179">
            <v>17000</v>
          </cell>
          <cell r="D179">
            <v>0</v>
          </cell>
          <cell r="E179">
            <v>0</v>
          </cell>
          <cell r="F179">
            <v>0</v>
          </cell>
          <cell r="G179">
            <v>0</v>
          </cell>
          <cell r="H179">
            <v>0</v>
          </cell>
          <cell r="I179">
            <v>0</v>
          </cell>
          <cell r="J179">
            <v>0</v>
          </cell>
          <cell r="K179">
            <v>0</v>
          </cell>
        </row>
        <row r="180">
          <cell r="C180">
            <v>18000</v>
          </cell>
          <cell r="D180">
            <v>0</v>
          </cell>
          <cell r="E180">
            <v>0</v>
          </cell>
          <cell r="F180">
            <v>0</v>
          </cell>
          <cell r="G180">
            <v>0</v>
          </cell>
          <cell r="H180">
            <v>0</v>
          </cell>
          <cell r="I180">
            <v>0</v>
          </cell>
          <cell r="J180">
            <v>0</v>
          </cell>
          <cell r="K180">
            <v>0</v>
          </cell>
        </row>
        <row r="181">
          <cell r="C181">
            <v>19000</v>
          </cell>
          <cell r="D181">
            <v>0</v>
          </cell>
          <cell r="E181">
            <v>0</v>
          </cell>
          <cell r="F181">
            <v>0</v>
          </cell>
          <cell r="G181">
            <v>0</v>
          </cell>
          <cell r="H181">
            <v>0</v>
          </cell>
          <cell r="I181">
            <v>0</v>
          </cell>
          <cell r="J181">
            <v>0</v>
          </cell>
          <cell r="K181">
            <v>0</v>
          </cell>
        </row>
        <row r="182">
          <cell r="C182">
            <v>20000</v>
          </cell>
          <cell r="D182">
            <v>0</v>
          </cell>
          <cell r="E182">
            <v>0</v>
          </cell>
          <cell r="F182">
            <v>0</v>
          </cell>
          <cell r="G182">
            <v>0</v>
          </cell>
          <cell r="H182">
            <v>0</v>
          </cell>
          <cell r="I182">
            <v>0</v>
          </cell>
          <cell r="J182">
            <v>0</v>
          </cell>
          <cell r="K182">
            <v>0</v>
          </cell>
        </row>
        <row r="183">
          <cell r="C183">
            <v>20000</v>
          </cell>
          <cell r="D183">
            <v>0</v>
          </cell>
          <cell r="E183">
            <v>0</v>
          </cell>
          <cell r="F183">
            <v>0</v>
          </cell>
          <cell r="G183">
            <v>0</v>
          </cell>
          <cell r="H183">
            <v>0</v>
          </cell>
          <cell r="I183">
            <v>0</v>
          </cell>
          <cell r="J183">
            <v>0</v>
          </cell>
          <cell r="K183">
            <v>0</v>
          </cell>
        </row>
        <row r="184">
          <cell r="C184">
            <v>20000</v>
          </cell>
          <cell r="D184">
            <v>0</v>
          </cell>
          <cell r="E184">
            <v>0</v>
          </cell>
          <cell r="F184">
            <v>0</v>
          </cell>
          <cell r="G184">
            <v>0</v>
          </cell>
          <cell r="H184">
            <v>0</v>
          </cell>
          <cell r="I184">
            <v>0</v>
          </cell>
          <cell r="J184">
            <v>0</v>
          </cell>
          <cell r="K184">
            <v>0</v>
          </cell>
        </row>
        <row r="185">
          <cell r="C185">
            <v>25000</v>
          </cell>
          <cell r="D185">
            <v>0</v>
          </cell>
          <cell r="E185">
            <v>0</v>
          </cell>
          <cell r="F185">
            <v>0</v>
          </cell>
          <cell r="G185">
            <v>0</v>
          </cell>
          <cell r="H185">
            <v>0</v>
          </cell>
          <cell r="I185">
            <v>0</v>
          </cell>
          <cell r="J185">
            <v>0</v>
          </cell>
          <cell r="K185">
            <v>0</v>
          </cell>
        </row>
        <row r="186">
          <cell r="C186">
            <v>25000</v>
          </cell>
          <cell r="D186">
            <v>0</v>
          </cell>
          <cell r="E186">
            <v>0</v>
          </cell>
          <cell r="F186">
            <v>0</v>
          </cell>
          <cell r="G186">
            <v>0</v>
          </cell>
          <cell r="H186">
            <v>0</v>
          </cell>
          <cell r="I186">
            <v>0</v>
          </cell>
          <cell r="J186">
            <v>0</v>
          </cell>
          <cell r="K186">
            <v>0</v>
          </cell>
        </row>
        <row r="187">
          <cell r="C187">
            <v>25000</v>
          </cell>
          <cell r="D187">
            <v>0</v>
          </cell>
          <cell r="E187">
            <v>0</v>
          </cell>
          <cell r="F187">
            <v>0</v>
          </cell>
          <cell r="G187">
            <v>0</v>
          </cell>
          <cell r="H187">
            <v>0</v>
          </cell>
          <cell r="I187">
            <v>0</v>
          </cell>
          <cell r="J187">
            <v>0</v>
          </cell>
          <cell r="K187">
            <v>0</v>
          </cell>
        </row>
        <row r="188">
          <cell r="C188">
            <v>30000</v>
          </cell>
          <cell r="D188">
            <v>0</v>
          </cell>
          <cell r="E188">
            <v>0</v>
          </cell>
          <cell r="F188">
            <v>0</v>
          </cell>
          <cell r="G188">
            <v>0</v>
          </cell>
          <cell r="H188">
            <v>0</v>
          </cell>
          <cell r="I188">
            <v>0</v>
          </cell>
          <cell r="J188">
            <v>0</v>
          </cell>
          <cell r="K188">
            <v>0</v>
          </cell>
        </row>
        <row r="189">
          <cell r="C189">
            <v>30000</v>
          </cell>
          <cell r="D189">
            <v>0</v>
          </cell>
          <cell r="E189">
            <v>0</v>
          </cell>
          <cell r="F189">
            <v>0</v>
          </cell>
          <cell r="G189">
            <v>0</v>
          </cell>
          <cell r="H189">
            <v>0</v>
          </cell>
          <cell r="I189">
            <v>0</v>
          </cell>
          <cell r="J189">
            <v>0</v>
          </cell>
          <cell r="K189">
            <v>0</v>
          </cell>
        </row>
        <row r="190">
          <cell r="C190">
            <v>30000</v>
          </cell>
          <cell r="D190">
            <v>0</v>
          </cell>
          <cell r="E190">
            <v>0</v>
          </cell>
          <cell r="F190">
            <v>0</v>
          </cell>
          <cell r="G190">
            <v>0</v>
          </cell>
          <cell r="H190">
            <v>0</v>
          </cell>
          <cell r="I190">
            <v>0</v>
          </cell>
          <cell r="J190">
            <v>0</v>
          </cell>
          <cell r="K190">
            <v>0</v>
          </cell>
        </row>
        <row r="191">
          <cell r="C191">
            <v>35000</v>
          </cell>
          <cell r="D191">
            <v>0</v>
          </cell>
          <cell r="E191">
            <v>0</v>
          </cell>
          <cell r="F191">
            <v>0</v>
          </cell>
          <cell r="G191">
            <v>0</v>
          </cell>
          <cell r="H191">
            <v>0</v>
          </cell>
          <cell r="I191">
            <v>0</v>
          </cell>
          <cell r="J191">
            <v>0</v>
          </cell>
          <cell r="K191">
            <v>0</v>
          </cell>
        </row>
        <row r="192">
          <cell r="C192">
            <v>35000</v>
          </cell>
          <cell r="D192">
            <v>0</v>
          </cell>
          <cell r="E192">
            <v>0</v>
          </cell>
          <cell r="F192">
            <v>0</v>
          </cell>
          <cell r="G192">
            <v>0</v>
          </cell>
          <cell r="H192">
            <v>0</v>
          </cell>
          <cell r="I192">
            <v>0</v>
          </cell>
          <cell r="J192">
            <v>0</v>
          </cell>
          <cell r="K192">
            <v>0</v>
          </cell>
        </row>
        <row r="193">
          <cell r="C193">
            <v>35000</v>
          </cell>
          <cell r="D193">
            <v>0</v>
          </cell>
          <cell r="E193">
            <v>0</v>
          </cell>
          <cell r="F193">
            <v>0</v>
          </cell>
          <cell r="G193">
            <v>0</v>
          </cell>
          <cell r="H193">
            <v>0</v>
          </cell>
          <cell r="I193">
            <v>0</v>
          </cell>
          <cell r="J193">
            <v>0</v>
          </cell>
          <cell r="K193">
            <v>0</v>
          </cell>
        </row>
        <row r="194">
          <cell r="C194">
            <v>40000</v>
          </cell>
          <cell r="D194">
            <v>0</v>
          </cell>
          <cell r="E194">
            <v>0</v>
          </cell>
          <cell r="F194">
            <v>0</v>
          </cell>
          <cell r="G194">
            <v>0</v>
          </cell>
          <cell r="H194">
            <v>0</v>
          </cell>
          <cell r="I194">
            <v>0</v>
          </cell>
          <cell r="J194">
            <v>0</v>
          </cell>
          <cell r="K194">
            <v>0</v>
          </cell>
        </row>
        <row r="195">
          <cell r="C195">
            <v>40000</v>
          </cell>
          <cell r="D195">
            <v>0</v>
          </cell>
          <cell r="E195">
            <v>0</v>
          </cell>
          <cell r="F195">
            <v>0</v>
          </cell>
          <cell r="G195">
            <v>0</v>
          </cell>
          <cell r="H195">
            <v>0</v>
          </cell>
          <cell r="I195">
            <v>0</v>
          </cell>
          <cell r="J195">
            <v>0</v>
          </cell>
          <cell r="K195">
            <v>0</v>
          </cell>
        </row>
        <row r="196">
          <cell r="C196">
            <v>45000</v>
          </cell>
          <cell r="D196">
            <v>0</v>
          </cell>
          <cell r="E196">
            <v>0</v>
          </cell>
          <cell r="F196">
            <v>0</v>
          </cell>
          <cell r="G196">
            <v>0</v>
          </cell>
          <cell r="H196">
            <v>0</v>
          </cell>
          <cell r="I196">
            <v>0</v>
          </cell>
          <cell r="J196">
            <v>0</v>
          </cell>
          <cell r="K196">
            <v>0</v>
          </cell>
        </row>
        <row r="197">
          <cell r="C197">
            <v>45000</v>
          </cell>
          <cell r="D197">
            <v>0</v>
          </cell>
          <cell r="E197">
            <v>0</v>
          </cell>
          <cell r="F197">
            <v>0</v>
          </cell>
          <cell r="G197">
            <v>0</v>
          </cell>
          <cell r="H197">
            <v>0</v>
          </cell>
          <cell r="I197">
            <v>0</v>
          </cell>
          <cell r="J197">
            <v>0</v>
          </cell>
          <cell r="K197">
            <v>0</v>
          </cell>
        </row>
        <row r="198">
          <cell r="C198">
            <v>50000</v>
          </cell>
          <cell r="D198">
            <v>0</v>
          </cell>
          <cell r="E198">
            <v>0</v>
          </cell>
          <cell r="F198">
            <v>0</v>
          </cell>
          <cell r="G198">
            <v>0</v>
          </cell>
          <cell r="H198">
            <v>0</v>
          </cell>
          <cell r="I198">
            <v>0</v>
          </cell>
          <cell r="J198">
            <v>0</v>
          </cell>
          <cell r="K198">
            <v>0</v>
          </cell>
        </row>
        <row r="199">
          <cell r="C199">
            <v>50000</v>
          </cell>
          <cell r="D199">
            <v>0</v>
          </cell>
          <cell r="E199">
            <v>0</v>
          </cell>
          <cell r="F199">
            <v>0</v>
          </cell>
          <cell r="G199">
            <v>0</v>
          </cell>
          <cell r="H199">
            <v>0</v>
          </cell>
          <cell r="I199">
            <v>0</v>
          </cell>
          <cell r="J199">
            <v>0</v>
          </cell>
          <cell r="K199">
            <v>0</v>
          </cell>
        </row>
        <row r="200">
          <cell r="C200">
            <v>55000</v>
          </cell>
          <cell r="D200">
            <v>0</v>
          </cell>
          <cell r="E200">
            <v>0</v>
          </cell>
          <cell r="F200">
            <v>0</v>
          </cell>
          <cell r="G200">
            <v>0</v>
          </cell>
          <cell r="H200">
            <v>0</v>
          </cell>
          <cell r="I200">
            <v>0</v>
          </cell>
          <cell r="J200">
            <v>0</v>
          </cell>
          <cell r="K200">
            <v>0</v>
          </cell>
        </row>
        <row r="201">
          <cell r="C201">
            <v>55000</v>
          </cell>
          <cell r="D201">
            <v>0</v>
          </cell>
          <cell r="E201">
            <v>0</v>
          </cell>
          <cell r="F201">
            <v>0</v>
          </cell>
          <cell r="G201">
            <v>0</v>
          </cell>
          <cell r="H201">
            <v>0</v>
          </cell>
          <cell r="I201">
            <v>0</v>
          </cell>
          <cell r="J201">
            <v>0</v>
          </cell>
          <cell r="K201">
            <v>0</v>
          </cell>
        </row>
        <row r="202">
          <cell r="C202">
            <v>60000</v>
          </cell>
          <cell r="D202">
            <v>0</v>
          </cell>
          <cell r="E202">
            <v>0</v>
          </cell>
          <cell r="F202">
            <v>0</v>
          </cell>
          <cell r="G202">
            <v>0</v>
          </cell>
          <cell r="H202">
            <v>0</v>
          </cell>
          <cell r="I202">
            <v>0</v>
          </cell>
          <cell r="J202">
            <v>0</v>
          </cell>
          <cell r="K202">
            <v>0</v>
          </cell>
        </row>
        <row r="203">
          <cell r="D203" t="str">
            <v>North America</v>
          </cell>
          <cell r="E203" t="str">
            <v>Europe</v>
          </cell>
          <cell r="F203" t="str">
            <v>East Asia</v>
          </cell>
          <cell r="G203" t="str">
            <v>Russia &amp; Central Asia</v>
          </cell>
          <cell r="H203" t="str">
            <v>MENA</v>
          </cell>
          <cell r="I203" t="str">
            <v>Latin America</v>
          </cell>
          <cell r="J203" t="str">
            <v>South &amp; South-East Asia</v>
          </cell>
          <cell r="K203" t="str">
            <v>Sub-Saharan Africa</v>
          </cell>
        </row>
        <row r="204">
          <cell r="C204">
            <v>1</v>
          </cell>
          <cell r="D204">
            <v>1378.9835</v>
          </cell>
          <cell r="E204">
            <v>3720.6833999999999</v>
          </cell>
          <cell r="F204">
            <v>10704.742</v>
          </cell>
          <cell r="G204">
            <v>2693.3730999999998</v>
          </cell>
          <cell r="H204">
            <v>1296.5389</v>
          </cell>
          <cell r="I204">
            <v>1385.0651</v>
          </cell>
          <cell r="J204">
            <v>10387.547</v>
          </cell>
          <cell r="K204">
            <v>3191.7161999999998</v>
          </cell>
        </row>
        <row r="205">
          <cell r="C205">
            <v>1</v>
          </cell>
          <cell r="D205">
            <v>1377.7929999999999</v>
          </cell>
          <cell r="E205">
            <v>4055.7318</v>
          </cell>
          <cell r="F205">
            <v>10672.058999999999</v>
          </cell>
          <cell r="G205">
            <v>2632.0933</v>
          </cell>
          <cell r="H205">
            <v>1330.8711000000001</v>
          </cell>
          <cell r="I205">
            <v>1476.7978000000001</v>
          </cell>
          <cell r="J205">
            <v>10477.023999999999</v>
          </cell>
          <cell r="K205">
            <v>3253.0374999999999</v>
          </cell>
        </row>
        <row r="206">
          <cell r="C206">
            <v>1</v>
          </cell>
          <cell r="D206">
            <v>1362.7148</v>
          </cell>
          <cell r="E206">
            <v>4359.6246000000001</v>
          </cell>
          <cell r="F206">
            <v>10811.659</v>
          </cell>
          <cell r="G206">
            <v>2604.0347999999999</v>
          </cell>
          <cell r="H206">
            <v>1360.4185</v>
          </cell>
          <cell r="I206">
            <v>1568.5483999999999</v>
          </cell>
          <cell r="J206">
            <v>10620.521000000001</v>
          </cell>
          <cell r="K206">
            <v>3319.0963999999999</v>
          </cell>
        </row>
        <row r="207">
          <cell r="C207">
            <v>1</v>
          </cell>
          <cell r="D207">
            <v>1342.8928000000001</v>
          </cell>
          <cell r="E207">
            <v>4624.0659999999998</v>
          </cell>
          <cell r="F207">
            <v>11028.646000000001</v>
          </cell>
          <cell r="G207">
            <v>2606.6628000000001</v>
          </cell>
          <cell r="H207">
            <v>1386.0553</v>
          </cell>
          <cell r="I207">
            <v>1660.2239999999999</v>
          </cell>
          <cell r="J207">
            <v>10805.794</v>
          </cell>
          <cell r="K207">
            <v>3387.6125000000002</v>
          </cell>
        </row>
        <row r="208">
          <cell r="C208">
            <v>1</v>
          </cell>
          <cell r="D208">
            <v>1325.9994999999999</v>
          </cell>
          <cell r="E208">
            <v>4852.0825000000004</v>
          </cell>
          <cell r="F208">
            <v>11244.353999999999</v>
          </cell>
          <cell r="G208">
            <v>2631.4944</v>
          </cell>
          <cell r="H208">
            <v>1410.4150999999999</v>
          </cell>
          <cell r="I208">
            <v>1751.6677999999999</v>
          </cell>
          <cell r="J208">
            <v>11016.317999999999</v>
          </cell>
          <cell r="K208">
            <v>3458.1324</v>
          </cell>
        </row>
        <row r="209">
          <cell r="C209">
            <v>1</v>
          </cell>
          <cell r="D209">
            <v>1316.6251999999999</v>
          </cell>
          <cell r="E209">
            <v>5049.8209999999999</v>
          </cell>
          <cell r="F209">
            <v>11436.044</v>
          </cell>
          <cell r="G209">
            <v>2670.3998999999999</v>
          </cell>
          <cell r="H209">
            <v>1436.1606999999999</v>
          </cell>
          <cell r="I209">
            <v>1843.1152</v>
          </cell>
          <cell r="J209">
            <v>11237.805</v>
          </cell>
          <cell r="K209">
            <v>3530.9272999999998</v>
          </cell>
        </row>
        <row r="210">
          <cell r="C210">
            <v>1</v>
          </cell>
          <cell r="D210">
            <v>1316.2697000000001</v>
          </cell>
          <cell r="E210">
            <v>5223.7683999999999</v>
          </cell>
          <cell r="F210">
            <v>11620.21</v>
          </cell>
          <cell r="G210">
            <v>2717.1729</v>
          </cell>
          <cell r="H210">
            <v>1464.7873</v>
          </cell>
          <cell r="I210">
            <v>1935.2899</v>
          </cell>
          <cell r="J210">
            <v>11464.699000000001</v>
          </cell>
          <cell r="K210">
            <v>3606.3681000000001</v>
          </cell>
        </row>
        <row r="211">
          <cell r="C211">
            <v>2</v>
          </cell>
          <cell r="D211">
            <v>1324.0963999999999</v>
          </cell>
          <cell r="E211">
            <v>5380.4949999999999</v>
          </cell>
          <cell r="F211">
            <v>11820.472</v>
          </cell>
          <cell r="G211">
            <v>2767.1655000000001</v>
          </cell>
          <cell r="H211">
            <v>1496.3123000000001</v>
          </cell>
          <cell r="I211">
            <v>2029.1234999999999</v>
          </cell>
          <cell r="J211">
            <v>11699.618</v>
          </cell>
          <cell r="K211">
            <v>3684.4596000000001</v>
          </cell>
        </row>
        <row r="212">
          <cell r="C212">
            <v>2</v>
          </cell>
          <cell r="D212">
            <v>1337.8724999999999</v>
          </cell>
          <cell r="E212">
            <v>5525.5600999999997</v>
          </cell>
          <cell r="F212">
            <v>12047.621999999999</v>
          </cell>
          <cell r="G212">
            <v>2817.7928000000002</v>
          </cell>
          <cell r="H212">
            <v>1529.7675999999999</v>
          </cell>
          <cell r="I212">
            <v>2125.4319999999998</v>
          </cell>
          <cell r="J212">
            <v>11946.92</v>
          </cell>
          <cell r="K212">
            <v>3765.2426</v>
          </cell>
        </row>
        <row r="213">
          <cell r="C213">
            <v>2</v>
          </cell>
          <cell r="D213">
            <v>1354.8920000000001</v>
          </cell>
          <cell r="E213">
            <v>5663.0178999999998</v>
          </cell>
          <cell r="F213">
            <v>12298.328</v>
          </cell>
          <cell r="G213">
            <v>2868.7008000000001</v>
          </cell>
          <cell r="H213">
            <v>1563.9386</v>
          </cell>
          <cell r="I213">
            <v>2224.7750999999998</v>
          </cell>
          <cell r="J213">
            <v>12208.362999999999</v>
          </cell>
          <cell r="K213">
            <v>3849.0266999999999</v>
          </cell>
        </row>
        <row r="214">
          <cell r="C214">
            <v>2</v>
          </cell>
          <cell r="D214">
            <v>1373.0115000000001</v>
          </cell>
          <cell r="E214">
            <v>5795.5643</v>
          </cell>
          <cell r="F214">
            <v>12565.499</v>
          </cell>
          <cell r="G214">
            <v>2921.7665999999999</v>
          </cell>
          <cell r="H214">
            <v>1597.9639</v>
          </cell>
          <cell r="I214">
            <v>2327.4214999999999</v>
          </cell>
          <cell r="J214">
            <v>12483.846</v>
          </cell>
          <cell r="K214">
            <v>3936.2721999999999</v>
          </cell>
        </row>
        <row r="215">
          <cell r="C215">
            <v>2</v>
          </cell>
          <cell r="D215">
            <v>1391.5648000000001</v>
          </cell>
          <cell r="E215">
            <v>5923.5156999999999</v>
          </cell>
          <cell r="F215">
            <v>12847.657999999999</v>
          </cell>
          <cell r="G215">
            <v>2980.4258</v>
          </cell>
          <cell r="H215">
            <v>1631.6659999999999</v>
          </cell>
          <cell r="I215">
            <v>2433.5450999999998</v>
          </cell>
          <cell r="J215">
            <v>12773.984</v>
          </cell>
          <cell r="K215">
            <v>4027.4495999999999</v>
          </cell>
        </row>
        <row r="216">
          <cell r="C216">
            <v>2</v>
          </cell>
          <cell r="D216">
            <v>1411.3729000000001</v>
          </cell>
          <cell r="E216">
            <v>6044.8476000000001</v>
          </cell>
          <cell r="F216">
            <v>13145.313</v>
          </cell>
          <cell r="G216">
            <v>3047.835</v>
          </cell>
          <cell r="H216">
            <v>1665.4883</v>
          </cell>
          <cell r="I216">
            <v>2543.4050000000002</v>
          </cell>
          <cell r="J216">
            <v>13081.007</v>
          </cell>
          <cell r="K216">
            <v>4122.9539999999997</v>
          </cell>
        </row>
        <row r="217">
          <cell r="C217">
            <v>2</v>
          </cell>
          <cell r="D217">
            <v>1433.4907000000001</v>
          </cell>
          <cell r="E217">
            <v>6158.9282999999996</v>
          </cell>
          <cell r="F217">
            <v>13452.647000000001</v>
          </cell>
          <cell r="G217">
            <v>3124.1498999999999</v>
          </cell>
          <cell r="H217">
            <v>1700.2118</v>
          </cell>
          <cell r="I217">
            <v>2657.1493999999998</v>
          </cell>
          <cell r="J217">
            <v>13405.789000000001</v>
          </cell>
          <cell r="K217">
            <v>4222.9368000000004</v>
          </cell>
        </row>
        <row r="218">
          <cell r="C218">
            <v>2</v>
          </cell>
          <cell r="D218">
            <v>1458.482</v>
          </cell>
          <cell r="E218">
            <v>6267.3059000000003</v>
          </cell>
          <cell r="F218">
            <v>13762.403</v>
          </cell>
          <cell r="G218">
            <v>3206.2534000000001</v>
          </cell>
          <cell r="H218">
            <v>1736.635</v>
          </cell>
          <cell r="I218">
            <v>2774.8649</v>
          </cell>
          <cell r="J218">
            <v>13746.579</v>
          </cell>
          <cell r="K218">
            <v>4327.5375000000004</v>
          </cell>
        </row>
        <row r="219">
          <cell r="C219">
            <v>2</v>
          </cell>
          <cell r="D219">
            <v>1486.4597000000001</v>
          </cell>
          <cell r="E219">
            <v>6371.3777</v>
          </cell>
          <cell r="F219">
            <v>14071.752</v>
          </cell>
          <cell r="G219">
            <v>3289.1392000000001</v>
          </cell>
          <cell r="H219">
            <v>1775.2605000000001</v>
          </cell>
          <cell r="I219">
            <v>2896.8310000000001</v>
          </cell>
          <cell r="J219">
            <v>14099.766</v>
          </cell>
          <cell r="K219">
            <v>4437.2618000000002</v>
          </cell>
        </row>
        <row r="220">
          <cell r="C220">
            <v>2</v>
          </cell>
          <cell r="D220">
            <v>1516.9634000000001</v>
          </cell>
          <cell r="E220">
            <v>6472.4648999999999</v>
          </cell>
          <cell r="F220">
            <v>14381.785</v>
          </cell>
          <cell r="G220">
            <v>3368.4167000000002</v>
          </cell>
          <cell r="H220">
            <v>1816.0193999999999</v>
          </cell>
          <cell r="I220">
            <v>3023.5538000000001</v>
          </cell>
          <cell r="J220">
            <v>14462.870999999999</v>
          </cell>
          <cell r="K220">
            <v>4552.9503000000004</v>
          </cell>
        </row>
        <row r="221">
          <cell r="C221">
            <v>3</v>
          </cell>
          <cell r="D221">
            <v>1548.8344</v>
          </cell>
          <cell r="E221">
            <v>6573.5735999999997</v>
          </cell>
          <cell r="F221">
            <v>14698.357</v>
          </cell>
          <cell r="G221">
            <v>3442.2192</v>
          </cell>
          <cell r="H221">
            <v>1858.2476999999999</v>
          </cell>
          <cell r="I221">
            <v>3155.5947999999999</v>
          </cell>
          <cell r="J221">
            <v>14837.816999999999</v>
          </cell>
          <cell r="K221">
            <v>4675.4768000000004</v>
          </cell>
        </row>
        <row r="222">
          <cell r="C222">
            <v>3</v>
          </cell>
          <cell r="D222">
            <v>1580.4096999999999</v>
          </cell>
          <cell r="E222">
            <v>6678.9323000000004</v>
          </cell>
          <cell r="F222">
            <v>15032.012000000001</v>
          </cell>
          <cell r="G222">
            <v>3511.7266</v>
          </cell>
          <cell r="H222">
            <v>1901.153</v>
          </cell>
          <cell r="I222">
            <v>3293.3496</v>
          </cell>
          <cell r="J222">
            <v>15230.548000000001</v>
          </cell>
          <cell r="K222">
            <v>4805.6481000000003</v>
          </cell>
        </row>
        <row r="223">
          <cell r="C223">
            <v>3</v>
          </cell>
          <cell r="D223">
            <v>1610.2542000000001</v>
          </cell>
          <cell r="E223">
            <v>6792.3940000000002</v>
          </cell>
          <cell r="F223">
            <v>15396.447</v>
          </cell>
          <cell r="G223">
            <v>3580.2044000000001</v>
          </cell>
          <cell r="H223">
            <v>1944.0547999999999</v>
          </cell>
          <cell r="I223">
            <v>3436.9569000000001</v>
          </cell>
          <cell r="J223">
            <v>15647.177</v>
          </cell>
          <cell r="K223">
            <v>4944.2960000000003</v>
          </cell>
        </row>
        <row r="224">
          <cell r="C224">
            <v>3</v>
          </cell>
          <cell r="D224">
            <v>1637.7037</v>
          </cell>
          <cell r="E224">
            <v>6916.0236999999997</v>
          </cell>
          <cell r="F224">
            <v>15797.960999999999</v>
          </cell>
          <cell r="G224">
            <v>3650.8290999999999</v>
          </cell>
          <cell r="H224">
            <v>1986.4801</v>
          </cell>
          <cell r="I224">
            <v>3586.3305999999998</v>
          </cell>
          <cell r="J224">
            <v>16090.923000000001</v>
          </cell>
          <cell r="K224">
            <v>5092.2578999999996</v>
          </cell>
        </row>
        <row r="225">
          <cell r="C225">
            <v>3</v>
          </cell>
          <cell r="D225">
            <v>1663.145</v>
          </cell>
          <cell r="E225">
            <v>7049.5941999999995</v>
          </cell>
          <cell r="F225">
            <v>16227.606</v>
          </cell>
          <cell r="G225">
            <v>3725.7512000000002</v>
          </cell>
          <cell r="H225">
            <v>2028.2754</v>
          </cell>
          <cell r="I225">
            <v>3741.2806999999998</v>
          </cell>
          <cell r="J225">
            <v>16562.322</v>
          </cell>
          <cell r="K225">
            <v>5250.2103999999999</v>
          </cell>
        </row>
        <row r="226">
          <cell r="C226">
            <v>3</v>
          </cell>
          <cell r="D226">
            <v>1687.8244999999999</v>
          </cell>
          <cell r="E226">
            <v>7191.5357000000004</v>
          </cell>
          <cell r="F226">
            <v>16670.258000000002</v>
          </cell>
          <cell r="G226">
            <v>3805.5169000000001</v>
          </cell>
          <cell r="H226">
            <v>2069.8224</v>
          </cell>
          <cell r="I226">
            <v>3901.6019000000001</v>
          </cell>
          <cell r="J226">
            <v>17061.438999999998</v>
          </cell>
          <cell r="K226">
            <v>5418.9991</v>
          </cell>
        </row>
        <row r="227">
          <cell r="C227">
            <v>4</v>
          </cell>
          <cell r="D227">
            <v>1712.9704999999999</v>
          </cell>
          <cell r="E227">
            <v>7339.6635999999999</v>
          </cell>
          <cell r="F227">
            <v>17117.210999999999</v>
          </cell>
          <cell r="G227">
            <v>3889.1547</v>
          </cell>
          <cell r="H227">
            <v>2111.9503</v>
          </cell>
          <cell r="I227">
            <v>4067.1271999999999</v>
          </cell>
          <cell r="J227">
            <v>17590.026000000002</v>
          </cell>
          <cell r="K227">
            <v>5599.9871999999996</v>
          </cell>
        </row>
        <row r="228">
          <cell r="C228">
            <v>4</v>
          </cell>
          <cell r="D228">
            <v>1739.0565999999999</v>
          </cell>
          <cell r="E228">
            <v>7490.8159999999998</v>
          </cell>
          <cell r="F228">
            <v>17571.650000000001</v>
          </cell>
          <cell r="G228">
            <v>3975.2330000000002</v>
          </cell>
          <cell r="H228">
            <v>2155.4133000000002</v>
          </cell>
          <cell r="I228">
            <v>4237.7389999999996</v>
          </cell>
          <cell r="J228">
            <v>18150.813999999998</v>
          </cell>
          <cell r="K228">
            <v>5794.8645999999999</v>
          </cell>
        </row>
        <row r="229">
          <cell r="C229">
            <v>4</v>
          </cell>
          <cell r="D229">
            <v>1765.8268</v>
          </cell>
          <cell r="E229">
            <v>7640.6679000000004</v>
          </cell>
          <cell r="F229">
            <v>18049.330999999998</v>
          </cell>
          <cell r="G229">
            <v>4063.2190999999998</v>
          </cell>
          <cell r="H229">
            <v>2200.7004999999999</v>
          </cell>
          <cell r="I229">
            <v>4413.4642999999996</v>
          </cell>
          <cell r="J229">
            <v>18747.161</v>
          </cell>
          <cell r="K229">
            <v>6005.0892000000003</v>
          </cell>
        </row>
        <row r="230">
          <cell r="C230">
            <v>4</v>
          </cell>
          <cell r="D230">
            <v>1793.0048999999999</v>
          </cell>
          <cell r="E230">
            <v>7786.0120999999999</v>
          </cell>
          <cell r="F230">
            <v>18565.891</v>
          </cell>
          <cell r="G230">
            <v>4153.3599000000004</v>
          </cell>
          <cell r="H230">
            <v>2248.0133999999998</v>
          </cell>
          <cell r="I230">
            <v>4594.6666999999998</v>
          </cell>
          <cell r="J230">
            <v>19383.562999999998</v>
          </cell>
          <cell r="K230">
            <v>6232.1611999999996</v>
          </cell>
        </row>
        <row r="231">
          <cell r="C231">
            <v>4</v>
          </cell>
          <cell r="D231">
            <v>1820.7793999999999</v>
          </cell>
          <cell r="E231">
            <v>7927.3143</v>
          </cell>
          <cell r="F231">
            <v>19124.277999999998</v>
          </cell>
          <cell r="G231">
            <v>4245.3990999999996</v>
          </cell>
          <cell r="H231">
            <v>2297.2683000000002</v>
          </cell>
          <cell r="I231">
            <v>4781.8838999999998</v>
          </cell>
          <cell r="J231">
            <v>20067.259999999998</v>
          </cell>
          <cell r="K231">
            <v>6477.8680000000004</v>
          </cell>
        </row>
        <row r="232">
          <cell r="C232">
            <v>5</v>
          </cell>
          <cell r="D232">
            <v>1849.7267999999999</v>
          </cell>
          <cell r="E232">
            <v>8068.8333000000002</v>
          </cell>
          <cell r="F232">
            <v>19722.123</v>
          </cell>
          <cell r="G232">
            <v>4338.4331000000002</v>
          </cell>
          <cell r="H232">
            <v>2348.1145000000001</v>
          </cell>
          <cell r="I232">
            <v>4975.5934999999999</v>
          </cell>
          <cell r="J232">
            <v>20807.809000000001</v>
          </cell>
          <cell r="K232">
            <v>6744.183</v>
          </cell>
        </row>
        <row r="233">
          <cell r="C233">
            <v>5</v>
          </cell>
          <cell r="D233">
            <v>1880.5197000000001</v>
          </cell>
          <cell r="E233">
            <v>8215.8557000000001</v>
          </cell>
          <cell r="F233">
            <v>20356.188999999998</v>
          </cell>
          <cell r="G233">
            <v>4432.2556000000004</v>
          </cell>
          <cell r="H233">
            <v>2400.1927000000001</v>
          </cell>
          <cell r="I233">
            <v>5176.1194999999998</v>
          </cell>
          <cell r="J233">
            <v>21620.503000000001</v>
          </cell>
          <cell r="K233">
            <v>7033.4619000000002</v>
          </cell>
        </row>
        <row r="234">
          <cell r="C234">
            <v>5</v>
          </cell>
          <cell r="D234">
            <v>1913.6578999999999</v>
          </cell>
          <cell r="E234">
            <v>8372.5555000000004</v>
          </cell>
          <cell r="F234">
            <v>21024.116000000002</v>
          </cell>
          <cell r="G234">
            <v>4528.2386999999999</v>
          </cell>
          <cell r="H234">
            <v>2453.4324999999999</v>
          </cell>
          <cell r="I234">
            <v>5383.7066999999997</v>
          </cell>
          <cell r="J234">
            <v>22536.007000000001</v>
          </cell>
          <cell r="K234">
            <v>7348.5412999999999</v>
          </cell>
        </row>
        <row r="235">
          <cell r="C235">
            <v>6</v>
          </cell>
          <cell r="D235">
            <v>1949.2545</v>
          </cell>
          <cell r="E235">
            <v>8540.8824999999997</v>
          </cell>
          <cell r="F235">
            <v>21728.418000000001</v>
          </cell>
          <cell r="G235">
            <v>4628.3814000000002</v>
          </cell>
          <cell r="H235">
            <v>2508.1253999999999</v>
          </cell>
          <cell r="I235">
            <v>5598.5765000000001</v>
          </cell>
          <cell r="J235">
            <v>23612.756000000001</v>
          </cell>
          <cell r="K235">
            <v>7692.2550000000001</v>
          </cell>
        </row>
        <row r="236">
          <cell r="C236">
            <v>6</v>
          </cell>
          <cell r="D236">
            <v>1987.0829000000001</v>
          </cell>
          <cell r="E236">
            <v>8720.7458999999999</v>
          </cell>
          <cell r="F236">
            <v>22478.257000000001</v>
          </cell>
          <cell r="G236">
            <v>4734.7011000000002</v>
          </cell>
          <cell r="H236">
            <v>2564.8634000000002</v>
          </cell>
          <cell r="I236">
            <v>5820.8940000000002</v>
          </cell>
          <cell r="J236">
            <v>24947.360000000001</v>
          </cell>
          <cell r="K236">
            <v>8067.4625999999998</v>
          </cell>
        </row>
        <row r="237">
          <cell r="C237">
            <v>6</v>
          </cell>
          <cell r="D237">
            <v>2026.605</v>
          </cell>
          <cell r="E237">
            <v>8910.3030999999992</v>
          </cell>
          <cell r="F237">
            <v>23285.678</v>
          </cell>
          <cell r="G237">
            <v>4847.8561</v>
          </cell>
          <cell r="H237">
            <v>2624.3424</v>
          </cell>
          <cell r="I237">
            <v>6050.8490000000002</v>
          </cell>
          <cell r="J237">
            <v>26666.68</v>
          </cell>
          <cell r="K237">
            <v>8477.4617999999991</v>
          </cell>
        </row>
        <row r="238">
          <cell r="C238">
            <v>7</v>
          </cell>
          <cell r="D238">
            <v>2066.8510000000001</v>
          </cell>
          <cell r="E238">
            <v>9106.625</v>
          </cell>
          <cell r="F238">
            <v>24157.704000000002</v>
          </cell>
          <cell r="G238">
            <v>4966.6597000000002</v>
          </cell>
          <cell r="H238">
            <v>2686.9641999999999</v>
          </cell>
          <cell r="I238">
            <v>6288.7001</v>
          </cell>
          <cell r="J238">
            <v>28905.858</v>
          </cell>
          <cell r="K238">
            <v>8926.0881000000008</v>
          </cell>
        </row>
        <row r="239">
          <cell r="C239">
            <v>7</v>
          </cell>
          <cell r="D239">
            <v>2106.6377000000002</v>
          </cell>
          <cell r="E239">
            <v>9306.7401000000009</v>
          </cell>
          <cell r="F239">
            <v>25099.506000000001</v>
          </cell>
          <cell r="G239">
            <v>5089.7637000000004</v>
          </cell>
          <cell r="H239">
            <v>2752.8517000000002</v>
          </cell>
          <cell r="I239">
            <v>6534.8162000000002</v>
          </cell>
          <cell r="J239">
            <v>31785.062000000002</v>
          </cell>
          <cell r="K239">
            <v>9417.6288999999997</v>
          </cell>
        </row>
        <row r="240">
          <cell r="C240">
            <v>7</v>
          </cell>
          <cell r="D240">
            <v>2145.1460000000002</v>
          </cell>
          <cell r="E240">
            <v>9509.8333000000002</v>
          </cell>
          <cell r="F240">
            <v>26119.81</v>
          </cell>
          <cell r="G240">
            <v>5217.0666000000001</v>
          </cell>
          <cell r="H240">
            <v>2822.0801999999999</v>
          </cell>
          <cell r="I240">
            <v>6789.674</v>
          </cell>
          <cell r="J240">
            <v>35390.277999999998</v>
          </cell>
          <cell r="K240">
            <v>9956.5825000000004</v>
          </cell>
        </row>
        <row r="241">
          <cell r="C241">
            <v>8</v>
          </cell>
          <cell r="D241">
            <v>2182.3557999999998</v>
          </cell>
          <cell r="E241">
            <v>9717.9058000000005</v>
          </cell>
          <cell r="F241">
            <v>27229.86</v>
          </cell>
          <cell r="G241">
            <v>5349.7937000000002</v>
          </cell>
          <cell r="H241">
            <v>2894.6966000000002</v>
          </cell>
          <cell r="I241">
            <v>7053.7906999999996</v>
          </cell>
          <cell r="J241">
            <v>39764.531000000003</v>
          </cell>
          <cell r="K241">
            <v>10547.563</v>
          </cell>
        </row>
        <row r="242">
          <cell r="C242">
            <v>8</v>
          </cell>
          <cell r="D242">
            <v>2219.1221</v>
          </cell>
          <cell r="E242">
            <v>9934.6630000000005</v>
          </cell>
          <cell r="F242">
            <v>28463.244999999999</v>
          </cell>
          <cell r="G242">
            <v>5489.9975999999997</v>
          </cell>
          <cell r="H242">
            <v>2970.8813</v>
          </cell>
          <cell r="I242">
            <v>7327.5731999999998</v>
          </cell>
          <cell r="J242">
            <v>44909.57</v>
          </cell>
          <cell r="K242">
            <v>11195.263000000001</v>
          </cell>
        </row>
        <row r="243">
          <cell r="C243">
            <v>9</v>
          </cell>
          <cell r="D243">
            <v>2256.9458</v>
          </cell>
          <cell r="E243">
            <v>10163.467000000001</v>
          </cell>
          <cell r="F243">
            <v>29931.165000000001</v>
          </cell>
          <cell r="G243">
            <v>5638.848</v>
          </cell>
          <cell r="H243">
            <v>3051.0106999999998</v>
          </cell>
          <cell r="I243">
            <v>7611.3615</v>
          </cell>
          <cell r="J243">
            <v>50789.978999999999</v>
          </cell>
          <cell r="K243">
            <v>11904.424000000001</v>
          </cell>
        </row>
        <row r="244">
          <cell r="C244">
            <v>9</v>
          </cell>
          <cell r="D244">
            <v>2297.5010000000002</v>
          </cell>
          <cell r="E244">
            <v>10406.361000000001</v>
          </cell>
          <cell r="F244">
            <v>31863.835999999999</v>
          </cell>
          <cell r="G244">
            <v>5796.9147999999996</v>
          </cell>
          <cell r="H244">
            <v>3135.777</v>
          </cell>
          <cell r="I244">
            <v>7905.5048999999999</v>
          </cell>
          <cell r="J244">
            <v>57343.142999999996</v>
          </cell>
          <cell r="K244">
            <v>12679.526</v>
          </cell>
        </row>
        <row r="245">
          <cell r="C245">
            <v>10</v>
          </cell>
          <cell r="D245">
            <v>2341.9497999999999</v>
          </cell>
          <cell r="E245">
            <v>10664.063</v>
          </cell>
          <cell r="F245">
            <v>34608.063000000002</v>
          </cell>
          <cell r="G245">
            <v>5964.8581000000004</v>
          </cell>
          <cell r="H245">
            <v>3225.9077000000002</v>
          </cell>
          <cell r="I245">
            <v>8210.4179999999997</v>
          </cell>
          <cell r="J245">
            <v>64497.086000000003</v>
          </cell>
          <cell r="K245">
            <v>13524.369000000001</v>
          </cell>
        </row>
        <row r="246">
          <cell r="C246">
            <v>10</v>
          </cell>
          <cell r="D246">
            <v>2390.2791000000002</v>
          </cell>
          <cell r="E246">
            <v>10936.956</v>
          </cell>
          <cell r="F246">
            <v>38563.656000000003</v>
          </cell>
          <cell r="G246">
            <v>6143.4484000000002</v>
          </cell>
          <cell r="H246">
            <v>3321.9926999999998</v>
          </cell>
          <cell r="I246">
            <v>8526.6460999999999</v>
          </cell>
          <cell r="J246">
            <v>72186.679000000004</v>
          </cell>
          <cell r="K246">
            <v>14441.892</v>
          </cell>
        </row>
        <row r="247">
          <cell r="C247">
            <v>11</v>
          </cell>
          <cell r="D247">
            <v>2441.5535</v>
          </cell>
          <cell r="E247">
            <v>11225.561</v>
          </cell>
          <cell r="F247">
            <v>44100.205000000002</v>
          </cell>
          <cell r="G247">
            <v>6333.2439999999997</v>
          </cell>
          <cell r="H247">
            <v>3424.4236000000001</v>
          </cell>
          <cell r="I247">
            <v>8854.8017</v>
          </cell>
          <cell r="J247">
            <v>80364.513000000006</v>
          </cell>
          <cell r="K247">
            <v>15434.239</v>
          </cell>
        </row>
        <row r="248">
          <cell r="C248">
            <v>11</v>
          </cell>
          <cell r="D248">
            <v>2494.3575999999998</v>
          </cell>
          <cell r="E248">
            <v>11530.084000000001</v>
          </cell>
          <cell r="F248">
            <v>51486.627999999997</v>
          </cell>
          <cell r="G248">
            <v>6534.6877999999997</v>
          </cell>
          <cell r="H248">
            <v>3533.49</v>
          </cell>
          <cell r="I248">
            <v>9195.4694</v>
          </cell>
          <cell r="J248">
            <v>88998.241999999998</v>
          </cell>
          <cell r="K248">
            <v>16502.695</v>
          </cell>
        </row>
        <row r="249">
          <cell r="C249">
            <v>12</v>
          </cell>
          <cell r="D249">
            <v>2547.3899000000001</v>
          </cell>
          <cell r="E249">
            <v>11850.35</v>
          </cell>
          <cell r="F249">
            <v>60836.968999999997</v>
          </cell>
          <cell r="G249">
            <v>6749.0901000000003</v>
          </cell>
          <cell r="H249">
            <v>3649.7511</v>
          </cell>
          <cell r="I249">
            <v>9549.1774000000005</v>
          </cell>
          <cell r="J249">
            <v>98057.729000000007</v>
          </cell>
          <cell r="K249">
            <v>17647.334999999999</v>
          </cell>
        </row>
        <row r="250">
          <cell r="C250">
            <v>13</v>
          </cell>
          <cell r="D250">
            <v>2599.9603000000002</v>
          </cell>
          <cell r="E250">
            <v>12187.387000000001</v>
          </cell>
          <cell r="F250">
            <v>72100.366999999998</v>
          </cell>
          <cell r="G250">
            <v>6978.7570999999998</v>
          </cell>
          <cell r="H250">
            <v>3774.1776</v>
          </cell>
          <cell r="I250">
            <v>9916.5308000000005</v>
          </cell>
          <cell r="J250">
            <v>107490.67</v>
          </cell>
          <cell r="K250">
            <v>18866.627</v>
          </cell>
        </row>
        <row r="251">
          <cell r="C251">
            <v>13</v>
          </cell>
          <cell r="D251">
            <v>2652.5437000000002</v>
          </cell>
          <cell r="E251">
            <v>12544.898999999999</v>
          </cell>
          <cell r="F251">
            <v>85111.035999999993</v>
          </cell>
          <cell r="G251">
            <v>7225.6758</v>
          </cell>
          <cell r="H251">
            <v>3908.1158</v>
          </cell>
          <cell r="I251">
            <v>10298.290999999999</v>
          </cell>
          <cell r="J251">
            <v>117199.39</v>
          </cell>
          <cell r="K251">
            <v>20157.088</v>
          </cell>
        </row>
        <row r="252">
          <cell r="C252">
            <v>14</v>
          </cell>
          <cell r="D252">
            <v>2706.6426000000001</v>
          </cell>
          <cell r="E252">
            <v>12927.85</v>
          </cell>
          <cell r="F252">
            <v>99671.793000000005</v>
          </cell>
          <cell r="G252">
            <v>7490.8909000000003</v>
          </cell>
          <cell r="H252">
            <v>4053.0807</v>
          </cell>
          <cell r="I252">
            <v>10695.374</v>
          </cell>
          <cell r="J252">
            <v>127029.81</v>
          </cell>
          <cell r="K252">
            <v>21512.952000000001</v>
          </cell>
        </row>
        <row r="253">
          <cell r="C253">
            <v>15</v>
          </cell>
          <cell r="D253">
            <v>2763.7449999999999</v>
          </cell>
          <cell r="E253">
            <v>13340.753000000001</v>
          </cell>
          <cell r="F253">
            <v>115629.5</v>
          </cell>
          <cell r="G253">
            <v>7775.5945000000002</v>
          </cell>
          <cell r="H253">
            <v>4211.2037</v>
          </cell>
          <cell r="I253">
            <v>11108.605</v>
          </cell>
          <cell r="J253">
            <v>136777.21</v>
          </cell>
          <cell r="K253">
            <v>22925.701000000001</v>
          </cell>
        </row>
        <row r="254">
          <cell r="C254">
            <v>16</v>
          </cell>
          <cell r="D254">
            <v>2824.4694</v>
          </cell>
          <cell r="E254">
            <v>13786.367</v>
          </cell>
          <cell r="F254">
            <v>132905.99</v>
          </cell>
          <cell r="G254">
            <v>8081.8248999999996</v>
          </cell>
          <cell r="H254">
            <v>4386.1121999999996</v>
          </cell>
          <cell r="I254">
            <v>11538.647999999999</v>
          </cell>
          <cell r="J254">
            <v>146208.13</v>
          </cell>
          <cell r="K254">
            <v>24383.934000000001</v>
          </cell>
        </row>
        <row r="255">
          <cell r="C255">
            <v>17</v>
          </cell>
          <cell r="D255">
            <v>2888.7150000000001</v>
          </cell>
          <cell r="E255">
            <v>14266.861000000001</v>
          </cell>
          <cell r="F255">
            <v>151450.85999999999</v>
          </cell>
          <cell r="G255">
            <v>8412.7674000000006</v>
          </cell>
          <cell r="H255">
            <v>4584.0533999999998</v>
          </cell>
          <cell r="I255">
            <v>11985.975</v>
          </cell>
          <cell r="J255">
            <v>155096.79999999999</v>
          </cell>
          <cell r="K255">
            <v>25873.626</v>
          </cell>
        </row>
        <row r="256">
          <cell r="C256">
            <v>18</v>
          </cell>
          <cell r="D256">
            <v>2956.1534000000001</v>
          </cell>
          <cell r="E256">
            <v>14785.495000000001</v>
          </cell>
          <cell r="F256">
            <v>171164.09</v>
          </cell>
          <cell r="G256">
            <v>8773.1064999999999</v>
          </cell>
          <cell r="H256">
            <v>4813.9276</v>
          </cell>
          <cell r="I256">
            <v>12450.791999999999</v>
          </cell>
          <cell r="J256">
            <v>163260.35999999999</v>
          </cell>
          <cell r="K256">
            <v>27378.352999999999</v>
          </cell>
        </row>
        <row r="257">
          <cell r="C257">
            <v>19</v>
          </cell>
          <cell r="D257">
            <v>3026.5309000000002</v>
          </cell>
          <cell r="E257">
            <v>15347.587</v>
          </cell>
          <cell r="F257">
            <v>191840.62</v>
          </cell>
          <cell r="G257">
            <v>9171.3495000000003</v>
          </cell>
          <cell r="H257">
            <v>5085.7786999999998</v>
          </cell>
          <cell r="I257">
            <v>12932.962</v>
          </cell>
          <cell r="J257">
            <v>170583.55</v>
          </cell>
          <cell r="K257">
            <v>28879.543000000001</v>
          </cell>
        </row>
        <row r="258">
          <cell r="C258">
            <v>20</v>
          </cell>
          <cell r="D258">
            <v>3099.9476</v>
          </cell>
          <cell r="E258">
            <v>15960.415999999999</v>
          </cell>
          <cell r="F258">
            <v>213138.94</v>
          </cell>
          <cell r="G258">
            <v>9624.2944000000007</v>
          </cell>
          <cell r="H258">
            <v>5408.8588</v>
          </cell>
          <cell r="I258">
            <v>13432.004000000001</v>
          </cell>
          <cell r="J258">
            <v>177021.43</v>
          </cell>
          <cell r="K258">
            <v>30357.167000000001</v>
          </cell>
        </row>
        <row r="259">
          <cell r="C259">
            <v>20</v>
          </cell>
          <cell r="D259">
            <v>3176.5805999999998</v>
          </cell>
          <cell r="E259">
            <v>16632.518</v>
          </cell>
          <cell r="F259">
            <v>234550.1</v>
          </cell>
          <cell r="G259">
            <v>10160.566999999999</v>
          </cell>
          <cell r="H259">
            <v>5790.5334999999995</v>
          </cell>
          <cell r="I259">
            <v>13947.178</v>
          </cell>
          <cell r="J259">
            <v>182571.75</v>
          </cell>
          <cell r="K259">
            <v>31790.300999999999</v>
          </cell>
        </row>
        <row r="260">
          <cell r="C260">
            <v>20</v>
          </cell>
          <cell r="D260">
            <v>3256.3818000000001</v>
          </cell>
          <cell r="E260">
            <v>17374.221000000001</v>
          </cell>
          <cell r="F260">
            <v>255382.28</v>
          </cell>
          <cell r="G260">
            <v>10819.688</v>
          </cell>
          <cell r="H260">
            <v>6235.7381999999998</v>
          </cell>
          <cell r="I260">
            <v>14477.535</v>
          </cell>
          <cell r="J260">
            <v>187241.88</v>
          </cell>
          <cell r="K260">
            <v>33157.402999999998</v>
          </cell>
        </row>
        <row r="261">
          <cell r="C261">
            <v>25</v>
          </cell>
          <cell r="D261">
            <v>3339.4283999999998</v>
          </cell>
          <cell r="E261">
            <v>18197.866999999998</v>
          </cell>
          <cell r="F261">
            <v>274789.56</v>
          </cell>
          <cell r="G261">
            <v>11645.703</v>
          </cell>
          <cell r="H261">
            <v>6746.9372000000003</v>
          </cell>
          <cell r="I261">
            <v>15021.962</v>
          </cell>
          <cell r="J261">
            <v>191020.42</v>
          </cell>
          <cell r="K261">
            <v>34436.911</v>
          </cell>
        </row>
        <row r="262">
          <cell r="C262">
            <v>25</v>
          </cell>
          <cell r="D262">
            <v>3426.3090000000002</v>
          </cell>
          <cell r="E262">
            <v>19117.516</v>
          </cell>
          <cell r="F262">
            <v>291843.21999999997</v>
          </cell>
          <cell r="G262">
            <v>12678.23</v>
          </cell>
          <cell r="H262">
            <v>7324.5946999999996</v>
          </cell>
          <cell r="I262">
            <v>15579.198</v>
          </cell>
          <cell r="J262">
            <v>193857.94</v>
          </cell>
          <cell r="K262">
            <v>35607.904999999999</v>
          </cell>
        </row>
        <row r="263">
          <cell r="C263">
            <v>25</v>
          </cell>
          <cell r="D263">
            <v>3518.0880000000002</v>
          </cell>
          <cell r="E263">
            <v>20149.171999999999</v>
          </cell>
          <cell r="F263">
            <v>305633.61</v>
          </cell>
          <cell r="G263">
            <v>13945.638000000001</v>
          </cell>
          <cell r="H263">
            <v>7967.9123</v>
          </cell>
          <cell r="I263">
            <v>16147.705</v>
          </cell>
          <cell r="J263">
            <v>195662.99</v>
          </cell>
          <cell r="K263">
            <v>36650.540999999997</v>
          </cell>
        </row>
        <row r="264">
          <cell r="C264">
            <v>30</v>
          </cell>
          <cell r="D264">
            <v>3615.8831</v>
          </cell>
          <cell r="E264">
            <v>21312.86</v>
          </cell>
          <cell r="F264">
            <v>315397.84000000003</v>
          </cell>
          <cell r="G264">
            <v>15462.357</v>
          </cell>
          <cell r="H264">
            <v>8676.1484999999993</v>
          </cell>
          <cell r="I264">
            <v>16725.481</v>
          </cell>
          <cell r="J264">
            <v>196312.47</v>
          </cell>
          <cell r="K264">
            <v>37546.709000000003</v>
          </cell>
        </row>
        <row r="265">
          <cell r="C265">
            <v>30</v>
          </cell>
          <cell r="D265">
            <v>3720.2932000000001</v>
          </cell>
          <cell r="E265">
            <v>22633.037</v>
          </cell>
          <cell r="F265">
            <v>320631.28000000003</v>
          </cell>
          <cell r="G265">
            <v>17228.024000000001</v>
          </cell>
          <cell r="H265">
            <v>9449.6597999999994</v>
          </cell>
          <cell r="I265">
            <v>17309.964</v>
          </cell>
          <cell r="J265">
            <v>195673.81</v>
          </cell>
          <cell r="K265">
            <v>38280.603000000003</v>
          </cell>
        </row>
        <row r="266">
          <cell r="C266">
            <v>30</v>
          </cell>
          <cell r="D266">
            <v>3831.4555</v>
          </cell>
          <cell r="E266">
            <v>24137.337</v>
          </cell>
          <cell r="F266">
            <v>321129.2</v>
          </cell>
          <cell r="G266">
            <v>19229.509999999998</v>
          </cell>
          <cell r="H266">
            <v>10290.575000000001</v>
          </cell>
          <cell r="I266">
            <v>17897.89</v>
          </cell>
          <cell r="J266">
            <v>193640.64</v>
          </cell>
          <cell r="K266">
            <v>38839.313000000002</v>
          </cell>
        </row>
        <row r="267">
          <cell r="C267">
            <v>35</v>
          </cell>
          <cell r="D267">
            <v>3949.607</v>
          </cell>
          <cell r="E267">
            <v>25856.035</v>
          </cell>
          <cell r="F267">
            <v>316980.83</v>
          </cell>
          <cell r="G267">
            <v>21443.157999999999</v>
          </cell>
          <cell r="H267">
            <v>11202.200999999999</v>
          </cell>
          <cell r="I267">
            <v>18485.28</v>
          </cell>
          <cell r="J267">
            <v>190170.62</v>
          </cell>
          <cell r="K267">
            <v>39213.374000000003</v>
          </cell>
        </row>
        <row r="268">
          <cell r="C268">
            <v>35</v>
          </cell>
          <cell r="D268">
            <v>4075.9548</v>
          </cell>
          <cell r="E268">
            <v>27819.288</v>
          </cell>
          <cell r="F268">
            <v>308521.52</v>
          </cell>
          <cell r="G268">
            <v>23838.807000000001</v>
          </cell>
          <cell r="H268">
            <v>12187.492</v>
          </cell>
          <cell r="I268">
            <v>19067.499</v>
          </cell>
          <cell r="J268">
            <v>185308.49</v>
          </cell>
          <cell r="K268">
            <v>39397.019</v>
          </cell>
        </row>
        <row r="269">
          <cell r="C269">
            <v>35</v>
          </cell>
          <cell r="D269">
            <v>4212.9958999999999</v>
          </cell>
          <cell r="E269">
            <v>30052.618999999999</v>
          </cell>
          <cell r="F269">
            <v>296248.87</v>
          </cell>
          <cell r="G269">
            <v>26384.85</v>
          </cell>
          <cell r="H269">
            <v>13247.654</v>
          </cell>
          <cell r="I269">
            <v>19639.37</v>
          </cell>
          <cell r="J269">
            <v>179190.88</v>
          </cell>
          <cell r="K269">
            <v>39388.336000000003</v>
          </cell>
        </row>
        <row r="270">
          <cell r="C270">
            <v>40</v>
          </cell>
          <cell r="D270">
            <v>4364.0568000000003</v>
          </cell>
          <cell r="E270">
            <v>32575.120999999999</v>
          </cell>
          <cell r="F270">
            <v>280733.86</v>
          </cell>
          <cell r="G270">
            <v>29052.733</v>
          </cell>
          <cell r="H270">
            <v>14381.428</v>
          </cell>
          <cell r="I270">
            <v>20195.38</v>
          </cell>
          <cell r="J270">
            <v>172030.91</v>
          </cell>
          <cell r="K270">
            <v>39188.957999999999</v>
          </cell>
        </row>
        <row r="271">
          <cell r="C271">
            <v>40</v>
          </cell>
          <cell r="D271">
            <v>4532.6683000000003</v>
          </cell>
          <cell r="E271">
            <v>35398.25</v>
          </cell>
          <cell r="F271">
            <v>262558.78999999998</v>
          </cell>
          <cell r="G271">
            <v>31818.212</v>
          </cell>
          <cell r="H271">
            <v>15584.38</v>
          </cell>
          <cell r="I271">
            <v>20729.82</v>
          </cell>
          <cell r="J271">
            <v>164086.75</v>
          </cell>
          <cell r="K271">
            <v>38803.853999999999</v>
          </cell>
        </row>
        <row r="272">
          <cell r="C272">
            <v>45</v>
          </cell>
          <cell r="D272">
            <v>4722.0187999999998</v>
          </cell>
          <cell r="E272">
            <v>38526.222000000002</v>
          </cell>
          <cell r="F272">
            <v>242301.29</v>
          </cell>
          <cell r="G272">
            <v>34659.877</v>
          </cell>
          <cell r="H272">
            <v>16848.457999999999</v>
          </cell>
          <cell r="I272">
            <v>21236.948</v>
          </cell>
          <cell r="J272">
            <v>155619.14000000001</v>
          </cell>
          <cell r="K272">
            <v>38240.915000000001</v>
          </cell>
        </row>
        <row r="273">
          <cell r="C273">
            <v>45</v>
          </cell>
          <cell r="D273">
            <v>4934.9241000000002</v>
          </cell>
          <cell r="E273">
            <v>41960.292000000001</v>
          </cell>
          <cell r="F273">
            <v>220546.79</v>
          </cell>
          <cell r="G273">
            <v>37557.173999999999</v>
          </cell>
          <cell r="H273">
            <v>18162.867999999999</v>
          </cell>
          <cell r="I273">
            <v>21710.989000000001</v>
          </cell>
          <cell r="J273">
            <v>146861.89000000001</v>
          </cell>
          <cell r="K273">
            <v>37510.684000000001</v>
          </cell>
        </row>
        <row r="274">
          <cell r="C274">
            <v>50</v>
          </cell>
          <cell r="D274">
            <v>5173.5362999999998</v>
          </cell>
          <cell r="E274">
            <v>45702.758000000002</v>
          </cell>
          <cell r="F274">
            <v>197897.95</v>
          </cell>
          <cell r="G274">
            <v>40487.870000000003</v>
          </cell>
          <cell r="H274">
            <v>19515.411</v>
          </cell>
          <cell r="I274">
            <v>22146.135999999999</v>
          </cell>
          <cell r="J274">
            <v>138008.26</v>
          </cell>
          <cell r="K274">
            <v>36626.190999999999</v>
          </cell>
        </row>
        <row r="275">
          <cell r="C275">
            <v>50</v>
          </cell>
          <cell r="D275">
            <v>5439.2734</v>
          </cell>
          <cell r="E275">
            <v>49758.351000000002</v>
          </cell>
          <cell r="F275">
            <v>174969.51</v>
          </cell>
          <cell r="G275">
            <v>43423.038</v>
          </cell>
          <cell r="H275">
            <v>20893.544999999998</v>
          </cell>
          <cell r="I275">
            <v>22536.564999999999</v>
          </cell>
          <cell r="J275">
            <v>129210.95</v>
          </cell>
          <cell r="K275">
            <v>35602.631000000001</v>
          </cell>
        </row>
        <row r="276">
          <cell r="C276">
            <v>55</v>
          </cell>
          <cell r="D276">
            <v>5733.2146000000002</v>
          </cell>
          <cell r="E276">
            <v>54133.663</v>
          </cell>
          <cell r="F276">
            <v>152387.1</v>
          </cell>
          <cell r="G276">
            <v>46323.832999999999</v>
          </cell>
          <cell r="H276">
            <v>22284.627</v>
          </cell>
          <cell r="I276">
            <v>22876.589</v>
          </cell>
          <cell r="J276">
            <v>120595.18</v>
          </cell>
          <cell r="K276">
            <v>34457.330999999998</v>
          </cell>
        </row>
        <row r="277">
          <cell r="C277">
            <v>55</v>
          </cell>
          <cell r="D277">
            <v>6056.8774999999996</v>
          </cell>
          <cell r="E277">
            <v>58837.517999999996</v>
          </cell>
          <cell r="F277">
            <v>130787.47</v>
          </cell>
          <cell r="G277">
            <v>49145.826000000001</v>
          </cell>
          <cell r="H277">
            <v>23675.944</v>
          </cell>
          <cell r="I277">
            <v>23160.791000000001</v>
          </cell>
          <cell r="J277">
            <v>112276.33</v>
          </cell>
          <cell r="K277">
            <v>33209.300000000003</v>
          </cell>
        </row>
        <row r="278">
          <cell r="C278">
            <v>60</v>
          </cell>
          <cell r="D278">
            <v>6412.2956000000004</v>
          </cell>
          <cell r="E278">
            <v>63874.667000000001</v>
          </cell>
          <cell r="F278">
            <v>110818.68</v>
          </cell>
          <cell r="G278">
            <v>51848.266000000003</v>
          </cell>
          <cell r="H278">
            <v>25053.863000000001</v>
          </cell>
          <cell r="I278">
            <v>23384.205999999998</v>
          </cell>
          <cell r="J278">
            <v>104372.75</v>
          </cell>
          <cell r="K278">
            <v>31878.575000000001</v>
          </cell>
        </row>
        <row r="279">
          <cell r="C279">
            <v>65</v>
          </cell>
          <cell r="D279">
            <v>6801.9513999999999</v>
          </cell>
          <cell r="E279">
            <v>69236.350999999995</v>
          </cell>
          <cell r="F279">
            <v>93101.474000000002</v>
          </cell>
          <cell r="G279">
            <v>54403.061999999998</v>
          </cell>
          <cell r="H279">
            <v>26402.284</v>
          </cell>
          <cell r="I279">
            <v>23542.588</v>
          </cell>
          <cell r="J279">
            <v>97007.536999999997</v>
          </cell>
          <cell r="K279">
            <v>30485.621999999999</v>
          </cell>
        </row>
        <row r="280">
          <cell r="C280">
            <v>65</v>
          </cell>
          <cell r="D280">
            <v>7229.1090000000004</v>
          </cell>
          <cell r="E280">
            <v>74894.634999999995</v>
          </cell>
          <cell r="F280">
            <v>78132.472999999998</v>
          </cell>
          <cell r="G280">
            <v>56796.705000000002</v>
          </cell>
          <cell r="H280">
            <v>27701.628000000001</v>
          </cell>
          <cell r="I280">
            <v>23632.593000000001</v>
          </cell>
          <cell r="J280">
            <v>90297.209000000003</v>
          </cell>
          <cell r="K280">
            <v>29050.493999999999</v>
          </cell>
        </row>
        <row r="281">
          <cell r="C281">
            <v>70</v>
          </cell>
          <cell r="D281">
            <v>7698.5405000000001</v>
          </cell>
          <cell r="E281">
            <v>80802.100000000006</v>
          </cell>
          <cell r="F281">
            <v>66181.986000000004</v>
          </cell>
          <cell r="G281">
            <v>59023.75</v>
          </cell>
          <cell r="H281">
            <v>28928.326000000001</v>
          </cell>
          <cell r="I281">
            <v>23651.919000000002</v>
          </cell>
          <cell r="J281">
            <v>84333.667000000001</v>
          </cell>
          <cell r="K281">
            <v>27592.036</v>
          </cell>
        </row>
        <row r="282">
          <cell r="C282">
            <v>75</v>
          </cell>
          <cell r="D282">
            <v>8217.7394999999997</v>
          </cell>
          <cell r="E282">
            <v>86895.324999999997</v>
          </cell>
          <cell r="F282">
            <v>57248.362000000001</v>
          </cell>
          <cell r="G282">
            <v>61076.692000000003</v>
          </cell>
          <cell r="H282">
            <v>30054.731</v>
          </cell>
          <cell r="I282">
            <v>23599.415000000001</v>
          </cell>
          <cell r="J282">
            <v>79170.034</v>
          </cell>
          <cell r="K282">
            <v>26127.653999999999</v>
          </cell>
        </row>
        <row r="283">
          <cell r="C283">
            <v>80</v>
          </cell>
          <cell r="D283">
            <v>8798.14</v>
          </cell>
          <cell r="E283">
            <v>93101.365999999995</v>
          </cell>
          <cell r="F283">
            <v>51069.944000000003</v>
          </cell>
          <cell r="G283">
            <v>62938.142</v>
          </cell>
          <cell r="H283">
            <v>31050.185000000001</v>
          </cell>
          <cell r="I283">
            <v>23474.957999999999</v>
          </cell>
          <cell r="J283">
            <v>74809.649000000005</v>
          </cell>
          <cell r="K283">
            <v>24673.134999999998</v>
          </cell>
        </row>
        <row r="284">
          <cell r="C284">
            <v>85</v>
          </cell>
          <cell r="D284">
            <v>9455.0568999999996</v>
          </cell>
          <cell r="E284">
            <v>99346.173999999999</v>
          </cell>
          <cell r="F284">
            <v>47188.923999999999</v>
          </cell>
          <cell r="G284">
            <v>64577.273999999998</v>
          </cell>
          <cell r="H284">
            <v>31882.927</v>
          </cell>
          <cell r="I284">
            <v>23279.381000000001</v>
          </cell>
          <cell r="J284">
            <v>71199.615000000005</v>
          </cell>
          <cell r="K284">
            <v>23242.37</v>
          </cell>
        </row>
        <row r="285">
          <cell r="C285">
            <v>90</v>
          </cell>
          <cell r="D285">
            <v>10205.825999999999</v>
          </cell>
          <cell r="E285">
            <v>105559.8</v>
          </cell>
          <cell r="F285">
            <v>45046.517</v>
          </cell>
          <cell r="G285">
            <v>65948.542000000001</v>
          </cell>
          <cell r="H285">
            <v>32522.49</v>
          </cell>
          <cell r="I285">
            <v>23014.373</v>
          </cell>
          <cell r="J285">
            <v>68231.902000000002</v>
          </cell>
          <cell r="K285">
            <v>21847.179</v>
          </cell>
        </row>
        <row r="286">
          <cell r="C286">
            <v>95</v>
          </cell>
          <cell r="D286">
            <v>11067.278</v>
          </cell>
          <cell r="E286">
            <v>111674.86</v>
          </cell>
          <cell r="F286">
            <v>44099.271000000001</v>
          </cell>
          <cell r="G286">
            <v>66992.377999999997</v>
          </cell>
          <cell r="H286">
            <v>32942.303</v>
          </cell>
          <cell r="I286">
            <v>22682.386999999999</v>
          </cell>
          <cell r="J286">
            <v>65755.675000000003</v>
          </cell>
          <cell r="K286">
            <v>20497.589</v>
          </cell>
        </row>
        <row r="287">
          <cell r="C287">
            <v>100</v>
          </cell>
          <cell r="D287">
            <v>12053.794</v>
          </cell>
          <cell r="E287">
            <v>117622.32</v>
          </cell>
          <cell r="F287">
            <v>43916.612999999998</v>
          </cell>
          <cell r="G287">
            <v>67637.922000000006</v>
          </cell>
          <cell r="H287">
            <v>33121.987000000001</v>
          </cell>
          <cell r="I287">
            <v>22286.628000000001</v>
          </cell>
          <cell r="J287">
            <v>63599.292999999998</v>
          </cell>
          <cell r="K287">
            <v>19201.888999999999</v>
          </cell>
        </row>
        <row r="288">
          <cell r="C288">
            <v>110</v>
          </cell>
          <cell r="D288">
            <v>13175.901</v>
          </cell>
          <cell r="E288">
            <v>123327.36</v>
          </cell>
          <cell r="F288">
            <v>44218.394</v>
          </cell>
          <cell r="G288">
            <v>67810.320999999996</v>
          </cell>
          <cell r="H288">
            <v>33049.088000000003</v>
          </cell>
          <cell r="I288">
            <v>21830.949000000001</v>
          </cell>
          <cell r="J288">
            <v>61595.281000000003</v>
          </cell>
          <cell r="K288">
            <v>17966.377</v>
          </cell>
        </row>
        <row r="289">
          <cell r="C289">
            <v>110</v>
          </cell>
          <cell r="D289">
            <v>14439.380999999999</v>
          </cell>
          <cell r="E289">
            <v>128704.32000000001</v>
          </cell>
          <cell r="F289">
            <v>44847.724000000002</v>
          </cell>
          <cell r="G289">
            <v>67441.394</v>
          </cell>
          <cell r="H289">
            <v>32719.796999999999</v>
          </cell>
          <cell r="I289">
            <v>21319.668000000001</v>
          </cell>
          <cell r="J289">
            <v>59600.381999999998</v>
          </cell>
          <cell r="K289">
            <v>16795.166000000001</v>
          </cell>
        </row>
        <row r="290">
          <cell r="C290">
            <v>120</v>
          </cell>
          <cell r="D290">
            <v>15844.727999999999</v>
          </cell>
          <cell r="E290">
            <v>133653.97</v>
          </cell>
          <cell r="F290">
            <v>45706.514000000003</v>
          </cell>
          <cell r="G290">
            <v>66482.203999999998</v>
          </cell>
          <cell r="H290">
            <v>32138.578000000001</v>
          </cell>
          <cell r="I290">
            <v>20757.432000000001</v>
          </cell>
          <cell r="J290">
            <v>57507.39</v>
          </cell>
          <cell r="K290">
            <v>15690.32</v>
          </cell>
        </row>
        <row r="291">
          <cell r="C291">
            <v>130</v>
          </cell>
          <cell r="D291">
            <v>17386.825000000001</v>
          </cell>
          <cell r="E291">
            <v>138068.32</v>
          </cell>
          <cell r="F291">
            <v>46698.006000000001</v>
          </cell>
          <cell r="G291">
            <v>64912.480000000003</v>
          </cell>
          <cell r="H291">
            <v>31317.188999999998</v>
          </cell>
          <cell r="I291">
            <v>20149.188999999998</v>
          </cell>
          <cell r="J291">
            <v>55249.67</v>
          </cell>
          <cell r="K291">
            <v>14652.300999999999</v>
          </cell>
        </row>
        <row r="292">
          <cell r="C292">
            <v>130</v>
          </cell>
          <cell r="D292">
            <v>19055.325000000001</v>
          </cell>
          <cell r="E292">
            <v>141838.09</v>
          </cell>
          <cell r="F292">
            <v>47712.900999999998</v>
          </cell>
          <cell r="G292">
            <v>62746.281000000003</v>
          </cell>
          <cell r="H292">
            <v>30273.59</v>
          </cell>
          <cell r="I292">
            <v>19500.164000000001</v>
          </cell>
          <cell r="J292">
            <v>52796.949000000001</v>
          </cell>
          <cell r="K292">
            <v>13680.232</v>
          </cell>
        </row>
        <row r="293">
          <cell r="C293">
            <v>140</v>
          </cell>
          <cell r="D293">
            <v>20835.349999999999</v>
          </cell>
          <cell r="E293">
            <v>144859.67000000001</v>
          </cell>
          <cell r="F293">
            <v>48626.237999999998</v>
          </cell>
          <cell r="G293">
            <v>60032.915000000001</v>
          </cell>
          <cell r="H293">
            <v>29030.598999999998</v>
          </cell>
          <cell r="I293">
            <v>18815.761999999999</v>
          </cell>
          <cell r="J293">
            <v>50144.623</v>
          </cell>
          <cell r="K293">
            <v>12772.199000000001</v>
          </cell>
        </row>
        <row r="294">
          <cell r="C294">
            <v>150</v>
          </cell>
          <cell r="D294">
            <v>22708.094000000001</v>
          </cell>
          <cell r="E294">
            <v>147042.67000000001</v>
          </cell>
          <cell r="F294">
            <v>49303.752</v>
          </cell>
          <cell r="G294">
            <v>56852.680999999997</v>
          </cell>
          <cell r="H294">
            <v>27615.062999999998</v>
          </cell>
          <cell r="I294">
            <v>18101.442999999999</v>
          </cell>
          <cell r="J294">
            <v>47305.620999999999</v>
          </cell>
          <cell r="K294">
            <v>11925.437</v>
          </cell>
        </row>
        <row r="295">
          <cell r="C295">
            <v>160</v>
          </cell>
          <cell r="D295">
            <v>24650.842000000001</v>
          </cell>
          <cell r="E295">
            <v>148315.24</v>
          </cell>
          <cell r="F295">
            <v>49622.858</v>
          </cell>
          <cell r="G295">
            <v>53306.612999999998</v>
          </cell>
          <cell r="H295">
            <v>26057.323</v>
          </cell>
          <cell r="I295">
            <v>17362.705000000002</v>
          </cell>
          <cell r="J295">
            <v>44308.576000000001</v>
          </cell>
          <cell r="K295">
            <v>11136.781999999999</v>
          </cell>
        </row>
        <row r="296">
          <cell r="C296">
            <v>160</v>
          </cell>
          <cell r="D296">
            <v>26636.366000000002</v>
          </cell>
          <cell r="E296">
            <v>148626.5</v>
          </cell>
          <cell r="F296">
            <v>49485.099000000002</v>
          </cell>
          <cell r="G296">
            <v>49504.146000000001</v>
          </cell>
          <cell r="H296">
            <v>24391.089</v>
          </cell>
          <cell r="I296">
            <v>16605.202000000001</v>
          </cell>
          <cell r="J296">
            <v>41194.101000000002</v>
          </cell>
          <cell r="K296">
            <v>10403.311</v>
          </cell>
        </row>
        <row r="297">
          <cell r="C297">
            <v>170</v>
          </cell>
          <cell r="D297">
            <v>28632.69</v>
          </cell>
          <cell r="E297">
            <v>147951.89000000001</v>
          </cell>
          <cell r="F297">
            <v>48822.360999999997</v>
          </cell>
          <cell r="G297">
            <v>45553.796000000002</v>
          </cell>
          <cell r="H297">
            <v>22653.222000000002</v>
          </cell>
          <cell r="I297">
            <v>15834.929</v>
          </cell>
          <cell r="J297">
            <v>38009.476999999999</v>
          </cell>
          <cell r="K297">
            <v>9722.6632000000009</v>
          </cell>
        </row>
        <row r="298">
          <cell r="C298">
            <v>180</v>
          </cell>
          <cell r="D298">
            <v>30603.425999999999</v>
          </cell>
          <cell r="E298">
            <v>146295.65</v>
          </cell>
          <cell r="F298">
            <v>47601.243000000002</v>
          </cell>
          <cell r="G298">
            <v>41560.65</v>
          </cell>
          <cell r="H298">
            <v>20883.147000000001</v>
          </cell>
          <cell r="I298">
            <v>15058.175999999999</v>
          </cell>
          <cell r="J298">
            <v>34805.752</v>
          </cell>
          <cell r="K298">
            <v>9092.8333000000002</v>
          </cell>
        </row>
        <row r="299">
          <cell r="C299">
            <v>190</v>
          </cell>
          <cell r="D299">
            <v>32508.561000000002</v>
          </cell>
          <cell r="E299">
            <v>143687.04000000001</v>
          </cell>
          <cell r="F299">
            <v>45820.701000000001</v>
          </cell>
          <cell r="G299">
            <v>37626.254000000001</v>
          </cell>
          <cell r="H299">
            <v>19121.223999999998</v>
          </cell>
          <cell r="I299">
            <v>14281.272000000001</v>
          </cell>
          <cell r="J299">
            <v>31632.625</v>
          </cell>
          <cell r="K299">
            <v>8511.7507999999998</v>
          </cell>
        </row>
        <row r="300">
          <cell r="C300">
            <v>200</v>
          </cell>
          <cell r="D300">
            <v>34305.834999999999</v>
          </cell>
          <cell r="E300">
            <v>140176.51</v>
          </cell>
          <cell r="F300">
            <v>43508.078000000001</v>
          </cell>
          <cell r="G300">
            <v>33846.616999999998</v>
          </cell>
          <cell r="H300">
            <v>17406.007000000001</v>
          </cell>
          <cell r="I300">
            <v>13510.32</v>
          </cell>
          <cell r="J300">
            <v>28533.576000000001</v>
          </cell>
          <cell r="K300">
            <v>7977.0927000000001</v>
          </cell>
        </row>
        <row r="301">
          <cell r="C301">
            <v>200</v>
          </cell>
          <cell r="D301">
            <v>35953.271999999997</v>
          </cell>
          <cell r="E301">
            <v>135835.41</v>
          </cell>
          <cell r="F301">
            <v>40724.587</v>
          </cell>
          <cell r="G301">
            <v>30307.855</v>
          </cell>
          <cell r="H301">
            <v>15771.514999999999</v>
          </cell>
          <cell r="I301">
            <v>12750.962</v>
          </cell>
          <cell r="J301">
            <v>25544.720000000001</v>
          </cell>
          <cell r="K301">
            <v>7486.2851000000001</v>
          </cell>
        </row>
        <row r="302">
          <cell r="C302">
            <v>250</v>
          </cell>
          <cell r="D302">
            <v>37412.254999999997</v>
          </cell>
          <cell r="E302">
            <v>130754.69</v>
          </cell>
          <cell r="F302">
            <v>37563.561999999998</v>
          </cell>
          <cell r="G302">
            <v>27081.185000000001</v>
          </cell>
          <cell r="H302">
            <v>14245.395</v>
          </cell>
          <cell r="I302">
            <v>12008.162</v>
          </cell>
          <cell r="J302">
            <v>22697.398000000001</v>
          </cell>
          <cell r="K302">
            <v>7036.4161999999997</v>
          </cell>
        </row>
        <row r="303">
          <cell r="C303">
            <v>250</v>
          </cell>
          <cell r="D303">
            <v>38650.084999999999</v>
          </cell>
          <cell r="E303">
            <v>125039.57</v>
          </cell>
          <cell r="F303">
            <v>34142.071000000004</v>
          </cell>
          <cell r="G303">
            <v>24221.083999999999</v>
          </cell>
          <cell r="H303">
            <v>12847.741</v>
          </cell>
          <cell r="I303">
            <v>11286.11</v>
          </cell>
          <cell r="J303">
            <v>20019.753000000001</v>
          </cell>
          <cell r="K303">
            <v>6624.3118000000004</v>
          </cell>
        </row>
        <row r="304">
          <cell r="C304">
            <v>250</v>
          </cell>
          <cell r="D304">
            <v>39641.406999999999</v>
          </cell>
          <cell r="E304">
            <v>118804.07</v>
          </cell>
          <cell r="F304">
            <v>30590.300999999999</v>
          </cell>
          <cell r="G304">
            <v>21764.059000000001</v>
          </cell>
          <cell r="H304">
            <v>11590.662</v>
          </cell>
          <cell r="I304">
            <v>10588.365</v>
          </cell>
          <cell r="J304">
            <v>17536.808000000001</v>
          </cell>
          <cell r="K304">
            <v>6246.808</v>
          </cell>
        </row>
        <row r="305">
          <cell r="C305">
            <v>250</v>
          </cell>
          <cell r="D305">
            <v>40368.557000000001</v>
          </cell>
          <cell r="E305">
            <v>112166.97</v>
          </cell>
          <cell r="F305">
            <v>27037.439999999999</v>
          </cell>
          <cell r="G305">
            <v>19726.043000000001</v>
          </cell>
          <cell r="H305">
            <v>10478.67</v>
          </cell>
          <cell r="I305">
            <v>9917.9207000000006</v>
          </cell>
          <cell r="J305">
            <v>15269.964</v>
          </cell>
          <cell r="K305">
            <v>5900.5210999999999</v>
          </cell>
        </row>
        <row r="306">
          <cell r="C306">
            <v>300</v>
          </cell>
          <cell r="D306">
            <v>40820.902999999998</v>
          </cell>
          <cell r="E306">
            <v>105250.29</v>
          </cell>
          <cell r="F306">
            <v>23599.346000000001</v>
          </cell>
          <cell r="G306">
            <v>18099.491999999998</v>
          </cell>
          <cell r="H306">
            <v>9509.9722999999994</v>
          </cell>
          <cell r="I306">
            <v>9277.3248999999996</v>
          </cell>
          <cell r="J306">
            <v>13235.906999999999</v>
          </cell>
          <cell r="K306">
            <v>5581.8248999999996</v>
          </cell>
        </row>
        <row r="307">
          <cell r="C307">
            <v>300</v>
          </cell>
          <cell r="D307">
            <v>40994.525000000001</v>
          </cell>
          <cell r="E307">
            <v>98178.498999999996</v>
          </cell>
          <cell r="F307">
            <v>20367.364000000001</v>
          </cell>
          <cell r="G307">
            <v>16852.132000000001</v>
          </cell>
          <cell r="H307">
            <v>8677.8790000000008</v>
          </cell>
          <cell r="I307">
            <v>8668.5902999999998</v>
          </cell>
          <cell r="J307">
            <v>11445.546</v>
          </cell>
          <cell r="K307">
            <v>5287.2025999999996</v>
          </cell>
        </row>
        <row r="308">
          <cell r="C308">
            <v>300</v>
          </cell>
          <cell r="D308">
            <v>40893.296000000002</v>
          </cell>
          <cell r="E308">
            <v>91078.945999999996</v>
          </cell>
          <cell r="F308">
            <v>17414.929</v>
          </cell>
          <cell r="G308">
            <v>15929.217000000001</v>
          </cell>
          <cell r="H308">
            <v>7972.0117</v>
          </cell>
          <cell r="I308">
            <v>8093.1253999999999</v>
          </cell>
          <cell r="J308">
            <v>9904.6375000000007</v>
          </cell>
          <cell r="K308">
            <v>5013.1704</v>
          </cell>
        </row>
        <row r="309">
          <cell r="C309">
            <v>350</v>
          </cell>
          <cell r="D309">
            <v>40530.264999999999</v>
          </cell>
          <cell r="E309">
            <v>84081.721000000005</v>
          </cell>
          <cell r="F309">
            <v>14798.182000000001</v>
          </cell>
          <cell r="G309">
            <v>15259.632</v>
          </cell>
          <cell r="H309">
            <v>7379.3572999999997</v>
          </cell>
          <cell r="I309">
            <v>7551.6108999999997</v>
          </cell>
          <cell r="J309">
            <v>8611.6772999999994</v>
          </cell>
          <cell r="K309">
            <v>4755.8797000000004</v>
          </cell>
        </row>
        <row r="310">
          <cell r="C310">
            <v>350</v>
          </cell>
          <cell r="D310">
            <v>39927.881999999998</v>
          </cell>
          <cell r="E310">
            <v>77315.184999999998</v>
          </cell>
          <cell r="F310">
            <v>12544.332</v>
          </cell>
          <cell r="G310">
            <v>14764.419</v>
          </cell>
          <cell r="H310">
            <v>6885.1826000000001</v>
          </cell>
          <cell r="I310">
            <v>7043.8725000000004</v>
          </cell>
          <cell r="J310">
            <v>7555.2608</v>
          </cell>
          <cell r="K310">
            <v>4511.3874999999998</v>
          </cell>
        </row>
        <row r="311">
          <cell r="C311">
            <v>350</v>
          </cell>
          <cell r="D311">
            <v>39117.055999999997</v>
          </cell>
          <cell r="E311">
            <v>70898.150999999998</v>
          </cell>
          <cell r="F311">
            <v>10643.599</v>
          </cell>
          <cell r="G311">
            <v>14365.68</v>
          </cell>
          <cell r="H311">
            <v>6473.8662999999997</v>
          </cell>
          <cell r="I311">
            <v>6568.9047</v>
          </cell>
          <cell r="J311">
            <v>6714.7169999999996</v>
          </cell>
          <cell r="K311">
            <v>4276.0819000000001</v>
          </cell>
        </row>
        <row r="312">
          <cell r="C312">
            <v>400</v>
          </cell>
          <cell r="D312">
            <v>38134.955000000002</v>
          </cell>
          <cell r="E312">
            <v>64929.792999999998</v>
          </cell>
          <cell r="F312">
            <v>9054.4230000000007</v>
          </cell>
          <cell r="G312">
            <v>13994.683000000001</v>
          </cell>
          <cell r="H312">
            <v>6129.7520000000004</v>
          </cell>
          <cell r="I312">
            <v>6125.0380999999998</v>
          </cell>
          <cell r="J312">
            <v>6063.0033000000003</v>
          </cell>
          <cell r="K312">
            <v>4046.8683000000001</v>
          </cell>
        </row>
        <row r="313">
          <cell r="C313">
            <v>400</v>
          </cell>
          <cell r="D313">
            <v>37022.082999999999</v>
          </cell>
          <cell r="E313">
            <v>59478.940999999999</v>
          </cell>
          <cell r="F313">
            <v>7712.7109</v>
          </cell>
          <cell r="G313">
            <v>13598.105</v>
          </cell>
          <cell r="H313">
            <v>5837.6873999999998</v>
          </cell>
          <cell r="I313">
            <v>5710.1543000000001</v>
          </cell>
          <cell r="J313">
            <v>5570.4645</v>
          </cell>
          <cell r="K313">
            <v>3821.2275</v>
          </cell>
        </row>
        <row r="314">
          <cell r="C314">
            <v>450</v>
          </cell>
          <cell r="D314">
            <v>35819.262000000002</v>
          </cell>
          <cell r="E314">
            <v>54578.631999999998</v>
          </cell>
          <cell r="F314">
            <v>6549.8756999999996</v>
          </cell>
          <cell r="G314">
            <v>13141.956</v>
          </cell>
          <cell r="H314">
            <v>5583.6787000000004</v>
          </cell>
          <cell r="I314">
            <v>5321.8985000000002</v>
          </cell>
          <cell r="J314">
            <v>5209.0528999999997</v>
          </cell>
          <cell r="K314">
            <v>3597.5671000000002</v>
          </cell>
        </row>
        <row r="315">
          <cell r="C315">
            <v>450</v>
          </cell>
          <cell r="D315">
            <v>34565.178999999996</v>
          </cell>
          <cell r="E315">
            <v>50228.758000000002</v>
          </cell>
          <cell r="F315">
            <v>5513.3428000000004</v>
          </cell>
          <cell r="G315">
            <v>12610.915999999999</v>
          </cell>
          <cell r="H315">
            <v>5355.2743</v>
          </cell>
          <cell r="I315">
            <v>4957.9133000000002</v>
          </cell>
          <cell r="J315">
            <v>4955.3037000000004</v>
          </cell>
          <cell r="K315">
            <v>3375.6066000000001</v>
          </cell>
        </row>
        <row r="316">
          <cell r="C316">
            <v>500</v>
          </cell>
          <cell r="D316">
            <v>33294.718999999997</v>
          </cell>
          <cell r="E316">
            <v>46403.069000000003</v>
          </cell>
          <cell r="F316">
            <v>4585.4048000000003</v>
          </cell>
          <cell r="G316">
            <v>12004.223</v>
          </cell>
          <cell r="H316">
            <v>5142.0303000000004</v>
          </cell>
          <cell r="I316">
            <v>4616.0778</v>
          </cell>
          <cell r="J316">
            <v>4790.4389000000001</v>
          </cell>
          <cell r="K316">
            <v>3156.2566000000002</v>
          </cell>
        </row>
        <row r="317">
          <cell r="C317">
            <v>500</v>
          </cell>
          <cell r="D317">
            <v>32038.005000000001</v>
          </cell>
          <cell r="E317">
            <v>43059.474999999999</v>
          </cell>
          <cell r="F317">
            <v>3781.0016999999998</v>
          </cell>
          <cell r="G317">
            <v>11330.403</v>
          </cell>
          <cell r="H317">
            <v>4935.9107999999997</v>
          </cell>
          <cell r="I317">
            <v>4294.7218000000003</v>
          </cell>
          <cell r="J317">
            <v>4697.6080000000002</v>
          </cell>
          <cell r="K317">
            <v>2941.2147</v>
          </cell>
        </row>
        <row r="318">
          <cell r="C318">
            <v>550</v>
          </cell>
          <cell r="D318">
            <v>30819.985000000001</v>
          </cell>
          <cell r="E318">
            <v>40149.535000000003</v>
          </cell>
          <cell r="F318">
            <v>3128.9919</v>
          </cell>
          <cell r="G318">
            <v>10603.886</v>
          </cell>
          <cell r="H318">
            <v>4731.4630999999999</v>
          </cell>
          <cell r="I318">
            <v>3992.6143999999999</v>
          </cell>
          <cell r="J318">
            <v>4659.3419000000004</v>
          </cell>
          <cell r="K318">
            <v>2732.5554000000002</v>
          </cell>
        </row>
        <row r="319">
          <cell r="C319">
            <v>600</v>
          </cell>
          <cell r="D319">
            <v>29660.305</v>
          </cell>
          <cell r="E319">
            <v>37624.913999999997</v>
          </cell>
          <cell r="F319">
            <v>2657.5875999999998</v>
          </cell>
          <cell r="G319">
            <v>9841.8498999999993</v>
          </cell>
          <cell r="H319">
            <v>4525.8018000000002</v>
          </cell>
          <cell r="I319">
            <v>3708.8234000000002</v>
          </cell>
          <cell r="J319">
            <v>4657.1611999999996</v>
          </cell>
          <cell r="K319">
            <v>2532.3528000000001</v>
          </cell>
        </row>
        <row r="320">
          <cell r="C320">
            <v>600</v>
          </cell>
          <cell r="D320">
            <v>28573.398000000001</v>
          </cell>
          <cell r="E320">
            <v>35437.925999999999</v>
          </cell>
          <cell r="F320">
            <v>2384.0605999999998</v>
          </cell>
          <cell r="G320">
            <v>9061.2679000000007</v>
          </cell>
          <cell r="H320">
            <v>4318.1523999999999</v>
          </cell>
          <cell r="I320">
            <v>3442.4418999999998</v>
          </cell>
          <cell r="J320">
            <v>4671.9772999999996</v>
          </cell>
          <cell r="K320">
            <v>2342.4011</v>
          </cell>
        </row>
        <row r="321">
          <cell r="C321">
            <v>650</v>
          </cell>
          <cell r="D321">
            <v>27568.491000000002</v>
          </cell>
          <cell r="E321">
            <v>33541.72</v>
          </cell>
          <cell r="F321">
            <v>2312.7325000000001</v>
          </cell>
          <cell r="G321">
            <v>8276.6131000000005</v>
          </cell>
          <cell r="H321">
            <v>4109.3013000000001</v>
          </cell>
          <cell r="I321">
            <v>3192.4430000000002</v>
          </cell>
          <cell r="J321">
            <v>4683.3932000000004</v>
          </cell>
          <cell r="K321">
            <v>2164.1307000000002</v>
          </cell>
        </row>
        <row r="322">
          <cell r="C322">
            <v>700</v>
          </cell>
          <cell r="D322">
            <v>26649.074000000001</v>
          </cell>
          <cell r="E322">
            <v>31890.437000000002</v>
          </cell>
          <cell r="F322">
            <v>2437.5747000000001</v>
          </cell>
          <cell r="G322">
            <v>7499.9638999999997</v>
          </cell>
          <cell r="H322">
            <v>3900.9072999999999</v>
          </cell>
          <cell r="I322">
            <v>2957.7386000000001</v>
          </cell>
          <cell r="J322">
            <v>4671.5145000000002</v>
          </cell>
          <cell r="K322">
            <v>1998.4085</v>
          </cell>
        </row>
        <row r="323">
          <cell r="C323">
            <v>700</v>
          </cell>
          <cell r="D323">
            <v>25812.125</v>
          </cell>
          <cell r="E323">
            <v>30434.583999999999</v>
          </cell>
          <cell r="F323">
            <v>2742.3784000000001</v>
          </cell>
          <cell r="G323">
            <v>6742.1320999999998</v>
          </cell>
          <cell r="H323">
            <v>3694.9931999999999</v>
          </cell>
          <cell r="I323">
            <v>2737.3123999999998</v>
          </cell>
          <cell r="J323">
            <v>4619.7721000000001</v>
          </cell>
          <cell r="K323">
            <v>1845.6193000000001</v>
          </cell>
        </row>
        <row r="324">
          <cell r="C324">
            <v>750</v>
          </cell>
          <cell r="D324">
            <v>25047.516</v>
          </cell>
          <cell r="E324">
            <v>29118.584999999999</v>
          </cell>
          <cell r="F324">
            <v>3194.9153000000001</v>
          </cell>
          <cell r="G324">
            <v>6013.3240999999998</v>
          </cell>
          <cell r="H324">
            <v>3493.5355</v>
          </cell>
          <cell r="I324">
            <v>2530.2705000000001</v>
          </cell>
          <cell r="J324">
            <v>4517.1178</v>
          </cell>
          <cell r="K324">
            <v>1706.0971</v>
          </cell>
        </row>
        <row r="325">
          <cell r="C325">
            <v>800</v>
          </cell>
          <cell r="D325">
            <v>24338.129000000001</v>
          </cell>
          <cell r="E325">
            <v>27883.636999999999</v>
          </cell>
          <cell r="F325">
            <v>3747.6251000000002</v>
          </cell>
          <cell r="G325">
            <v>5322.8</v>
          </cell>
          <cell r="H325">
            <v>3298.1903000000002</v>
          </cell>
          <cell r="I325">
            <v>2335.9421000000002</v>
          </cell>
          <cell r="J325">
            <v>4358.8128999999999</v>
          </cell>
          <cell r="K325">
            <v>1580.3755000000001</v>
          </cell>
        </row>
        <row r="326">
          <cell r="C326">
            <v>850</v>
          </cell>
          <cell r="D326">
            <v>23661.239000000001</v>
          </cell>
          <cell r="E326">
            <v>26674.831999999999</v>
          </cell>
          <cell r="F326">
            <v>4343.0718999999999</v>
          </cell>
          <cell r="G326">
            <v>4677.4152000000004</v>
          </cell>
          <cell r="H326">
            <v>3110.1610000000001</v>
          </cell>
          <cell r="I326">
            <v>2154.0873000000001</v>
          </cell>
          <cell r="J326">
            <v>4145.0825000000004</v>
          </cell>
          <cell r="K326">
            <v>1469.1069</v>
          </cell>
        </row>
        <row r="327">
          <cell r="C327">
            <v>900</v>
          </cell>
          <cell r="D327">
            <v>22991.046999999999</v>
          </cell>
          <cell r="E327">
            <v>25447.407999999999</v>
          </cell>
          <cell r="F327">
            <v>4920.3656000000001</v>
          </cell>
          <cell r="G327">
            <v>4081.4767999999999</v>
          </cell>
          <cell r="H327">
            <v>2930.1379999999999</v>
          </cell>
          <cell r="I327">
            <v>1984.8255999999999</v>
          </cell>
          <cell r="J327">
            <v>3879.7166000000002</v>
          </cell>
          <cell r="K327">
            <v>1372.6228000000001</v>
          </cell>
        </row>
        <row r="328">
          <cell r="C328">
            <v>950</v>
          </cell>
          <cell r="D328">
            <v>22301.861000000001</v>
          </cell>
          <cell r="E328">
            <v>24171.547999999999</v>
          </cell>
          <cell r="F328">
            <v>5423.2768999999998</v>
          </cell>
          <cell r="G328">
            <v>3537.8096999999998</v>
          </cell>
          <cell r="H328">
            <v>2758.5356999999999</v>
          </cell>
          <cell r="I328">
            <v>1828.3880999999999</v>
          </cell>
          <cell r="J328">
            <v>3569.9607999999998</v>
          </cell>
          <cell r="K328">
            <v>1290.7900999999999</v>
          </cell>
        </row>
        <row r="329">
          <cell r="C329">
            <v>1000</v>
          </cell>
          <cell r="D329">
            <v>21571.355</v>
          </cell>
          <cell r="E329">
            <v>22833.431</v>
          </cell>
          <cell r="F329">
            <v>5813.8136000000004</v>
          </cell>
          <cell r="G329">
            <v>3049.4558999999999</v>
          </cell>
          <cell r="H329">
            <v>2595.4832000000001</v>
          </cell>
          <cell r="I329">
            <v>1684.8637000000001</v>
          </cell>
          <cell r="J329">
            <v>3226.6120999999998</v>
          </cell>
          <cell r="K329">
            <v>1222.9629</v>
          </cell>
        </row>
        <row r="330">
          <cell r="C330">
            <v>1100</v>
          </cell>
          <cell r="D330">
            <v>20783.03</v>
          </cell>
          <cell r="E330">
            <v>21432.803</v>
          </cell>
          <cell r="F330">
            <v>6074.3320999999996</v>
          </cell>
          <cell r="G330">
            <v>2619.5021000000002</v>
          </cell>
          <cell r="H330">
            <v>2440.9675999999999</v>
          </cell>
          <cell r="I330">
            <v>1554.0367000000001</v>
          </cell>
          <cell r="J330">
            <v>2862.8901999999998</v>
          </cell>
          <cell r="K330">
            <v>1167.8005000000001</v>
          </cell>
        </row>
        <row r="331">
          <cell r="C331">
            <v>1100</v>
          </cell>
          <cell r="D331">
            <v>19927.080999999998</v>
          </cell>
          <cell r="E331">
            <v>19978.148000000001</v>
          </cell>
          <cell r="F331">
            <v>6197.8477000000003</v>
          </cell>
          <cell r="G331">
            <v>2249.7806</v>
          </cell>
          <cell r="H331">
            <v>2294.7977000000001</v>
          </cell>
          <cell r="I331">
            <v>1435.3809000000001</v>
          </cell>
          <cell r="J331">
            <v>2491.3145</v>
          </cell>
          <cell r="K331">
            <v>1123.3887</v>
          </cell>
        </row>
        <row r="332">
          <cell r="C332">
            <v>1200</v>
          </cell>
          <cell r="D332">
            <v>18999.825000000001</v>
          </cell>
          <cell r="E332">
            <v>18481.981</v>
          </cell>
          <cell r="F332">
            <v>6182.2114000000001</v>
          </cell>
          <cell r="G332">
            <v>1939.5101</v>
          </cell>
          <cell r="H332">
            <v>2156.6061</v>
          </cell>
          <cell r="I332">
            <v>1328.2267999999999</v>
          </cell>
          <cell r="J332">
            <v>2122.5300000000002</v>
          </cell>
          <cell r="K332">
            <v>1087.4774</v>
          </cell>
        </row>
        <row r="333">
          <cell r="C333">
            <v>1300</v>
          </cell>
          <cell r="D333">
            <v>18002.585999999999</v>
          </cell>
          <cell r="E333">
            <v>16958.995999999999</v>
          </cell>
          <cell r="F333">
            <v>6027.9390000000003</v>
          </cell>
          <cell r="G333">
            <v>1685.4274</v>
          </cell>
          <cell r="H333">
            <v>2025.7348999999999</v>
          </cell>
          <cell r="I333">
            <v>1231.8486</v>
          </cell>
          <cell r="J333">
            <v>1765.4311</v>
          </cell>
          <cell r="K333">
            <v>1057.6020000000001</v>
          </cell>
        </row>
        <row r="334">
          <cell r="C334">
            <v>1300</v>
          </cell>
          <cell r="D334">
            <v>16940.591</v>
          </cell>
          <cell r="E334">
            <v>15426.511</v>
          </cell>
          <cell r="F334">
            <v>5738.4168</v>
          </cell>
          <cell r="G334">
            <v>1483.0075999999999</v>
          </cell>
          <cell r="H334">
            <v>1901.403</v>
          </cell>
          <cell r="I334">
            <v>1145.5074999999999</v>
          </cell>
          <cell r="J334">
            <v>1427.6134</v>
          </cell>
          <cell r="K334">
            <v>1031.4205999999999</v>
          </cell>
        </row>
        <row r="335">
          <cell r="C335">
            <v>1400</v>
          </cell>
          <cell r="D335">
            <v>15822.075000000001</v>
          </cell>
          <cell r="E335">
            <v>13903.797</v>
          </cell>
          <cell r="F335">
            <v>5322.3486999999996</v>
          </cell>
          <cell r="G335">
            <v>1327.4319</v>
          </cell>
          <cell r="H335">
            <v>1782.5332000000001</v>
          </cell>
          <cell r="I335">
            <v>1068.489</v>
          </cell>
          <cell r="J335">
            <v>1115.9840999999999</v>
          </cell>
          <cell r="K335">
            <v>1007.1686999999999</v>
          </cell>
        </row>
        <row r="336">
          <cell r="C336">
            <v>1500</v>
          </cell>
          <cell r="D336">
            <v>14657.941999999999</v>
          </cell>
          <cell r="E336">
            <v>12410.543</v>
          </cell>
          <cell r="F336">
            <v>4797.1126999999997</v>
          </cell>
          <cell r="G336">
            <v>1214.1728000000001</v>
          </cell>
          <cell r="H336">
            <v>1667.8244</v>
          </cell>
          <cell r="I336">
            <v>1000.1184</v>
          </cell>
          <cell r="J336">
            <v>837.17134999999996</v>
          </cell>
          <cell r="K336">
            <v>983.70142999999996</v>
          </cell>
        </row>
        <row r="337">
          <cell r="C337">
            <v>1600</v>
          </cell>
          <cell r="D337">
            <v>13461.718999999999</v>
          </cell>
          <cell r="E337">
            <v>10964.547</v>
          </cell>
          <cell r="F337">
            <v>4190.3868000000002</v>
          </cell>
          <cell r="G337">
            <v>1139.3441</v>
          </cell>
          <cell r="H337">
            <v>1556.0201999999999</v>
          </cell>
          <cell r="I337">
            <v>939.72793999999999</v>
          </cell>
          <cell r="J337">
            <v>596.96169999999995</v>
          </cell>
          <cell r="K337">
            <v>959.94677000000001</v>
          </cell>
        </row>
        <row r="338">
          <cell r="C338">
            <v>1700</v>
          </cell>
          <cell r="D338">
            <v>12249.214</v>
          </cell>
          <cell r="E338">
            <v>9580.6941000000006</v>
          </cell>
          <cell r="F338">
            <v>3536.759</v>
          </cell>
          <cell r="G338">
            <v>1099.627</v>
          </cell>
          <cell r="H338">
            <v>1446.4283</v>
          </cell>
          <cell r="I338">
            <v>886.62748999999997</v>
          </cell>
          <cell r="J338">
            <v>399.47658999999999</v>
          </cell>
          <cell r="K338">
            <v>934.62482</v>
          </cell>
        </row>
        <row r="339">
          <cell r="C339">
            <v>1800</v>
          </cell>
          <cell r="D339">
            <v>11037.624</v>
          </cell>
          <cell r="E339">
            <v>8271.8420000000006</v>
          </cell>
          <cell r="F339">
            <v>2871.0421999999999</v>
          </cell>
          <cell r="G339">
            <v>1091.8458000000001</v>
          </cell>
          <cell r="H339">
            <v>1339.1767</v>
          </cell>
          <cell r="I339">
            <v>840.16539999999998</v>
          </cell>
          <cell r="J339">
            <v>246.40541999999999</v>
          </cell>
          <cell r="K339">
            <v>906.36837000000003</v>
          </cell>
        </row>
        <row r="340">
          <cell r="C340">
            <v>1900</v>
          </cell>
          <cell r="D340">
            <v>9844.4285999999993</v>
          </cell>
          <cell r="E340">
            <v>7048.9138000000003</v>
          </cell>
          <cell r="F340">
            <v>2227.2460000000001</v>
          </cell>
          <cell r="G340">
            <v>1112.4148</v>
          </cell>
          <cell r="H340">
            <v>1235.1104</v>
          </cell>
          <cell r="I340">
            <v>799.73977000000002</v>
          </cell>
          <cell r="J340">
            <v>136.43261999999999</v>
          </cell>
          <cell r="K340">
            <v>873.88930000000005</v>
          </cell>
        </row>
        <row r="341">
          <cell r="C341">
            <v>2000</v>
          </cell>
          <cell r="D341">
            <v>8686.4784999999993</v>
          </cell>
          <cell r="E341">
            <v>5921.2461000000003</v>
          </cell>
          <cell r="F341">
            <v>1636.8088</v>
          </cell>
          <cell r="G341">
            <v>1156.6031</v>
          </cell>
          <cell r="H341">
            <v>1135.6619000000001</v>
          </cell>
          <cell r="I341">
            <v>764.80492000000004</v>
          </cell>
          <cell r="J341">
            <v>65.033929000000001</v>
          </cell>
          <cell r="K341">
            <v>836.03052000000002</v>
          </cell>
        </row>
        <row r="342">
          <cell r="C342">
            <v>2000</v>
          </cell>
          <cell r="D342">
            <v>7579.2987000000003</v>
          </cell>
          <cell r="E342">
            <v>4896.3083999999999</v>
          </cell>
          <cell r="F342">
            <v>1125.8379</v>
          </cell>
          <cell r="G342">
            <v>1218.5156999999999</v>
          </cell>
          <cell r="H342">
            <v>1042.4876999999999</v>
          </cell>
          <cell r="I342">
            <v>734.78881000000001</v>
          </cell>
          <cell r="J342">
            <v>24.820202999999999</v>
          </cell>
          <cell r="K342">
            <v>791.85563000000002</v>
          </cell>
        </row>
        <row r="343">
          <cell r="C343">
            <v>2000</v>
          </cell>
          <cell r="D343">
            <v>6536.2828</v>
          </cell>
          <cell r="E343">
            <v>3980.1244999999999</v>
          </cell>
          <cell r="F343">
            <v>712.37207000000001</v>
          </cell>
          <cell r="G343">
            <v>1291.4237000000001</v>
          </cell>
          <cell r="H343">
            <v>957.29822000000001</v>
          </cell>
          <cell r="I343">
            <v>709.07452999999998</v>
          </cell>
          <cell r="J343">
            <v>6.5526451000000003</v>
          </cell>
          <cell r="K343">
            <v>741.00415999999996</v>
          </cell>
        </row>
        <row r="344">
          <cell r="C344">
            <v>2500</v>
          </cell>
          <cell r="D344">
            <v>5567.9241000000002</v>
          </cell>
          <cell r="E344">
            <v>3178.5962</v>
          </cell>
          <cell r="F344">
            <v>404.13045</v>
          </cell>
          <cell r="G344">
            <v>1367.9571000000001</v>
          </cell>
          <cell r="H344">
            <v>881.60108000000002</v>
          </cell>
          <cell r="I344">
            <v>687.01590999999996</v>
          </cell>
          <cell r="J344">
            <v>0.80835783999999999</v>
          </cell>
          <cell r="K344">
            <v>683.91849000000002</v>
          </cell>
        </row>
        <row r="345">
          <cell r="C345">
            <v>2500</v>
          </cell>
          <cell r="D345">
            <v>4681.5691999999999</v>
          </cell>
          <cell r="E345">
            <v>2496.8881000000001</v>
          </cell>
          <cell r="F345">
            <v>197.33259000000001</v>
          </cell>
          <cell r="G345">
            <v>1439.8164999999999</v>
          </cell>
          <cell r="H345">
            <v>816.69321000000002</v>
          </cell>
          <cell r="I345">
            <v>667.91682000000003</v>
          </cell>
          <cell r="J345">
            <v>1.8720000000000002E-9</v>
          </cell>
          <cell r="K345">
            <v>621.86711000000003</v>
          </cell>
        </row>
        <row r="346">
          <cell r="C346">
            <v>2500</v>
          </cell>
          <cell r="D346">
            <v>3881.7509</v>
          </cell>
          <cell r="E346">
            <v>1938.1596</v>
          </cell>
          <cell r="F346">
            <v>77.261756000000005</v>
          </cell>
          <cell r="G346">
            <v>1497.6377</v>
          </cell>
          <cell r="H346">
            <v>763.52579000000003</v>
          </cell>
          <cell r="I346">
            <v>651.09127000000001</v>
          </cell>
          <cell r="J346">
            <v>0</v>
          </cell>
          <cell r="K346">
            <v>556.71780000000001</v>
          </cell>
        </row>
        <row r="347">
          <cell r="C347">
            <v>2500</v>
          </cell>
          <cell r="D347">
            <v>3170.9515999999999</v>
          </cell>
          <cell r="E347">
            <v>1502.2571</v>
          </cell>
          <cell r="F347">
            <v>21.047640000000001</v>
          </cell>
          <cell r="G347">
            <v>1532.0556999999999</v>
          </cell>
          <cell r="H347">
            <v>722.41426999999999</v>
          </cell>
          <cell r="I347">
            <v>636.01255000000003</v>
          </cell>
          <cell r="J347">
            <v>0</v>
          </cell>
          <cell r="K347">
            <v>490.39855</v>
          </cell>
        </row>
        <row r="348">
          <cell r="C348">
            <v>3000</v>
          </cell>
          <cell r="D348">
            <v>2549.9767000000002</v>
          </cell>
          <cell r="E348">
            <v>1185.3154999999999</v>
          </cell>
          <cell r="F348">
            <v>2.7563290999999999</v>
          </cell>
          <cell r="G348">
            <v>1535.9344000000001</v>
          </cell>
          <cell r="H348">
            <v>693.13865999999996</v>
          </cell>
          <cell r="I348">
            <v>622.35271999999998</v>
          </cell>
          <cell r="J348">
            <v>0</v>
          </cell>
          <cell r="K348">
            <v>424.62488000000002</v>
          </cell>
        </row>
        <row r="349">
          <cell r="C349">
            <v>3000</v>
          </cell>
          <cell r="D349">
            <v>2017.9458</v>
          </cell>
          <cell r="E349">
            <v>979.72990000000004</v>
          </cell>
          <cell r="F349">
            <v>2.8677169999999998E-2</v>
          </cell>
          <cell r="G349">
            <v>1506.4342999999999</v>
          </cell>
          <cell r="H349">
            <v>675.15957000000003</v>
          </cell>
          <cell r="I349">
            <v>609.78402000000006</v>
          </cell>
          <cell r="J349">
            <v>0</v>
          </cell>
          <cell r="K349">
            <v>360.83156000000002</v>
          </cell>
        </row>
        <row r="350">
          <cell r="C350">
            <v>3000</v>
          </cell>
          <cell r="D350">
            <v>1572.2308</v>
          </cell>
          <cell r="E350">
            <v>875.04534999999998</v>
          </cell>
          <cell r="F350">
            <v>6.4999999999999995E-11</v>
          </cell>
          <cell r="G350">
            <v>1445.5444</v>
          </cell>
          <cell r="H350">
            <v>667.60496999999998</v>
          </cell>
          <cell r="I350">
            <v>597.90296999999998</v>
          </cell>
          <cell r="J350">
            <v>0</v>
          </cell>
          <cell r="K350">
            <v>300.18169</v>
          </cell>
        </row>
        <row r="351">
          <cell r="C351">
            <v>3500</v>
          </cell>
          <cell r="D351">
            <v>1208.5079000000001</v>
          </cell>
          <cell r="E351">
            <v>858.49271999999996</v>
          </cell>
          <cell r="F351">
            <v>0</v>
          </cell>
          <cell r="G351">
            <v>1358.5236</v>
          </cell>
          <cell r="H351">
            <v>669.00530000000003</v>
          </cell>
          <cell r="I351">
            <v>586.30007999999998</v>
          </cell>
          <cell r="J351">
            <v>0</v>
          </cell>
          <cell r="K351">
            <v>243.61250999999999</v>
          </cell>
        </row>
        <row r="352">
          <cell r="C352">
            <v>3500</v>
          </cell>
          <cell r="D352">
            <v>920.78754000000004</v>
          </cell>
          <cell r="E352">
            <v>916.46308999999997</v>
          </cell>
          <cell r="F352">
            <v>0</v>
          </cell>
          <cell r="G352">
            <v>1251.5331000000001</v>
          </cell>
          <cell r="H352">
            <v>677.27669000000003</v>
          </cell>
          <cell r="I352">
            <v>574.64142000000004</v>
          </cell>
          <cell r="J352">
            <v>0</v>
          </cell>
          <cell r="K352">
            <v>191.92394999999999</v>
          </cell>
        </row>
        <row r="353">
          <cell r="C353">
            <v>4000</v>
          </cell>
          <cell r="D353">
            <v>701.36369999999999</v>
          </cell>
          <cell r="E353">
            <v>1035.7174</v>
          </cell>
          <cell r="F353">
            <v>0</v>
          </cell>
          <cell r="G353">
            <v>1130.5958000000001</v>
          </cell>
          <cell r="H353">
            <v>689.93147999999997</v>
          </cell>
          <cell r="I353">
            <v>562.70234000000005</v>
          </cell>
          <cell r="J353">
            <v>0</v>
          </cell>
          <cell r="K353">
            <v>145.84771000000001</v>
          </cell>
        </row>
        <row r="354">
          <cell r="C354">
            <v>4000</v>
          </cell>
          <cell r="D354">
            <v>541.12063999999998</v>
          </cell>
          <cell r="E354">
            <v>1204.2052000000001</v>
          </cell>
          <cell r="F354">
            <v>0</v>
          </cell>
          <cell r="G354">
            <v>1001.227</v>
          </cell>
          <cell r="H354">
            <v>704.33501000000001</v>
          </cell>
          <cell r="I354">
            <v>550.29232000000002</v>
          </cell>
          <cell r="J354">
            <v>0</v>
          </cell>
          <cell r="K354">
            <v>106.04009000000001</v>
          </cell>
        </row>
        <row r="355">
          <cell r="C355">
            <v>4000</v>
          </cell>
          <cell r="D355">
            <v>430.20539000000002</v>
          </cell>
          <cell r="E355">
            <v>1411.0610999999999</v>
          </cell>
          <cell r="F355">
            <v>0</v>
          </cell>
          <cell r="G355">
            <v>868.23215000000005</v>
          </cell>
          <cell r="H355">
            <v>717.97303999999997</v>
          </cell>
          <cell r="I355">
            <v>537.07975999999996</v>
          </cell>
          <cell r="J355">
            <v>0</v>
          </cell>
          <cell r="K355">
            <v>72.978716000000006</v>
          </cell>
        </row>
        <row r="356">
          <cell r="C356">
            <v>4500</v>
          </cell>
          <cell r="D356">
            <v>359.00790999999998</v>
          </cell>
          <cell r="E356">
            <v>1645.7820999999999</v>
          </cell>
          <cell r="F356">
            <v>0</v>
          </cell>
          <cell r="G356">
            <v>735.71253999999999</v>
          </cell>
          <cell r="H356">
            <v>728.55265999999995</v>
          </cell>
          <cell r="I356">
            <v>522.55784000000006</v>
          </cell>
          <cell r="J356">
            <v>0</v>
          </cell>
          <cell r="K356">
            <v>46.859895999999999</v>
          </cell>
        </row>
        <row r="357">
          <cell r="C357">
            <v>4500</v>
          </cell>
          <cell r="D357">
            <v>319.10014000000001</v>
          </cell>
          <cell r="E357">
            <v>1897.0718999999999</v>
          </cell>
          <cell r="F357">
            <v>0</v>
          </cell>
          <cell r="G357">
            <v>607.16665</v>
          </cell>
          <cell r="H357">
            <v>733.81078000000002</v>
          </cell>
          <cell r="I357">
            <v>506.09228999999999</v>
          </cell>
          <cell r="J357">
            <v>0</v>
          </cell>
          <cell r="K357">
            <v>27.505765</v>
          </cell>
        </row>
        <row r="358">
          <cell r="C358">
            <v>5000</v>
          </cell>
          <cell r="D358">
            <v>303.91239000000002</v>
          </cell>
          <cell r="E358">
            <v>2153.2190999999998</v>
          </cell>
          <cell r="F358">
            <v>0</v>
          </cell>
          <cell r="G358">
            <v>485.71584000000001</v>
          </cell>
          <cell r="H358">
            <v>731.61229000000003</v>
          </cell>
          <cell r="I358">
            <v>487.01413000000002</v>
          </cell>
          <cell r="J358">
            <v>0</v>
          </cell>
          <cell r="K358">
            <v>14.320257</v>
          </cell>
        </row>
        <row r="359">
          <cell r="C359">
            <v>5500</v>
          </cell>
          <cell r="D359">
            <v>308.72899999999998</v>
          </cell>
          <cell r="E359">
            <v>2403.1349</v>
          </cell>
          <cell r="F359">
            <v>0</v>
          </cell>
          <cell r="G359">
            <v>374.29514</v>
          </cell>
          <cell r="H359">
            <v>720.22619999999995</v>
          </cell>
          <cell r="I359">
            <v>464.73629</v>
          </cell>
          <cell r="J359">
            <v>0</v>
          </cell>
          <cell r="K359">
            <v>6.3051351999999996</v>
          </cell>
        </row>
        <row r="360">
          <cell r="C360">
            <v>5500</v>
          </cell>
          <cell r="D360">
            <v>330.19200999999998</v>
          </cell>
          <cell r="E360">
            <v>2636.7826</v>
          </cell>
          <cell r="F360">
            <v>0</v>
          </cell>
          <cell r="G360">
            <v>275.62342000000001</v>
          </cell>
          <cell r="H360">
            <v>698.67972999999995</v>
          </cell>
          <cell r="I360">
            <v>438.91899000000001</v>
          </cell>
          <cell r="J360">
            <v>0</v>
          </cell>
          <cell r="K360">
            <v>2.1638929999999998</v>
          </cell>
        </row>
        <row r="361">
          <cell r="C361">
            <v>6000</v>
          </cell>
          <cell r="D361">
            <v>365.71215999999998</v>
          </cell>
          <cell r="E361">
            <v>2844.5412999999999</v>
          </cell>
          <cell r="F361">
            <v>0</v>
          </cell>
          <cell r="G361">
            <v>191.91143</v>
          </cell>
          <cell r="H361">
            <v>666.86942999999997</v>
          </cell>
          <cell r="I361">
            <v>409.66914000000003</v>
          </cell>
          <cell r="J361">
            <v>0</v>
          </cell>
          <cell r="K361">
            <v>0.49502856000000001</v>
          </cell>
        </row>
        <row r="362">
          <cell r="C362">
            <v>6000</v>
          </cell>
          <cell r="D362">
            <v>413.01091000000002</v>
          </cell>
          <cell r="E362">
            <v>3016.9773</v>
          </cell>
          <cell r="F362">
            <v>0</v>
          </cell>
          <cell r="G362">
            <v>124.55141</v>
          </cell>
          <cell r="H362">
            <v>625.66493000000003</v>
          </cell>
          <cell r="I362">
            <v>377.50839000000002</v>
          </cell>
          <cell r="J362">
            <v>0</v>
          </cell>
          <cell r="K362">
            <v>5.2811429999999999E-2</v>
          </cell>
        </row>
        <row r="363">
          <cell r="C363">
            <v>6500</v>
          </cell>
          <cell r="D363">
            <v>469.78735</v>
          </cell>
          <cell r="E363">
            <v>3145.6907999999999</v>
          </cell>
          <cell r="F363">
            <v>0</v>
          </cell>
          <cell r="G363">
            <v>73.834165999999996</v>
          </cell>
          <cell r="H363">
            <v>576.81665999999996</v>
          </cell>
          <cell r="I363">
            <v>343.20720999999998</v>
          </cell>
          <cell r="J363">
            <v>0</v>
          </cell>
          <cell r="K363">
            <v>1.1719999999999999E-10</v>
          </cell>
        </row>
        <row r="364">
          <cell r="C364">
            <v>7000</v>
          </cell>
          <cell r="D364">
            <v>533.34528999999998</v>
          </cell>
          <cell r="E364">
            <v>3224.3823000000002</v>
          </cell>
          <cell r="F364">
            <v>0</v>
          </cell>
          <cell r="G364">
            <v>38.795915000000001</v>
          </cell>
          <cell r="H364">
            <v>522.53877999999997</v>
          </cell>
          <cell r="I364">
            <v>307.65735999999998</v>
          </cell>
          <cell r="J364">
            <v>0</v>
          </cell>
          <cell r="K364">
            <v>0</v>
          </cell>
        </row>
        <row r="365">
          <cell r="C365">
            <v>7500</v>
          </cell>
          <cell r="D365">
            <v>600.47211000000004</v>
          </cell>
          <cell r="E365">
            <v>3249.6187</v>
          </cell>
          <cell r="F365">
            <v>0</v>
          </cell>
          <cell r="G365">
            <v>17.231793</v>
          </cell>
          <cell r="H365">
            <v>465.01634000000001</v>
          </cell>
          <cell r="I365">
            <v>271.75884000000002</v>
          </cell>
          <cell r="J365">
            <v>0</v>
          </cell>
          <cell r="K365">
            <v>0</v>
          </cell>
        </row>
        <row r="366">
          <cell r="C366">
            <v>8000</v>
          </cell>
          <cell r="D366">
            <v>667.64538000000005</v>
          </cell>
          <cell r="E366">
            <v>3220.6208999999999</v>
          </cell>
          <cell r="F366">
            <v>0</v>
          </cell>
          <cell r="G366">
            <v>5.9645003000000001</v>
          </cell>
          <cell r="H366">
            <v>406.20209</v>
          </cell>
          <cell r="I366">
            <v>236.33821</v>
          </cell>
          <cell r="J366">
            <v>0</v>
          </cell>
          <cell r="K366">
            <v>0</v>
          </cell>
        </row>
        <row r="367">
          <cell r="C367">
            <v>8000</v>
          </cell>
          <cell r="D367">
            <v>731.40463</v>
          </cell>
          <cell r="E367">
            <v>3138.3773000000001</v>
          </cell>
          <cell r="F367">
            <v>0</v>
          </cell>
          <cell r="G367">
            <v>1.3763641</v>
          </cell>
          <cell r="H367">
            <v>347.76458000000002</v>
          </cell>
          <cell r="I367">
            <v>202.10159999999999</v>
          </cell>
          <cell r="J367">
            <v>0</v>
          </cell>
          <cell r="K367">
            <v>0</v>
          </cell>
        </row>
        <row r="368">
          <cell r="C368">
            <v>8500</v>
          </cell>
          <cell r="D368">
            <v>788.74622999999997</v>
          </cell>
          <cell r="E368">
            <v>3006.5212999999999</v>
          </cell>
          <cell r="F368">
            <v>0</v>
          </cell>
          <cell r="G368">
            <v>0.14798717</v>
          </cell>
          <cell r="H368">
            <v>291.09008999999998</v>
          </cell>
          <cell r="I368">
            <v>169.61501999999999</v>
          </cell>
          <cell r="J368">
            <v>0</v>
          </cell>
          <cell r="K368">
            <v>0</v>
          </cell>
        </row>
        <row r="369">
          <cell r="C369">
            <v>9000</v>
          </cell>
          <cell r="D369">
            <v>837.29650000000004</v>
          </cell>
          <cell r="E369">
            <v>2831.5057999999999</v>
          </cell>
          <cell r="F369">
            <v>0</v>
          </cell>
          <cell r="G369">
            <v>3.4270000000000002E-10</v>
          </cell>
          <cell r="H369">
            <v>237.34671</v>
          </cell>
          <cell r="I369">
            <v>139.32024999999999</v>
          </cell>
          <cell r="J369">
            <v>0</v>
          </cell>
          <cell r="K369">
            <v>0</v>
          </cell>
        </row>
        <row r="370">
          <cell r="C370">
            <v>9500</v>
          </cell>
          <cell r="D370">
            <v>875.18457000000001</v>
          </cell>
          <cell r="E370">
            <v>2621.8094999999998</v>
          </cell>
          <cell r="F370">
            <v>0</v>
          </cell>
          <cell r="G370">
            <v>0</v>
          </cell>
          <cell r="H370">
            <v>187.56325000000001</v>
          </cell>
          <cell r="I370">
            <v>111.56026</v>
          </cell>
          <cell r="J370">
            <v>0</v>
          </cell>
          <cell r="K370">
            <v>0</v>
          </cell>
        </row>
        <row r="371">
          <cell r="C371">
            <v>10000</v>
          </cell>
          <cell r="D371">
            <v>901.15205000000003</v>
          </cell>
          <cell r="E371">
            <v>2386.8748999999998</v>
          </cell>
          <cell r="F371">
            <v>0</v>
          </cell>
          <cell r="G371">
            <v>0</v>
          </cell>
          <cell r="H371">
            <v>142.71326999999999</v>
          </cell>
          <cell r="I371">
            <v>86.624364999999997</v>
          </cell>
          <cell r="J371">
            <v>0</v>
          </cell>
          <cell r="K371">
            <v>0</v>
          </cell>
        </row>
        <row r="372">
          <cell r="C372">
            <v>11000</v>
          </cell>
          <cell r="D372">
            <v>914.63985000000002</v>
          </cell>
          <cell r="E372">
            <v>2136.0819999999999</v>
          </cell>
          <cell r="F372">
            <v>0</v>
          </cell>
          <cell r="G372">
            <v>0</v>
          </cell>
          <cell r="H372">
            <v>103.67018</v>
          </cell>
          <cell r="I372">
            <v>64.777551000000003</v>
          </cell>
          <cell r="J372">
            <v>0</v>
          </cell>
          <cell r="K372">
            <v>0</v>
          </cell>
        </row>
        <row r="373">
          <cell r="C373">
            <v>12000</v>
          </cell>
          <cell r="D373">
            <v>915.55006000000003</v>
          </cell>
          <cell r="E373">
            <v>1878.0614</v>
          </cell>
          <cell r="F373">
            <v>0</v>
          </cell>
          <cell r="G373">
            <v>0</v>
          </cell>
          <cell r="H373">
            <v>71.101294999999993</v>
          </cell>
          <cell r="I373">
            <v>46.241971999999997</v>
          </cell>
          <cell r="J373">
            <v>0</v>
          </cell>
          <cell r="K373">
            <v>0</v>
          </cell>
        </row>
        <row r="374">
          <cell r="C374">
            <v>12000</v>
          </cell>
          <cell r="D374">
            <v>903.88268000000005</v>
          </cell>
          <cell r="E374">
            <v>1620.2724000000001</v>
          </cell>
          <cell r="F374">
            <v>0</v>
          </cell>
          <cell r="G374">
            <v>0</v>
          </cell>
          <cell r="H374">
            <v>45.343904000000002</v>
          </cell>
          <cell r="I374">
            <v>31.145962000000001</v>
          </cell>
          <cell r="J374">
            <v>0</v>
          </cell>
          <cell r="K374">
            <v>0</v>
          </cell>
        </row>
        <row r="375">
          <cell r="C375">
            <v>13000</v>
          </cell>
          <cell r="D375">
            <v>879.71406000000002</v>
          </cell>
          <cell r="E375">
            <v>1368.9526000000001</v>
          </cell>
          <cell r="F375">
            <v>0</v>
          </cell>
          <cell r="G375">
            <v>0</v>
          </cell>
          <cell r="H375">
            <v>26.313593999999998</v>
          </cell>
          <cell r="I375">
            <v>19.479319</v>
          </cell>
          <cell r="J375">
            <v>0</v>
          </cell>
          <cell r="K375">
            <v>0</v>
          </cell>
        </row>
        <row r="376">
          <cell r="C376">
            <v>14000</v>
          </cell>
          <cell r="D376">
            <v>843.51228000000003</v>
          </cell>
          <cell r="E376">
            <v>1129.2336</v>
          </cell>
          <cell r="F376">
            <v>0</v>
          </cell>
          <cell r="G376">
            <v>0</v>
          </cell>
          <cell r="H376">
            <v>13.451592</v>
          </cell>
          <cell r="I376">
            <v>11.055597000000001</v>
          </cell>
          <cell r="J376">
            <v>0</v>
          </cell>
          <cell r="K376">
            <v>0</v>
          </cell>
        </row>
        <row r="377">
          <cell r="C377">
            <v>15000</v>
          </cell>
          <cell r="D377">
            <v>796.42881</v>
          </cell>
          <cell r="E377">
            <v>905.48721</v>
          </cell>
          <cell r="F377">
            <v>0</v>
          </cell>
          <cell r="G377">
            <v>0</v>
          </cell>
          <cell r="H377">
            <v>5.7521272000000003</v>
          </cell>
          <cell r="I377">
            <v>5.4999909999999996</v>
          </cell>
          <cell r="J377">
            <v>0</v>
          </cell>
          <cell r="K377">
            <v>0</v>
          </cell>
        </row>
        <row r="378">
          <cell r="C378">
            <v>15000</v>
          </cell>
          <cell r="D378">
            <v>740.25393999999994</v>
          </cell>
          <cell r="E378">
            <v>701.67085999999995</v>
          </cell>
          <cell r="F378">
            <v>0</v>
          </cell>
          <cell r="G378">
            <v>0</v>
          </cell>
          <cell r="H378">
            <v>1.8808094</v>
          </cell>
          <cell r="I378">
            <v>2.2670121999999999</v>
          </cell>
          <cell r="J378">
            <v>0</v>
          </cell>
          <cell r="K378">
            <v>0</v>
          </cell>
        </row>
        <row r="379">
          <cell r="C379">
            <v>16000</v>
          </cell>
          <cell r="D379">
            <v>677.19267000000002</v>
          </cell>
          <cell r="E379">
            <v>521.53033000000005</v>
          </cell>
          <cell r="F379">
            <v>0</v>
          </cell>
          <cell r="G379">
            <v>0</v>
          </cell>
          <cell r="H379">
            <v>0.3959396</v>
          </cell>
          <cell r="I379">
            <v>0.70061547000000002</v>
          </cell>
          <cell r="J379">
            <v>0</v>
          </cell>
          <cell r="K379">
            <v>0</v>
          </cell>
        </row>
        <row r="380">
          <cell r="C380">
            <v>17000</v>
          </cell>
          <cell r="D380">
            <v>609.58640000000003</v>
          </cell>
          <cell r="E380">
            <v>368.19296000000003</v>
          </cell>
          <cell r="F380">
            <v>0</v>
          </cell>
          <cell r="G380">
            <v>0</v>
          </cell>
          <cell r="H380">
            <v>3.7850620000000001E-2</v>
          </cell>
          <cell r="I380">
            <v>0.13332067</v>
          </cell>
          <cell r="J380">
            <v>0</v>
          </cell>
          <cell r="K380">
            <v>0</v>
          </cell>
        </row>
        <row r="381">
          <cell r="C381">
            <v>18000</v>
          </cell>
          <cell r="D381">
            <v>539.69267000000002</v>
          </cell>
          <cell r="E381">
            <v>243.68061</v>
          </cell>
          <cell r="F381">
            <v>0</v>
          </cell>
          <cell r="G381">
            <v>0</v>
          </cell>
          <cell r="H381">
            <v>8.3969999999999995E-11</v>
          </cell>
          <cell r="I381">
            <v>1.0860079999999999E-2</v>
          </cell>
          <cell r="J381">
            <v>0</v>
          </cell>
          <cell r="K381">
            <v>0</v>
          </cell>
        </row>
        <row r="382">
          <cell r="C382">
            <v>19000</v>
          </cell>
          <cell r="D382">
            <v>469.52440000000001</v>
          </cell>
          <cell r="E382">
            <v>148.42856</v>
          </cell>
          <cell r="F382">
            <v>0</v>
          </cell>
          <cell r="G382">
            <v>0</v>
          </cell>
          <cell r="H382">
            <v>0</v>
          </cell>
          <cell r="I382">
            <v>2.4090000000000001E-11</v>
          </cell>
          <cell r="J382">
            <v>0</v>
          </cell>
          <cell r="K382">
            <v>0</v>
          </cell>
        </row>
        <row r="383">
          <cell r="C383">
            <v>20000</v>
          </cell>
          <cell r="D383">
            <v>400.78998000000001</v>
          </cell>
          <cell r="E383">
            <v>80.984004999999996</v>
          </cell>
          <cell r="F383">
            <v>0</v>
          </cell>
          <cell r="G383">
            <v>0</v>
          </cell>
          <cell r="H383">
            <v>0</v>
          </cell>
          <cell r="I383">
            <v>0</v>
          </cell>
          <cell r="J383">
            <v>0</v>
          </cell>
          <cell r="K383">
            <v>0</v>
          </cell>
        </row>
        <row r="384">
          <cell r="C384">
            <v>20000</v>
          </cell>
          <cell r="D384">
            <v>334.88544000000002</v>
          </cell>
          <cell r="E384">
            <v>37.925539999999998</v>
          </cell>
          <cell r="F384">
            <v>0</v>
          </cell>
          <cell r="G384">
            <v>0</v>
          </cell>
          <cell r="H384">
            <v>0</v>
          </cell>
          <cell r="I384">
            <v>0</v>
          </cell>
          <cell r="J384">
            <v>0</v>
          </cell>
          <cell r="K384">
            <v>0</v>
          </cell>
        </row>
        <row r="385">
          <cell r="C385">
            <v>20000</v>
          </cell>
          <cell r="D385">
            <v>272.95823999999999</v>
          </cell>
          <cell r="E385">
            <v>14.163024</v>
          </cell>
          <cell r="F385">
            <v>0</v>
          </cell>
          <cell r="G385">
            <v>0</v>
          </cell>
          <cell r="H385">
            <v>0</v>
          </cell>
          <cell r="I385">
            <v>0</v>
          </cell>
          <cell r="J385">
            <v>0</v>
          </cell>
          <cell r="K385">
            <v>0</v>
          </cell>
        </row>
        <row r="386">
          <cell r="C386">
            <v>25000</v>
          </cell>
          <cell r="D386">
            <v>215.98727</v>
          </cell>
          <cell r="E386">
            <v>3.6420452000000001</v>
          </cell>
          <cell r="F386">
            <v>0</v>
          </cell>
          <cell r="G386">
            <v>0</v>
          </cell>
          <cell r="H386">
            <v>0</v>
          </cell>
          <cell r="I386">
            <v>0</v>
          </cell>
          <cell r="J386">
            <v>0</v>
          </cell>
          <cell r="K386">
            <v>0</v>
          </cell>
        </row>
        <row r="387">
          <cell r="C387">
            <v>25000</v>
          </cell>
          <cell r="D387">
            <v>164.87880999999999</v>
          </cell>
          <cell r="E387">
            <v>0.43884045999999999</v>
          </cell>
          <cell r="F387">
            <v>0</v>
          </cell>
          <cell r="G387">
            <v>0</v>
          </cell>
          <cell r="H387">
            <v>0</v>
          </cell>
          <cell r="I387">
            <v>0</v>
          </cell>
          <cell r="J387">
            <v>0</v>
          </cell>
          <cell r="K387">
            <v>0</v>
          </cell>
        </row>
        <row r="388">
          <cell r="C388">
            <v>25000</v>
          </cell>
          <cell r="D388">
            <v>120.45028000000001</v>
          </cell>
          <cell r="E388">
            <v>9.735E-10</v>
          </cell>
          <cell r="F388">
            <v>0</v>
          </cell>
          <cell r="G388">
            <v>0</v>
          </cell>
          <cell r="H388">
            <v>0</v>
          </cell>
          <cell r="I388">
            <v>0</v>
          </cell>
          <cell r="J388">
            <v>0</v>
          </cell>
          <cell r="K388">
            <v>0</v>
          </cell>
        </row>
        <row r="389">
          <cell r="C389">
            <v>30000</v>
          </cell>
          <cell r="D389">
            <v>83.328602000000004</v>
          </cell>
          <cell r="E389">
            <v>0</v>
          </cell>
          <cell r="F389">
            <v>0</v>
          </cell>
          <cell r="G389">
            <v>0</v>
          </cell>
          <cell r="H389">
            <v>0</v>
          </cell>
          <cell r="I389">
            <v>0</v>
          </cell>
          <cell r="J389">
            <v>0</v>
          </cell>
          <cell r="K389">
            <v>0</v>
          </cell>
        </row>
        <row r="390">
          <cell r="C390">
            <v>30000</v>
          </cell>
          <cell r="D390">
            <v>53.819712000000003</v>
          </cell>
          <cell r="E390">
            <v>0</v>
          </cell>
          <cell r="F390">
            <v>0</v>
          </cell>
          <cell r="G390">
            <v>0</v>
          </cell>
          <cell r="H390">
            <v>0</v>
          </cell>
          <cell r="I390">
            <v>0</v>
          </cell>
          <cell r="J390">
            <v>0</v>
          </cell>
          <cell r="K390">
            <v>0</v>
          </cell>
        </row>
        <row r="391">
          <cell r="C391">
            <v>30000</v>
          </cell>
          <cell r="D391">
            <v>31.809926000000001</v>
          </cell>
          <cell r="E391">
            <v>0</v>
          </cell>
          <cell r="F391">
            <v>0</v>
          </cell>
          <cell r="G391">
            <v>0</v>
          </cell>
          <cell r="H391">
            <v>0</v>
          </cell>
          <cell r="I391">
            <v>0</v>
          </cell>
          <cell r="J391">
            <v>0</v>
          </cell>
          <cell r="K391">
            <v>0</v>
          </cell>
        </row>
        <row r="392">
          <cell r="C392">
            <v>35000</v>
          </cell>
          <cell r="D392">
            <v>16.703088000000001</v>
          </cell>
          <cell r="E392">
            <v>0</v>
          </cell>
          <cell r="F392">
            <v>0</v>
          </cell>
          <cell r="G392">
            <v>0</v>
          </cell>
          <cell r="H392">
            <v>0</v>
          </cell>
          <cell r="I392">
            <v>0</v>
          </cell>
          <cell r="J392">
            <v>0</v>
          </cell>
          <cell r="K392">
            <v>0</v>
          </cell>
        </row>
        <row r="393">
          <cell r="C393">
            <v>35000</v>
          </cell>
          <cell r="D393">
            <v>7.4122624999999998</v>
          </cell>
          <cell r="E393">
            <v>0</v>
          </cell>
          <cell r="F393">
            <v>0</v>
          </cell>
          <cell r="G393">
            <v>0</v>
          </cell>
          <cell r="H393">
            <v>0</v>
          </cell>
          <cell r="I393">
            <v>0</v>
          </cell>
          <cell r="J393">
            <v>0</v>
          </cell>
          <cell r="K393">
            <v>0</v>
          </cell>
        </row>
        <row r="394">
          <cell r="C394">
            <v>35000</v>
          </cell>
          <cell r="D394">
            <v>2.5297203000000001</v>
          </cell>
          <cell r="E394">
            <v>0</v>
          </cell>
          <cell r="F394">
            <v>0</v>
          </cell>
          <cell r="G394">
            <v>0</v>
          </cell>
          <cell r="H394">
            <v>0</v>
          </cell>
          <cell r="I394">
            <v>0</v>
          </cell>
          <cell r="J394">
            <v>0</v>
          </cell>
          <cell r="K394">
            <v>0</v>
          </cell>
        </row>
        <row r="395">
          <cell r="C395">
            <v>40000</v>
          </cell>
          <cell r="D395">
            <v>0.55697757999999997</v>
          </cell>
          <cell r="E395">
            <v>0</v>
          </cell>
          <cell r="F395">
            <v>0</v>
          </cell>
          <cell r="G395">
            <v>0</v>
          </cell>
          <cell r="H395">
            <v>0</v>
          </cell>
          <cell r="I395">
            <v>0</v>
          </cell>
          <cell r="J395">
            <v>0</v>
          </cell>
          <cell r="K395">
            <v>0</v>
          </cell>
        </row>
        <row r="396">
          <cell r="C396">
            <v>40000</v>
          </cell>
          <cell r="D396">
            <v>5.2930869999999998E-2</v>
          </cell>
          <cell r="E396">
            <v>0</v>
          </cell>
          <cell r="F396">
            <v>0</v>
          </cell>
          <cell r="G396">
            <v>0</v>
          </cell>
          <cell r="H396">
            <v>0</v>
          </cell>
          <cell r="I396">
            <v>0</v>
          </cell>
          <cell r="J396">
            <v>0</v>
          </cell>
          <cell r="K396">
            <v>0</v>
          </cell>
        </row>
        <row r="397">
          <cell r="C397">
            <v>45000</v>
          </cell>
          <cell r="D397">
            <v>8.2639999999999998E-11</v>
          </cell>
          <cell r="E397">
            <v>0</v>
          </cell>
          <cell r="F397">
            <v>0</v>
          </cell>
          <cell r="G397">
            <v>0</v>
          </cell>
          <cell r="H397">
            <v>0</v>
          </cell>
          <cell r="I397">
            <v>0</v>
          </cell>
          <cell r="J397">
            <v>0</v>
          </cell>
          <cell r="K397">
            <v>0</v>
          </cell>
        </row>
        <row r="398">
          <cell r="C398">
            <v>45000</v>
          </cell>
          <cell r="D398">
            <v>0</v>
          </cell>
          <cell r="E398">
            <v>0</v>
          </cell>
          <cell r="F398">
            <v>0</v>
          </cell>
          <cell r="G398">
            <v>0</v>
          </cell>
          <cell r="H398">
            <v>0</v>
          </cell>
          <cell r="I398">
            <v>0</v>
          </cell>
          <cell r="J398">
            <v>0</v>
          </cell>
          <cell r="K398">
            <v>0</v>
          </cell>
        </row>
        <row r="399">
          <cell r="C399">
            <v>50000</v>
          </cell>
          <cell r="D399">
            <v>0</v>
          </cell>
          <cell r="E399">
            <v>0</v>
          </cell>
          <cell r="F399">
            <v>0</v>
          </cell>
          <cell r="G399">
            <v>0</v>
          </cell>
          <cell r="H399">
            <v>0</v>
          </cell>
          <cell r="I399">
            <v>0</v>
          </cell>
          <cell r="J399">
            <v>0</v>
          </cell>
          <cell r="K399">
            <v>0</v>
          </cell>
        </row>
        <row r="400">
          <cell r="C400">
            <v>50000</v>
          </cell>
          <cell r="D400">
            <v>0</v>
          </cell>
          <cell r="E400">
            <v>0</v>
          </cell>
          <cell r="F400">
            <v>0</v>
          </cell>
          <cell r="G400">
            <v>0</v>
          </cell>
          <cell r="H400">
            <v>0</v>
          </cell>
          <cell r="I400">
            <v>0</v>
          </cell>
          <cell r="J400">
            <v>0</v>
          </cell>
          <cell r="K400">
            <v>0</v>
          </cell>
        </row>
        <row r="401">
          <cell r="C401">
            <v>55000</v>
          </cell>
          <cell r="D401">
            <v>0</v>
          </cell>
          <cell r="E401">
            <v>0</v>
          </cell>
          <cell r="F401">
            <v>0</v>
          </cell>
          <cell r="G401">
            <v>0</v>
          </cell>
          <cell r="H401">
            <v>0</v>
          </cell>
          <cell r="I401">
            <v>0</v>
          </cell>
          <cell r="J401">
            <v>0</v>
          </cell>
          <cell r="K401">
            <v>0</v>
          </cell>
        </row>
        <row r="402">
          <cell r="C402">
            <v>55000</v>
          </cell>
          <cell r="D402">
            <v>0</v>
          </cell>
          <cell r="E402">
            <v>0</v>
          </cell>
          <cell r="F402">
            <v>0</v>
          </cell>
          <cell r="G402">
            <v>0</v>
          </cell>
          <cell r="H402">
            <v>0</v>
          </cell>
          <cell r="I402">
            <v>0</v>
          </cell>
          <cell r="J402">
            <v>0</v>
          </cell>
          <cell r="K402">
            <v>0</v>
          </cell>
        </row>
        <row r="403">
          <cell r="C403">
            <v>60000</v>
          </cell>
          <cell r="D403">
            <v>0</v>
          </cell>
          <cell r="E403">
            <v>0</v>
          </cell>
          <cell r="F403">
            <v>0</v>
          </cell>
          <cell r="G403">
            <v>0</v>
          </cell>
          <cell r="H403">
            <v>0</v>
          </cell>
          <cell r="I403">
            <v>0</v>
          </cell>
          <cell r="J403">
            <v>0</v>
          </cell>
          <cell r="K403">
            <v>0</v>
          </cell>
        </row>
        <row r="404">
          <cell r="D404" t="str">
            <v>North America</v>
          </cell>
          <cell r="E404" t="str">
            <v>Europe</v>
          </cell>
          <cell r="F404" t="str">
            <v>East Asia</v>
          </cell>
          <cell r="G404" t="str">
            <v>Russia &amp; Central Asia</v>
          </cell>
          <cell r="H404" t="str">
            <v>MENA</v>
          </cell>
          <cell r="I404" t="str">
            <v>Latin America</v>
          </cell>
          <cell r="J404" t="str">
            <v>South &amp; South-East Asia</v>
          </cell>
          <cell r="K404" t="str">
            <v>Sub-Saharan Africa</v>
          </cell>
        </row>
        <row r="405">
          <cell r="C405">
            <v>1</v>
          </cell>
          <cell r="D405">
            <v>1145.6753000000001</v>
          </cell>
          <cell r="E405">
            <v>5724.6550999999999</v>
          </cell>
          <cell r="F405">
            <v>10754.201999999999</v>
          </cell>
          <cell r="G405">
            <v>2561.4151999999999</v>
          </cell>
          <cell r="H405">
            <v>1322.7847999999999</v>
          </cell>
          <cell r="I405">
            <v>1544.8894</v>
          </cell>
          <cell r="J405">
            <v>13391.084999999999</v>
          </cell>
          <cell r="K405">
            <v>4775.0209999999997</v>
          </cell>
        </row>
        <row r="406">
          <cell r="C406">
            <v>1</v>
          </cell>
          <cell r="D406">
            <v>1284.4493</v>
          </cell>
          <cell r="E406">
            <v>5802.982</v>
          </cell>
          <cell r="F406">
            <v>11300.757</v>
          </cell>
          <cell r="G406">
            <v>2536.0821999999998</v>
          </cell>
          <cell r="H406">
            <v>1380.9788000000001</v>
          </cell>
          <cell r="I406">
            <v>1616.4303</v>
          </cell>
          <cell r="J406">
            <v>13922.120999999999</v>
          </cell>
          <cell r="K406">
            <v>4871.1319999999996</v>
          </cell>
        </row>
        <row r="407">
          <cell r="C407">
            <v>1</v>
          </cell>
          <cell r="D407">
            <v>1400.1429000000001</v>
          </cell>
          <cell r="E407">
            <v>5781.3379999999997</v>
          </cell>
          <cell r="F407">
            <v>11875.383</v>
          </cell>
          <cell r="G407">
            <v>2476.9989</v>
          </cell>
          <cell r="H407">
            <v>1443.4344000000001</v>
          </cell>
          <cell r="I407">
            <v>1707.0207</v>
          </cell>
          <cell r="J407">
            <v>14376.953</v>
          </cell>
          <cell r="K407">
            <v>4977.6342000000004</v>
          </cell>
        </row>
        <row r="408">
          <cell r="C408">
            <v>1</v>
          </cell>
          <cell r="D408">
            <v>1496.2247</v>
          </cell>
          <cell r="E408">
            <v>5694.45</v>
          </cell>
          <cell r="F408">
            <v>12369.777</v>
          </cell>
          <cell r="G408">
            <v>2398.3607000000002</v>
          </cell>
          <cell r="H408">
            <v>1509.5925999999999</v>
          </cell>
          <cell r="I408">
            <v>1813.8227999999999</v>
          </cell>
          <cell r="J408">
            <v>14769.475</v>
          </cell>
          <cell r="K408">
            <v>5088.5942999999997</v>
          </cell>
        </row>
        <row r="409">
          <cell r="C409">
            <v>1</v>
          </cell>
          <cell r="D409">
            <v>1578.9204</v>
          </cell>
          <cell r="E409">
            <v>5574.0141000000003</v>
          </cell>
          <cell r="F409">
            <v>12759.241</v>
          </cell>
          <cell r="G409">
            <v>2313.7813000000001</v>
          </cell>
          <cell r="H409">
            <v>1577.7407000000001</v>
          </cell>
          <cell r="I409">
            <v>1933.9631999999999</v>
          </cell>
          <cell r="J409">
            <v>15133.124</v>
          </cell>
          <cell r="K409">
            <v>5200.7016999999996</v>
          </cell>
        </row>
        <row r="410">
          <cell r="C410">
            <v>1</v>
          </cell>
          <cell r="D410">
            <v>1654.2273</v>
          </cell>
          <cell r="E410">
            <v>5448.5146000000004</v>
          </cell>
          <cell r="F410">
            <v>13077.612999999999</v>
          </cell>
          <cell r="G410">
            <v>2235.107</v>
          </cell>
          <cell r="H410">
            <v>1645.5722000000001</v>
          </cell>
          <cell r="I410">
            <v>2065.1244999999999</v>
          </cell>
          <cell r="J410">
            <v>15494.245999999999</v>
          </cell>
          <cell r="K410">
            <v>5313.1000999999997</v>
          </cell>
        </row>
        <row r="411">
          <cell r="C411">
            <v>1</v>
          </cell>
          <cell r="D411">
            <v>1725.9608000000001</v>
          </cell>
          <cell r="E411">
            <v>5339.8950000000004</v>
          </cell>
          <cell r="F411">
            <v>13374.88</v>
          </cell>
          <cell r="G411">
            <v>2170.5785000000001</v>
          </cell>
          <cell r="H411">
            <v>1711.0822000000001</v>
          </cell>
          <cell r="I411">
            <v>2205.3325</v>
          </cell>
          <cell r="J411">
            <v>15864.63</v>
          </cell>
          <cell r="K411">
            <v>5426.6297999999997</v>
          </cell>
        </row>
        <row r="412">
          <cell r="C412">
            <v>2</v>
          </cell>
          <cell r="D412">
            <v>1795.2194999999999</v>
          </cell>
          <cell r="E412">
            <v>5260.5897999999997</v>
          </cell>
          <cell r="F412">
            <v>13686.816999999999</v>
          </cell>
          <cell r="G412">
            <v>2123.9407000000001</v>
          </cell>
          <cell r="H412">
            <v>1773.1559</v>
          </cell>
          <cell r="I412">
            <v>2353.0590000000002</v>
          </cell>
          <cell r="J412">
            <v>16245.405000000001</v>
          </cell>
          <cell r="K412">
            <v>5542.4825000000001</v>
          </cell>
        </row>
        <row r="413">
          <cell r="C413">
            <v>2</v>
          </cell>
          <cell r="D413">
            <v>1860.7693999999999</v>
          </cell>
          <cell r="E413">
            <v>5213.0622000000003</v>
          </cell>
          <cell r="F413">
            <v>14024.218999999999</v>
          </cell>
          <cell r="G413">
            <v>2094.7714999999998</v>
          </cell>
          <cell r="H413">
            <v>1831.8150000000001</v>
          </cell>
          <cell r="I413">
            <v>2507.3364000000001</v>
          </cell>
          <cell r="J413">
            <v>16631.596000000001</v>
          </cell>
          <cell r="K413">
            <v>5661.0950000000003</v>
          </cell>
        </row>
        <row r="414">
          <cell r="C414">
            <v>2</v>
          </cell>
          <cell r="D414">
            <v>1919.9069</v>
          </cell>
          <cell r="E414">
            <v>5191.6980000000003</v>
          </cell>
          <cell r="F414">
            <v>14380.370999999999</v>
          </cell>
          <cell r="G414">
            <v>2079.8587000000002</v>
          </cell>
          <cell r="H414">
            <v>1887.9670000000001</v>
          </cell>
          <cell r="I414">
            <v>2667.6057999999998</v>
          </cell>
          <cell r="J414">
            <v>17017.547999999999</v>
          </cell>
          <cell r="K414">
            <v>5782.2790999999997</v>
          </cell>
        </row>
        <row r="415">
          <cell r="C415">
            <v>2</v>
          </cell>
          <cell r="D415">
            <v>1969.7545</v>
          </cell>
          <cell r="E415">
            <v>5187.5924999999997</v>
          </cell>
          <cell r="F415">
            <v>14741.12</v>
          </cell>
          <cell r="G415">
            <v>2075.8400999999999</v>
          </cell>
          <cell r="H415">
            <v>1942.7757999999999</v>
          </cell>
          <cell r="I415">
            <v>2833.7921000000001</v>
          </cell>
          <cell r="J415">
            <v>17400.188999999998</v>
          </cell>
          <cell r="K415">
            <v>5905.9803000000002</v>
          </cell>
        </row>
        <row r="416">
          <cell r="C416">
            <v>2</v>
          </cell>
          <cell r="D416">
            <v>2008.3046999999999</v>
          </cell>
          <cell r="E416">
            <v>5196.6880000000001</v>
          </cell>
          <cell r="F416">
            <v>15092.109</v>
          </cell>
          <cell r="G416">
            <v>2082.0432000000001</v>
          </cell>
          <cell r="H416">
            <v>1997.1451</v>
          </cell>
          <cell r="I416">
            <v>3006.5079000000001</v>
          </cell>
          <cell r="J416">
            <v>17781.463</v>
          </cell>
          <cell r="K416">
            <v>6032.5290999999997</v>
          </cell>
        </row>
        <row r="417">
          <cell r="C417">
            <v>2</v>
          </cell>
          <cell r="D417">
            <v>2034.9820999999999</v>
          </cell>
          <cell r="E417">
            <v>5223.6255000000001</v>
          </cell>
          <cell r="F417">
            <v>15421.661</v>
          </cell>
          <cell r="G417">
            <v>2101.2984999999999</v>
          </cell>
          <cell r="H417">
            <v>2051.5625</v>
          </cell>
          <cell r="I417">
            <v>3186.4178000000002</v>
          </cell>
          <cell r="J417">
            <v>18166.913</v>
          </cell>
          <cell r="K417">
            <v>6162.5366000000004</v>
          </cell>
        </row>
        <row r="418">
          <cell r="C418">
            <v>2</v>
          </cell>
          <cell r="D418">
            <v>2052.1754999999998</v>
          </cell>
          <cell r="E418">
            <v>5278.3548000000001</v>
          </cell>
          <cell r="F418">
            <v>15723.192999999999</v>
          </cell>
          <cell r="G418">
            <v>2137.4351000000001</v>
          </cell>
          <cell r="H418">
            <v>2106.2242000000001</v>
          </cell>
          <cell r="I418">
            <v>3372.4544000000001</v>
          </cell>
          <cell r="J418">
            <v>18561.981</v>
          </cell>
          <cell r="K418">
            <v>6296.1121999999996</v>
          </cell>
        </row>
        <row r="419">
          <cell r="C419">
            <v>2</v>
          </cell>
          <cell r="D419">
            <v>2064.2044000000001</v>
          </cell>
          <cell r="E419">
            <v>5368.0610999999999</v>
          </cell>
          <cell r="F419">
            <v>16004.487999999999</v>
          </cell>
          <cell r="G419">
            <v>2192.5657999999999</v>
          </cell>
          <cell r="H419">
            <v>2161.0421999999999</v>
          </cell>
          <cell r="I419">
            <v>3562.8939</v>
          </cell>
          <cell r="J419">
            <v>18970.324000000001</v>
          </cell>
          <cell r="K419">
            <v>6433.0981000000002</v>
          </cell>
        </row>
        <row r="420">
          <cell r="C420">
            <v>2</v>
          </cell>
          <cell r="D420">
            <v>2075.8877000000002</v>
          </cell>
          <cell r="E420">
            <v>5493.4089999999997</v>
          </cell>
          <cell r="F420">
            <v>16286.054</v>
          </cell>
          <cell r="G420">
            <v>2265.9083000000001</v>
          </cell>
          <cell r="H420">
            <v>2215.6048000000001</v>
          </cell>
          <cell r="I420">
            <v>3756.2433999999998</v>
          </cell>
          <cell r="J420">
            <v>19395.428</v>
          </cell>
          <cell r="K420">
            <v>6573.4223000000002</v>
          </cell>
        </row>
        <row r="421">
          <cell r="C421">
            <v>2</v>
          </cell>
          <cell r="D421">
            <v>2091.4648999999999</v>
          </cell>
          <cell r="E421">
            <v>5647.2744000000002</v>
          </cell>
          <cell r="F421">
            <v>16591.528999999999</v>
          </cell>
          <cell r="G421">
            <v>2353.1502999999998</v>
          </cell>
          <cell r="H421">
            <v>2269.2134999999998</v>
          </cell>
          <cell r="I421">
            <v>3951.8894</v>
          </cell>
          <cell r="J421">
            <v>19842.300999999999</v>
          </cell>
          <cell r="K421">
            <v>6717.6521000000002</v>
          </cell>
        </row>
        <row r="422">
          <cell r="C422">
            <v>3</v>
          </cell>
          <cell r="D422">
            <v>2113.7143999999998</v>
          </cell>
          <cell r="E422">
            <v>5817.2488000000003</v>
          </cell>
          <cell r="F422">
            <v>16936.973000000002</v>
          </cell>
          <cell r="G422">
            <v>2447.0070999999998</v>
          </cell>
          <cell r="H422">
            <v>2321.2671</v>
          </cell>
          <cell r="I422">
            <v>4150.2593999999999</v>
          </cell>
          <cell r="J422">
            <v>20315.998</v>
          </cell>
          <cell r="K422">
            <v>6867.1903000000002</v>
          </cell>
        </row>
        <row r="423">
          <cell r="C423">
            <v>3</v>
          </cell>
          <cell r="D423">
            <v>2143.4978999999998</v>
          </cell>
          <cell r="E423">
            <v>5989.3928999999998</v>
          </cell>
          <cell r="F423">
            <v>17322.446</v>
          </cell>
          <cell r="G423">
            <v>2539.9457000000002</v>
          </cell>
          <cell r="H423">
            <v>2371.8494999999998</v>
          </cell>
          <cell r="I423">
            <v>4352.4880999999996</v>
          </cell>
          <cell r="J423">
            <v>20818.654999999999</v>
          </cell>
          <cell r="K423">
            <v>7023.6805000000004</v>
          </cell>
        </row>
        <row r="424">
          <cell r="C424">
            <v>3</v>
          </cell>
          <cell r="D424">
            <v>2179.8009999999999</v>
          </cell>
          <cell r="E424">
            <v>6151.8849</v>
          </cell>
          <cell r="F424">
            <v>17738.129000000001</v>
          </cell>
          <cell r="G424">
            <v>2627.1518999999998</v>
          </cell>
          <cell r="H424">
            <v>2421.8670999999999</v>
          </cell>
          <cell r="I424">
            <v>4560.0488999999998</v>
          </cell>
          <cell r="J424">
            <v>21346.552</v>
          </cell>
          <cell r="K424">
            <v>7188.3113999999996</v>
          </cell>
        </row>
        <row r="425">
          <cell r="C425">
            <v>3</v>
          </cell>
          <cell r="D425">
            <v>2220.2399</v>
          </cell>
          <cell r="E425">
            <v>6299.8054000000002</v>
          </cell>
          <cell r="F425">
            <v>18172.849999999999</v>
          </cell>
          <cell r="G425">
            <v>2707.4765000000002</v>
          </cell>
          <cell r="H425">
            <v>2472.7154</v>
          </cell>
          <cell r="I425">
            <v>4774.3029999999999</v>
          </cell>
          <cell r="J425">
            <v>21891.901999999998</v>
          </cell>
          <cell r="K425">
            <v>7361.5138999999999</v>
          </cell>
        </row>
        <row r="426">
          <cell r="C426">
            <v>3</v>
          </cell>
          <cell r="D426">
            <v>2261.8836999999999</v>
          </cell>
          <cell r="E426">
            <v>6436.0807000000004</v>
          </cell>
          <cell r="F426">
            <v>18616.098999999998</v>
          </cell>
          <cell r="G426">
            <v>2782.9472000000001</v>
          </cell>
          <cell r="H426">
            <v>2525.8252000000002</v>
          </cell>
          <cell r="I426">
            <v>4996.1346000000003</v>
          </cell>
          <cell r="J426">
            <v>22451.760999999999</v>
          </cell>
          <cell r="K426">
            <v>7543.2789000000002</v>
          </cell>
        </row>
        <row r="427">
          <cell r="C427">
            <v>3</v>
          </cell>
          <cell r="D427">
            <v>2302.1392999999998</v>
          </cell>
          <cell r="E427">
            <v>6568.7902999999997</v>
          </cell>
          <cell r="F427">
            <v>19059.226999999999</v>
          </cell>
          <cell r="G427">
            <v>2857.1052</v>
          </cell>
          <cell r="H427">
            <v>2582.1914999999999</v>
          </cell>
          <cell r="I427">
            <v>5225.8393999999998</v>
          </cell>
          <cell r="J427">
            <v>23032.98</v>
          </cell>
          <cell r="K427">
            <v>7734.0236000000004</v>
          </cell>
        </row>
        <row r="428">
          <cell r="C428">
            <v>4</v>
          </cell>
          <cell r="D428">
            <v>2339.6617999999999</v>
          </cell>
          <cell r="E428">
            <v>6705.1719999999996</v>
          </cell>
          <cell r="F428">
            <v>19499.956999999999</v>
          </cell>
          <cell r="G428">
            <v>2932.5246000000002</v>
          </cell>
          <cell r="H428">
            <v>2642.0313000000001</v>
          </cell>
          <cell r="I428">
            <v>5463.4018999999998</v>
          </cell>
          <cell r="J428">
            <v>23648.300999999999</v>
          </cell>
          <cell r="K428">
            <v>7934.8053</v>
          </cell>
        </row>
        <row r="429">
          <cell r="C429">
            <v>4</v>
          </cell>
          <cell r="D429">
            <v>2374.9942999999998</v>
          </cell>
          <cell r="E429">
            <v>6848.5018</v>
          </cell>
          <cell r="F429">
            <v>19947.519</v>
          </cell>
          <cell r="G429">
            <v>3010.0596999999998</v>
          </cell>
          <cell r="H429">
            <v>2704.5585999999998</v>
          </cell>
          <cell r="I429">
            <v>5708.7662</v>
          </cell>
          <cell r="J429">
            <v>24306.94</v>
          </cell>
          <cell r="K429">
            <v>8147.0843999999997</v>
          </cell>
        </row>
        <row r="430">
          <cell r="C430">
            <v>4</v>
          </cell>
          <cell r="D430">
            <v>2410.2460000000001</v>
          </cell>
          <cell r="E430">
            <v>6997.3341</v>
          </cell>
          <cell r="F430">
            <v>20419.357</v>
          </cell>
          <cell r="G430">
            <v>3088.9241000000002</v>
          </cell>
          <cell r="H430">
            <v>2768.2534999999998</v>
          </cell>
          <cell r="I430">
            <v>5962.3482999999997</v>
          </cell>
          <cell r="J430">
            <v>25010.363000000001</v>
          </cell>
          <cell r="K430">
            <v>8372.3048999999992</v>
          </cell>
        </row>
        <row r="431">
          <cell r="C431">
            <v>4</v>
          </cell>
          <cell r="D431">
            <v>2448.1446000000001</v>
          </cell>
          <cell r="E431">
            <v>7144.4030000000002</v>
          </cell>
          <cell r="F431">
            <v>20928.108</v>
          </cell>
          <cell r="G431">
            <v>3166.9706000000001</v>
          </cell>
          <cell r="H431">
            <v>2831.8888000000002</v>
          </cell>
          <cell r="I431">
            <v>6224.9161000000004</v>
          </cell>
          <cell r="J431">
            <v>25757.659</v>
          </cell>
          <cell r="K431">
            <v>8611.9706000000006</v>
          </cell>
        </row>
        <row r="432">
          <cell r="C432">
            <v>4</v>
          </cell>
          <cell r="D432">
            <v>2490.8887</v>
          </cell>
          <cell r="E432">
            <v>7279.0650999999998</v>
          </cell>
          <cell r="F432">
            <v>21478.936000000002</v>
          </cell>
          <cell r="G432">
            <v>3241.42</v>
          </cell>
          <cell r="H432">
            <v>2895.0364</v>
          </cell>
          <cell r="I432">
            <v>6497.5528999999997</v>
          </cell>
          <cell r="J432">
            <v>26549.48</v>
          </cell>
          <cell r="K432">
            <v>8867.8335999999999</v>
          </cell>
        </row>
        <row r="433">
          <cell r="C433">
            <v>5</v>
          </cell>
          <cell r="D433">
            <v>2539.1968999999999</v>
          </cell>
          <cell r="E433">
            <v>7395.6788999999999</v>
          </cell>
          <cell r="F433">
            <v>22069.37</v>
          </cell>
          <cell r="G433">
            <v>3310.3651</v>
          </cell>
          <cell r="H433">
            <v>2957.9960000000001</v>
          </cell>
          <cell r="I433">
            <v>6781.4463999999998</v>
          </cell>
          <cell r="J433">
            <v>27387.969000000001</v>
          </cell>
          <cell r="K433">
            <v>9141.5162</v>
          </cell>
        </row>
        <row r="434">
          <cell r="C434">
            <v>5</v>
          </cell>
          <cell r="D434">
            <v>2591.8971999999999</v>
          </cell>
          <cell r="E434">
            <v>7496.9735000000001</v>
          </cell>
          <cell r="F434">
            <v>22690.221000000001</v>
          </cell>
          <cell r="G434">
            <v>3374.3494000000001</v>
          </cell>
          <cell r="H434">
            <v>3021.5286999999998</v>
          </cell>
          <cell r="I434">
            <v>7077.4766</v>
          </cell>
          <cell r="J434">
            <v>28276.981</v>
          </cell>
          <cell r="K434">
            <v>9434.2924999999996</v>
          </cell>
        </row>
        <row r="435">
          <cell r="C435">
            <v>5</v>
          </cell>
          <cell r="D435">
            <v>2646.1682000000001</v>
          </cell>
          <cell r="E435">
            <v>7592.7066000000004</v>
          </cell>
          <cell r="F435">
            <v>23334.491999999998</v>
          </cell>
          <cell r="G435">
            <v>3436.3525</v>
          </cell>
          <cell r="H435">
            <v>3086.6392000000001</v>
          </cell>
          <cell r="I435">
            <v>7385.8321999999998</v>
          </cell>
          <cell r="J435">
            <v>29230.975999999999</v>
          </cell>
          <cell r="K435">
            <v>9747.6465000000007</v>
          </cell>
        </row>
        <row r="436">
          <cell r="C436">
            <v>6</v>
          </cell>
          <cell r="D436">
            <v>2698.5608999999999</v>
          </cell>
          <cell r="E436">
            <v>7696.4425000000001</v>
          </cell>
          <cell r="F436">
            <v>24005.196</v>
          </cell>
          <cell r="G436">
            <v>3500.7844</v>
          </cell>
          <cell r="H436">
            <v>3153.98</v>
          </cell>
          <cell r="I436">
            <v>7706.1467000000002</v>
          </cell>
          <cell r="J436">
            <v>30288.399000000001</v>
          </cell>
          <cell r="K436">
            <v>10084.034</v>
          </cell>
        </row>
        <row r="437">
          <cell r="C437">
            <v>6</v>
          </cell>
          <cell r="D437">
            <v>2746.6979999999999</v>
          </cell>
          <cell r="E437">
            <v>7820.7995000000001</v>
          </cell>
          <cell r="F437">
            <v>24710.207999999999</v>
          </cell>
          <cell r="G437">
            <v>3572.6678000000002</v>
          </cell>
          <cell r="H437">
            <v>3223.7982999999999</v>
          </cell>
          <cell r="I437">
            <v>8037.9048000000003</v>
          </cell>
          <cell r="J437">
            <v>31507.72</v>
          </cell>
          <cell r="K437">
            <v>10446.521000000001</v>
          </cell>
        </row>
        <row r="438">
          <cell r="C438">
            <v>6</v>
          </cell>
          <cell r="D438">
            <v>2789.8283000000001</v>
          </cell>
          <cell r="E438">
            <v>7972.5475999999999</v>
          </cell>
          <cell r="F438">
            <v>25459.734</v>
          </cell>
          <cell r="G438">
            <v>3655.8993999999998</v>
          </cell>
          <cell r="H438">
            <v>3296.5149000000001</v>
          </cell>
          <cell r="I438">
            <v>8380.5447999999997</v>
          </cell>
          <cell r="J438">
            <v>32953.991999999998</v>
          </cell>
          <cell r="K438">
            <v>10838.214</v>
          </cell>
        </row>
        <row r="439">
          <cell r="C439">
            <v>7</v>
          </cell>
          <cell r="D439">
            <v>2828.6125999999999</v>
          </cell>
          <cell r="E439">
            <v>8149.4065000000001</v>
          </cell>
          <cell r="F439">
            <v>26260.897000000001</v>
          </cell>
          <cell r="G439">
            <v>3750.9639999999999</v>
          </cell>
          <cell r="H439">
            <v>3372.4985999999999</v>
          </cell>
          <cell r="I439">
            <v>8733.5023000000001</v>
          </cell>
          <cell r="J439">
            <v>34686.542999999998</v>
          </cell>
          <cell r="K439">
            <v>11262.218000000001</v>
          </cell>
        </row>
        <row r="440">
          <cell r="C440">
            <v>7</v>
          </cell>
          <cell r="D440">
            <v>2864.8562000000002</v>
          </cell>
          <cell r="E440">
            <v>8340.8917999999994</v>
          </cell>
          <cell r="F440">
            <v>27117.951000000001</v>
          </cell>
          <cell r="G440">
            <v>3853.9801000000002</v>
          </cell>
          <cell r="H440">
            <v>3451.6468</v>
          </cell>
          <cell r="I440">
            <v>9096.4058000000005</v>
          </cell>
          <cell r="J440">
            <v>36758.120999999999</v>
          </cell>
          <cell r="K440">
            <v>11721.824000000001</v>
          </cell>
        </row>
        <row r="441">
          <cell r="C441">
            <v>7</v>
          </cell>
          <cell r="D441">
            <v>2900.9630999999999</v>
          </cell>
          <cell r="E441">
            <v>8531.3940000000002</v>
          </cell>
          <cell r="F441">
            <v>28037.483</v>
          </cell>
          <cell r="G441">
            <v>3957.5949000000001</v>
          </cell>
          <cell r="H441">
            <v>3533.6469000000002</v>
          </cell>
          <cell r="I441">
            <v>9469.3981000000003</v>
          </cell>
          <cell r="J441">
            <v>39221.853999999999</v>
          </cell>
          <cell r="K441">
            <v>12220.737999999999</v>
          </cell>
        </row>
        <row r="442">
          <cell r="C442">
            <v>8</v>
          </cell>
          <cell r="D442">
            <v>2939.2635</v>
          </cell>
          <cell r="E442">
            <v>8707.1872000000003</v>
          </cell>
          <cell r="F442">
            <v>29025.974999999999</v>
          </cell>
          <cell r="G442">
            <v>4054.6176999999998</v>
          </cell>
          <cell r="H442">
            <v>3618.2314999999999</v>
          </cell>
          <cell r="I442">
            <v>9853.3155000000006</v>
          </cell>
          <cell r="J442">
            <v>42140.900999999998</v>
          </cell>
          <cell r="K442">
            <v>12763.436</v>
          </cell>
        </row>
        <row r="443">
          <cell r="C443">
            <v>8</v>
          </cell>
          <cell r="D443">
            <v>2981.5801000000001</v>
          </cell>
          <cell r="E443">
            <v>8861.7898000000005</v>
          </cell>
          <cell r="F443">
            <v>30085.286</v>
          </cell>
          <cell r="G443">
            <v>4141.8113000000003</v>
          </cell>
          <cell r="H443">
            <v>3705.4648999999999</v>
          </cell>
          <cell r="I443">
            <v>10249.397999999999</v>
          </cell>
          <cell r="J443">
            <v>45594.728999999999</v>
          </cell>
          <cell r="K443">
            <v>13355.119000000001</v>
          </cell>
        </row>
        <row r="444">
          <cell r="C444">
            <v>9</v>
          </cell>
          <cell r="D444">
            <v>3029.28</v>
          </cell>
          <cell r="E444">
            <v>8998.3356999999996</v>
          </cell>
          <cell r="F444">
            <v>31217.853999999999</v>
          </cell>
          <cell r="G444">
            <v>4221.1869999999999</v>
          </cell>
          <cell r="H444">
            <v>3796.1224000000002</v>
          </cell>
          <cell r="I444">
            <v>10658.625</v>
          </cell>
          <cell r="J444">
            <v>49681.487999999998</v>
          </cell>
          <cell r="K444">
            <v>14001.290999999999</v>
          </cell>
        </row>
        <row r="445">
          <cell r="C445">
            <v>9</v>
          </cell>
          <cell r="D445">
            <v>3083.1282000000001</v>
          </cell>
          <cell r="E445">
            <v>9128.4598999999998</v>
          </cell>
          <cell r="F445">
            <v>32436.618999999999</v>
          </cell>
          <cell r="G445">
            <v>4298.6302999999998</v>
          </cell>
          <cell r="H445">
            <v>3891.2707</v>
          </cell>
          <cell r="I445">
            <v>11081.625</v>
          </cell>
          <cell r="J445">
            <v>54509.875</v>
          </cell>
          <cell r="K445">
            <v>14707.581</v>
          </cell>
        </row>
        <row r="446">
          <cell r="C446">
            <v>10</v>
          </cell>
          <cell r="D446">
            <v>3142.8615</v>
          </cell>
          <cell r="E446">
            <v>9267.9002</v>
          </cell>
          <cell r="F446">
            <v>33772.362999999998</v>
          </cell>
          <cell r="G446">
            <v>4379.9858000000004</v>
          </cell>
          <cell r="H446">
            <v>3991.8292999999999</v>
          </cell>
          <cell r="I446">
            <v>11518.877</v>
          </cell>
          <cell r="J446">
            <v>60180.482000000004</v>
          </cell>
          <cell r="K446">
            <v>15480.120999999999</v>
          </cell>
        </row>
        <row r="447">
          <cell r="C447">
            <v>10</v>
          </cell>
          <cell r="D447">
            <v>3206.9933000000001</v>
          </cell>
          <cell r="E447">
            <v>9429.7834999999995</v>
          </cell>
          <cell r="F447">
            <v>35293.008000000002</v>
          </cell>
          <cell r="G447">
            <v>4468.0092000000004</v>
          </cell>
          <cell r="H447">
            <v>4098.3166000000001</v>
          </cell>
          <cell r="I447">
            <v>11970.647000000001</v>
          </cell>
          <cell r="J447">
            <v>66765.437999999995</v>
          </cell>
          <cell r="K447">
            <v>16326.039000000001</v>
          </cell>
        </row>
        <row r="448">
          <cell r="C448">
            <v>11</v>
          </cell>
          <cell r="D448">
            <v>3273.0693000000001</v>
          </cell>
          <cell r="E448">
            <v>9616.9678999999996</v>
          </cell>
          <cell r="F448">
            <v>37148.769</v>
          </cell>
          <cell r="G448">
            <v>4562.8195999999998</v>
          </cell>
          <cell r="H448">
            <v>4211.1842999999999</v>
          </cell>
          <cell r="I448">
            <v>12437.05</v>
          </cell>
          <cell r="J448">
            <v>74289.434999999998</v>
          </cell>
          <cell r="K448">
            <v>17253.164000000001</v>
          </cell>
        </row>
        <row r="449">
          <cell r="C449">
            <v>11</v>
          </cell>
          <cell r="D449">
            <v>3338.2087999999999</v>
          </cell>
          <cell r="E449">
            <v>9821.9228000000003</v>
          </cell>
          <cell r="F449">
            <v>39604.044000000002</v>
          </cell>
          <cell r="G449">
            <v>4663.2734</v>
          </cell>
          <cell r="H449">
            <v>4331.5650999999998</v>
          </cell>
          <cell r="I449">
            <v>12918.266</v>
          </cell>
          <cell r="J449">
            <v>82717.441000000006</v>
          </cell>
          <cell r="K449">
            <v>18269.811000000002</v>
          </cell>
        </row>
        <row r="450">
          <cell r="C450">
            <v>12</v>
          </cell>
          <cell r="D450">
            <v>3400.1826000000001</v>
          </cell>
          <cell r="E450">
            <v>10034.129000000001</v>
          </cell>
          <cell r="F450">
            <v>43010.375</v>
          </cell>
          <cell r="G450">
            <v>4767.4525000000003</v>
          </cell>
          <cell r="H450">
            <v>4461.8011999999999</v>
          </cell>
          <cell r="I450">
            <v>13414.763999999999</v>
          </cell>
          <cell r="J450">
            <v>91953.448000000004</v>
          </cell>
          <cell r="K450">
            <v>19384.198</v>
          </cell>
        </row>
        <row r="451">
          <cell r="C451">
            <v>13</v>
          </cell>
          <cell r="D451">
            <v>3458.6044000000002</v>
          </cell>
          <cell r="E451">
            <v>10245.432000000001</v>
          </cell>
          <cell r="F451">
            <v>47740.385000000002</v>
          </cell>
          <cell r="G451">
            <v>4873.12</v>
          </cell>
          <cell r="H451">
            <v>4605.9191000000001</v>
          </cell>
          <cell r="I451">
            <v>13927.299000000001</v>
          </cell>
          <cell r="J451">
            <v>101851.04</v>
          </cell>
          <cell r="K451">
            <v>20604.288</v>
          </cell>
        </row>
        <row r="452">
          <cell r="C452">
            <v>13</v>
          </cell>
          <cell r="D452">
            <v>3515.0907000000002</v>
          </cell>
          <cell r="E452">
            <v>10451.873</v>
          </cell>
          <cell r="F452">
            <v>54114.949000000001</v>
          </cell>
          <cell r="G452">
            <v>4979.2267000000002</v>
          </cell>
          <cell r="H452">
            <v>4769.4926999999998</v>
          </cell>
          <cell r="I452">
            <v>14457.087</v>
          </cell>
          <cell r="J452">
            <v>112226.49</v>
          </cell>
          <cell r="K452">
            <v>21937.668000000001</v>
          </cell>
        </row>
        <row r="453">
          <cell r="C453">
            <v>14</v>
          </cell>
          <cell r="D453">
            <v>3572.12</v>
          </cell>
          <cell r="E453">
            <v>10654.209000000001</v>
          </cell>
          <cell r="F453">
            <v>62345.784</v>
          </cell>
          <cell r="G453">
            <v>5086.3221999999996</v>
          </cell>
          <cell r="H453">
            <v>4958.6539000000002</v>
          </cell>
          <cell r="I453">
            <v>15005.281000000001</v>
          </cell>
          <cell r="J453">
            <v>122875.57</v>
          </cell>
          <cell r="K453">
            <v>23391.118999999999</v>
          </cell>
        </row>
        <row r="454">
          <cell r="C454">
            <v>15</v>
          </cell>
          <cell r="D454">
            <v>3631.9122000000002</v>
          </cell>
          <cell r="E454">
            <v>10857.223</v>
          </cell>
          <cell r="F454">
            <v>72512.604999999996</v>
          </cell>
          <cell r="G454">
            <v>5195.0967000000001</v>
          </cell>
          <cell r="H454">
            <v>5178.9386999999997</v>
          </cell>
          <cell r="I454">
            <v>15572.715</v>
          </cell>
          <cell r="J454">
            <v>133592.01999999999</v>
          </cell>
          <cell r="K454">
            <v>24970.008999999998</v>
          </cell>
        </row>
        <row r="455">
          <cell r="C455">
            <v>16</v>
          </cell>
          <cell r="D455">
            <v>3695.9223000000002</v>
          </cell>
          <cell r="E455">
            <v>11068.5</v>
          </cell>
          <cell r="F455">
            <v>84565.384999999995</v>
          </cell>
          <cell r="G455">
            <v>5306.2586000000001</v>
          </cell>
          <cell r="H455">
            <v>5434.7407999999996</v>
          </cell>
          <cell r="I455">
            <v>16160.123</v>
          </cell>
          <cell r="J455">
            <v>144205.82999999999</v>
          </cell>
          <cell r="K455">
            <v>26677.463</v>
          </cell>
        </row>
        <row r="456">
          <cell r="C456">
            <v>17</v>
          </cell>
          <cell r="D456">
            <v>3765.0862000000002</v>
          </cell>
          <cell r="E456">
            <v>11293.763999999999</v>
          </cell>
          <cell r="F456">
            <v>98346.963000000003</v>
          </cell>
          <cell r="G456">
            <v>5421.4781000000003</v>
          </cell>
          <cell r="H456">
            <v>5729.0015999999996</v>
          </cell>
          <cell r="I456">
            <v>16768.264999999999</v>
          </cell>
          <cell r="J456">
            <v>154645.25</v>
          </cell>
          <cell r="K456">
            <v>28514.28</v>
          </cell>
        </row>
        <row r="457">
          <cell r="C457">
            <v>18</v>
          </cell>
          <cell r="D457">
            <v>3839.8110000000001</v>
          </cell>
          <cell r="E457">
            <v>11535.174000000001</v>
          </cell>
          <cell r="F457">
            <v>113641.08</v>
          </cell>
          <cell r="G457">
            <v>5542.5364</v>
          </cell>
          <cell r="H457">
            <v>6063.3032999999996</v>
          </cell>
          <cell r="I457">
            <v>17398.169000000002</v>
          </cell>
          <cell r="J457">
            <v>164954.51</v>
          </cell>
          <cell r="K457">
            <v>30478.684000000001</v>
          </cell>
        </row>
        <row r="458">
          <cell r="C458">
            <v>19</v>
          </cell>
          <cell r="D458">
            <v>3919.6253000000002</v>
          </cell>
          <cell r="E458">
            <v>11791.165000000001</v>
          </cell>
          <cell r="F458">
            <v>130271.95</v>
          </cell>
          <cell r="G458">
            <v>5670.5230000000001</v>
          </cell>
          <cell r="H458">
            <v>6438.7650000000003</v>
          </cell>
          <cell r="I458">
            <v>18051.053</v>
          </cell>
          <cell r="J458">
            <v>175240.22</v>
          </cell>
          <cell r="K458">
            <v>32565.925999999999</v>
          </cell>
        </row>
        <row r="459">
          <cell r="C459">
            <v>20</v>
          </cell>
          <cell r="D459">
            <v>4002.8472999999999</v>
          </cell>
          <cell r="E459">
            <v>12059.35</v>
          </cell>
          <cell r="F459">
            <v>148208.99</v>
          </cell>
          <cell r="G459">
            <v>5805.6786000000002</v>
          </cell>
          <cell r="H459">
            <v>6857.3648999999996</v>
          </cell>
          <cell r="I459">
            <v>18728.18</v>
          </cell>
          <cell r="J459">
            <v>185594.59</v>
          </cell>
          <cell r="K459">
            <v>34767.529000000002</v>
          </cell>
        </row>
        <row r="460">
          <cell r="C460">
            <v>20</v>
          </cell>
          <cell r="D460">
            <v>4087.0093999999999</v>
          </cell>
          <cell r="E460">
            <v>12337.742</v>
          </cell>
          <cell r="F460">
            <v>167514.39000000001</v>
          </cell>
          <cell r="G460">
            <v>5947.0136000000002</v>
          </cell>
          <cell r="H460">
            <v>7322.7304999999997</v>
          </cell>
          <cell r="I460">
            <v>19430.705999999998</v>
          </cell>
          <cell r="J460">
            <v>196046.77</v>
          </cell>
          <cell r="K460">
            <v>37071.186000000002</v>
          </cell>
        </row>
        <row r="461">
          <cell r="C461">
            <v>20</v>
          </cell>
          <cell r="D461">
            <v>4170.4483</v>
          </cell>
          <cell r="E461">
            <v>12624.665000000001</v>
          </cell>
          <cell r="F461">
            <v>188202.16</v>
          </cell>
          <cell r="G461">
            <v>6093.0540000000001</v>
          </cell>
          <cell r="H461">
            <v>7839.9777999999997</v>
          </cell>
          <cell r="I461">
            <v>20159.620999999999</v>
          </cell>
          <cell r="J461">
            <v>206552.64</v>
          </cell>
          <cell r="K461">
            <v>39460.762000000002</v>
          </cell>
        </row>
        <row r="462">
          <cell r="C462">
            <v>25</v>
          </cell>
          <cell r="D462">
            <v>4253.1612999999998</v>
          </cell>
          <cell r="E462">
            <v>12919.541999999999</v>
          </cell>
          <cell r="F462">
            <v>210110.09</v>
          </cell>
          <cell r="G462">
            <v>6243.3351000000002</v>
          </cell>
          <cell r="H462">
            <v>8415.6767999999993</v>
          </cell>
          <cell r="I462">
            <v>20916.003000000001</v>
          </cell>
          <cell r="J462">
            <v>217015.29</v>
          </cell>
          <cell r="K462">
            <v>41916.116999999998</v>
          </cell>
        </row>
        <row r="463">
          <cell r="C463">
            <v>25</v>
          </cell>
          <cell r="D463">
            <v>4336.6008000000002</v>
          </cell>
          <cell r="E463">
            <v>13225.337</v>
          </cell>
          <cell r="F463">
            <v>232842.55</v>
          </cell>
          <cell r="G463">
            <v>6399.3856999999998</v>
          </cell>
          <cell r="H463">
            <v>9056.9084999999995</v>
          </cell>
          <cell r="I463">
            <v>21701.16</v>
          </cell>
          <cell r="J463">
            <v>227320.19</v>
          </cell>
          <cell r="K463">
            <v>44413.347000000002</v>
          </cell>
        </row>
        <row r="464">
          <cell r="C464">
            <v>25</v>
          </cell>
          <cell r="D464">
            <v>4422.8167999999996</v>
          </cell>
          <cell r="E464">
            <v>13547.351000000001</v>
          </cell>
          <cell r="F464">
            <v>255803.98</v>
          </cell>
          <cell r="G464">
            <v>6563.7746999999999</v>
          </cell>
          <cell r="H464">
            <v>9769.4565000000002</v>
          </cell>
          <cell r="I464">
            <v>22516.508000000002</v>
          </cell>
          <cell r="J464">
            <v>237369.15</v>
          </cell>
          <cell r="K464">
            <v>46925.718999999997</v>
          </cell>
        </row>
        <row r="465">
          <cell r="C465">
            <v>30</v>
          </cell>
          <cell r="D465">
            <v>4513.6891999999998</v>
          </cell>
          <cell r="E465">
            <v>13889.333000000001</v>
          </cell>
          <cell r="F465">
            <v>278292.34000000003</v>
          </cell>
          <cell r="G465">
            <v>6738.4940999999999</v>
          </cell>
          <cell r="H465">
            <v>10556.538</v>
          </cell>
          <cell r="I465">
            <v>23363.363000000001</v>
          </cell>
          <cell r="J465">
            <v>247095.12</v>
          </cell>
          <cell r="K465">
            <v>49424.612000000001</v>
          </cell>
        </row>
        <row r="466">
          <cell r="C466">
            <v>30</v>
          </cell>
          <cell r="D466">
            <v>4610.5418</v>
          </cell>
          <cell r="E466">
            <v>14253.543</v>
          </cell>
          <cell r="F466">
            <v>299590.90999999997</v>
          </cell>
          <cell r="G466">
            <v>6924.3906999999999</v>
          </cell>
          <cell r="H466">
            <v>11417.686</v>
          </cell>
          <cell r="I466">
            <v>24243.023000000001</v>
          </cell>
          <cell r="J466">
            <v>256452.32</v>
          </cell>
          <cell r="K466">
            <v>51880.014000000003</v>
          </cell>
        </row>
        <row r="467">
          <cell r="C467">
            <v>30</v>
          </cell>
          <cell r="D467">
            <v>4713.7093000000004</v>
          </cell>
          <cell r="E467">
            <v>14640.847</v>
          </cell>
          <cell r="F467">
            <v>319033.45</v>
          </cell>
          <cell r="G467">
            <v>7121.6755000000003</v>
          </cell>
          <cell r="H467">
            <v>12348.116</v>
          </cell>
          <cell r="I467">
            <v>25156.952000000001</v>
          </cell>
          <cell r="J467">
            <v>265392.34999999998</v>
          </cell>
          <cell r="K467">
            <v>54260.928999999996</v>
          </cell>
        </row>
        <row r="468">
          <cell r="C468">
            <v>35</v>
          </cell>
          <cell r="D468">
            <v>4822.4576999999999</v>
          </cell>
          <cell r="E468">
            <v>15051.227000000001</v>
          </cell>
          <cell r="F468">
            <v>336059.6</v>
          </cell>
          <cell r="G468">
            <v>7330.2987999999996</v>
          </cell>
          <cell r="H468">
            <v>13339.671</v>
          </cell>
          <cell r="I468">
            <v>26106.715</v>
          </cell>
          <cell r="J468">
            <v>273830.56</v>
          </cell>
          <cell r="K468">
            <v>56535.771999999997</v>
          </cell>
        </row>
        <row r="469">
          <cell r="C469">
            <v>35</v>
          </cell>
          <cell r="D469">
            <v>4935.7752</v>
          </cell>
          <cell r="E469">
            <v>15484.328</v>
          </cell>
          <cell r="F469">
            <v>350252.13</v>
          </cell>
          <cell r="G469">
            <v>7550.4083000000001</v>
          </cell>
          <cell r="H469">
            <v>14382.271000000001</v>
          </cell>
          <cell r="I469">
            <v>27093.935000000001</v>
          </cell>
          <cell r="J469">
            <v>281614.09999999998</v>
          </cell>
          <cell r="K469">
            <v>58672.595000000001</v>
          </cell>
        </row>
        <row r="470">
          <cell r="C470">
            <v>35</v>
          </cell>
          <cell r="D470">
            <v>5052.7763000000004</v>
          </cell>
          <cell r="E470">
            <v>15940.633</v>
          </cell>
          <cell r="F470">
            <v>361309.54</v>
          </cell>
          <cell r="G470">
            <v>7783.7628000000004</v>
          </cell>
          <cell r="H470">
            <v>15465.741</v>
          </cell>
          <cell r="I470">
            <v>28120.528999999999</v>
          </cell>
          <cell r="J470">
            <v>288505.39</v>
          </cell>
          <cell r="K470">
            <v>60639.512999999999</v>
          </cell>
        </row>
        <row r="471">
          <cell r="C471">
            <v>40</v>
          </cell>
          <cell r="D471">
            <v>5173.0731999999998</v>
          </cell>
          <cell r="E471">
            <v>16423.491000000002</v>
          </cell>
          <cell r="F471">
            <v>368964.68</v>
          </cell>
          <cell r="G471">
            <v>8032.9973</v>
          </cell>
          <cell r="H471">
            <v>16581.305</v>
          </cell>
          <cell r="I471">
            <v>29188.780999999999</v>
          </cell>
          <cell r="J471">
            <v>294187.93</v>
          </cell>
          <cell r="K471">
            <v>62405.642</v>
          </cell>
        </row>
        <row r="472">
          <cell r="C472">
            <v>40</v>
          </cell>
          <cell r="D472">
            <v>5297.3356999999996</v>
          </cell>
          <cell r="E472">
            <v>16939.491000000002</v>
          </cell>
          <cell r="F472">
            <v>372944.13</v>
          </cell>
          <cell r="G472">
            <v>8300.2865000000002</v>
          </cell>
          <cell r="H472">
            <v>17721.906999999999</v>
          </cell>
          <cell r="I472">
            <v>30300.986000000001</v>
          </cell>
          <cell r="J472">
            <v>298292.88</v>
          </cell>
          <cell r="K472">
            <v>63941.88</v>
          </cell>
        </row>
        <row r="473">
          <cell r="C473">
            <v>45</v>
          </cell>
          <cell r="D473">
            <v>5427.0599000000002</v>
          </cell>
          <cell r="E473">
            <v>17495.498</v>
          </cell>
          <cell r="F473">
            <v>372966.58</v>
          </cell>
          <cell r="G473">
            <v>8586.9703000000009</v>
          </cell>
          <cell r="H473">
            <v>18881.988000000001</v>
          </cell>
          <cell r="I473">
            <v>31459.313999999998</v>
          </cell>
          <cell r="J473">
            <v>300437.86</v>
          </cell>
          <cell r="K473">
            <v>65221.84</v>
          </cell>
        </row>
        <row r="474">
          <cell r="C474">
            <v>45</v>
          </cell>
          <cell r="D474">
            <v>5563.8149000000003</v>
          </cell>
          <cell r="E474">
            <v>18095.135999999999</v>
          </cell>
          <cell r="F474">
            <v>368829.23</v>
          </cell>
          <cell r="G474">
            <v>8894.4663</v>
          </cell>
          <cell r="H474">
            <v>20056.791000000001</v>
          </cell>
          <cell r="I474">
            <v>32665.534</v>
          </cell>
          <cell r="J474">
            <v>300271.05</v>
          </cell>
          <cell r="K474">
            <v>66223</v>
          </cell>
        </row>
        <row r="475">
          <cell r="C475">
            <v>50</v>
          </cell>
          <cell r="D475">
            <v>5708.8720000000003</v>
          </cell>
          <cell r="E475">
            <v>18739.560000000001</v>
          </cell>
          <cell r="F475">
            <v>360574.31</v>
          </cell>
          <cell r="G475">
            <v>9224.3037999999997</v>
          </cell>
          <cell r="H475">
            <v>21241.776999999998</v>
          </cell>
          <cell r="I475">
            <v>33920.557999999997</v>
          </cell>
          <cell r="J475">
            <v>297538.25</v>
          </cell>
          <cell r="K475">
            <v>66927.392999999996</v>
          </cell>
        </row>
        <row r="476">
          <cell r="C476">
            <v>50</v>
          </cell>
          <cell r="D476">
            <v>5863.0546999999997</v>
          </cell>
          <cell r="E476">
            <v>19432.199000000001</v>
          </cell>
          <cell r="F476">
            <v>348542.94</v>
          </cell>
          <cell r="G476">
            <v>9578.6767</v>
          </cell>
          <cell r="H476">
            <v>22432.167000000001</v>
          </cell>
          <cell r="I476">
            <v>35224.148000000001</v>
          </cell>
          <cell r="J476">
            <v>292174.88</v>
          </cell>
          <cell r="K476">
            <v>67322.301000000007</v>
          </cell>
        </row>
        <row r="477">
          <cell r="C477">
            <v>55</v>
          </cell>
          <cell r="D477">
            <v>6026.6578</v>
          </cell>
          <cell r="E477">
            <v>20180.826000000001</v>
          </cell>
          <cell r="F477">
            <v>333328.63</v>
          </cell>
          <cell r="G477">
            <v>9961.4429</v>
          </cell>
          <cell r="H477">
            <v>23622.631000000001</v>
          </cell>
          <cell r="I477">
            <v>36574.512999999999</v>
          </cell>
          <cell r="J477">
            <v>284358.53000000003</v>
          </cell>
          <cell r="K477">
            <v>67400.573999999993</v>
          </cell>
        </row>
        <row r="478">
          <cell r="C478">
            <v>55</v>
          </cell>
          <cell r="D478">
            <v>6199.6211999999996</v>
          </cell>
          <cell r="E478">
            <v>20994.755000000001</v>
          </cell>
          <cell r="F478">
            <v>315698.03999999998</v>
          </cell>
          <cell r="G478">
            <v>10377.478999999999</v>
          </cell>
          <cell r="H478">
            <v>24807.866999999998</v>
          </cell>
          <cell r="I478">
            <v>37967.769</v>
          </cell>
          <cell r="J478">
            <v>274462.78999999998</v>
          </cell>
          <cell r="K478">
            <v>67160.942999999999</v>
          </cell>
        </row>
        <row r="479">
          <cell r="C479">
            <v>60</v>
          </cell>
          <cell r="D479">
            <v>6381.7527</v>
          </cell>
          <cell r="E479">
            <v>21883.893</v>
          </cell>
          <cell r="F479">
            <v>296517.55</v>
          </cell>
          <cell r="G479">
            <v>10831.465</v>
          </cell>
          <cell r="H479">
            <v>25983.605</v>
          </cell>
          <cell r="I479">
            <v>39397.684999999998</v>
          </cell>
          <cell r="J479">
            <v>262939.46999999997</v>
          </cell>
          <cell r="K479">
            <v>66607.923999999999</v>
          </cell>
        </row>
        <row r="480">
          <cell r="C480">
            <v>65</v>
          </cell>
          <cell r="D480">
            <v>6573.6001999999999</v>
          </cell>
          <cell r="E480">
            <v>22859.714</v>
          </cell>
          <cell r="F480">
            <v>276665.8</v>
          </cell>
          <cell r="G480">
            <v>11332.098</v>
          </cell>
          <cell r="H480">
            <v>27147.116000000002</v>
          </cell>
          <cell r="I480">
            <v>40855.516000000003</v>
          </cell>
          <cell r="J480">
            <v>250225.31</v>
          </cell>
          <cell r="K480">
            <v>65751.862999999998</v>
          </cell>
        </row>
        <row r="481">
          <cell r="C481">
            <v>65</v>
          </cell>
          <cell r="D481">
            <v>6776.6954999999998</v>
          </cell>
          <cell r="E481">
            <v>23935.56</v>
          </cell>
          <cell r="F481">
            <v>256902.32</v>
          </cell>
          <cell r="G481">
            <v>11899.393</v>
          </cell>
          <cell r="H481">
            <v>28297.077000000001</v>
          </cell>
          <cell r="I481">
            <v>42330.034</v>
          </cell>
          <cell r="J481">
            <v>236706.84</v>
          </cell>
          <cell r="K481">
            <v>64608.65</v>
          </cell>
        </row>
        <row r="482">
          <cell r="C482">
            <v>70</v>
          </cell>
          <cell r="D482">
            <v>6993.4314999999997</v>
          </cell>
          <cell r="E482">
            <v>25128.037</v>
          </cell>
          <cell r="F482">
            <v>237749.52</v>
          </cell>
          <cell r="G482">
            <v>12568.763999999999</v>
          </cell>
          <cell r="H482">
            <v>29432.989000000001</v>
          </cell>
          <cell r="I482">
            <v>43807.692000000003</v>
          </cell>
          <cell r="J482">
            <v>222716.18</v>
          </cell>
          <cell r="K482">
            <v>63199.499000000003</v>
          </cell>
        </row>
        <row r="483">
          <cell r="C483">
            <v>75</v>
          </cell>
          <cell r="D483">
            <v>7225.9889999999996</v>
          </cell>
          <cell r="E483">
            <v>26463.835999999999</v>
          </cell>
          <cell r="F483">
            <v>219524.58</v>
          </cell>
          <cell r="G483">
            <v>13390.404</v>
          </cell>
          <cell r="H483">
            <v>30554.028999999999</v>
          </cell>
          <cell r="I483">
            <v>45272.887999999999</v>
          </cell>
          <cell r="J483">
            <v>208541.89</v>
          </cell>
          <cell r="K483">
            <v>61550.432999999997</v>
          </cell>
        </row>
        <row r="484">
          <cell r="C484">
            <v>80</v>
          </cell>
          <cell r="D484">
            <v>7475.9946</v>
          </cell>
          <cell r="E484">
            <v>27982.486000000001</v>
          </cell>
          <cell r="F484">
            <v>202428.82</v>
          </cell>
          <cell r="G484">
            <v>14420.894</v>
          </cell>
          <cell r="H484">
            <v>31657.616000000002</v>
          </cell>
          <cell r="I484">
            <v>46708.358999999997</v>
          </cell>
          <cell r="J484">
            <v>194440.46</v>
          </cell>
          <cell r="K484">
            <v>59691.720999999998</v>
          </cell>
        </row>
        <row r="485">
          <cell r="C485">
            <v>85</v>
          </cell>
          <cell r="D485">
            <v>7745.0888000000004</v>
          </cell>
          <cell r="E485">
            <v>29732.530999999999</v>
          </cell>
          <cell r="F485">
            <v>186636.34</v>
          </cell>
          <cell r="G485">
            <v>15712.678</v>
          </cell>
          <cell r="H485">
            <v>32738.052</v>
          </cell>
          <cell r="I485">
            <v>48095.588000000003</v>
          </cell>
          <cell r="J485">
            <v>180645.66</v>
          </cell>
          <cell r="K485">
            <v>57657.254999999997</v>
          </cell>
        </row>
        <row r="486">
          <cell r="C486">
            <v>90</v>
          </cell>
          <cell r="D486">
            <v>8035.2954</v>
          </cell>
          <cell r="E486">
            <v>31766.124</v>
          </cell>
          <cell r="F486">
            <v>172324.73</v>
          </cell>
          <cell r="G486">
            <v>17305.921999999999</v>
          </cell>
          <cell r="H486">
            <v>33786.26</v>
          </cell>
          <cell r="I486">
            <v>49415.32</v>
          </cell>
          <cell r="J486">
            <v>167372.01</v>
          </cell>
          <cell r="K486">
            <v>55483.264999999999</v>
          </cell>
        </row>
        <row r="487">
          <cell r="C487">
            <v>95</v>
          </cell>
          <cell r="D487">
            <v>8349.4060000000009</v>
          </cell>
          <cell r="E487">
            <v>34139.692999999999</v>
          </cell>
          <cell r="F487">
            <v>159637.16</v>
          </cell>
          <cell r="G487">
            <v>19223.791000000001</v>
          </cell>
          <cell r="H487">
            <v>34790.523000000001</v>
          </cell>
          <cell r="I487">
            <v>50648.038</v>
          </cell>
          <cell r="J487">
            <v>154807.64000000001</v>
          </cell>
          <cell r="K487">
            <v>53206.606</v>
          </cell>
        </row>
        <row r="488">
          <cell r="C488">
            <v>100</v>
          </cell>
          <cell r="D488">
            <v>8692.2443999999996</v>
          </cell>
          <cell r="E488">
            <v>36928.624000000003</v>
          </cell>
          <cell r="F488">
            <v>148652.34</v>
          </cell>
          <cell r="G488">
            <v>21470.7</v>
          </cell>
          <cell r="H488">
            <v>35737.542999999998</v>
          </cell>
          <cell r="I488">
            <v>51774.46</v>
          </cell>
          <cell r="J488">
            <v>143096.63</v>
          </cell>
          <cell r="K488">
            <v>50863.44</v>
          </cell>
        </row>
        <row r="489">
          <cell r="C489">
            <v>110</v>
          </cell>
          <cell r="D489">
            <v>9071.7913000000008</v>
          </cell>
          <cell r="E489">
            <v>40237.159</v>
          </cell>
          <cell r="F489">
            <v>139340.20000000001</v>
          </cell>
          <cell r="G489">
            <v>24033.005000000001</v>
          </cell>
          <cell r="H489">
            <v>36613.462</v>
          </cell>
          <cell r="I489">
            <v>52775.89</v>
          </cell>
          <cell r="J489">
            <v>132318.35</v>
          </cell>
          <cell r="K489">
            <v>48487.896999999997</v>
          </cell>
        </row>
        <row r="490">
          <cell r="C490">
            <v>110</v>
          </cell>
          <cell r="D490">
            <v>9498.3451999999997</v>
          </cell>
          <cell r="E490">
            <v>44209.622000000003</v>
          </cell>
          <cell r="F490">
            <v>131526.68</v>
          </cell>
          <cell r="G490">
            <v>26882.934000000001</v>
          </cell>
          <cell r="H490">
            <v>37404.451999999997</v>
          </cell>
          <cell r="I490">
            <v>53634.656000000003</v>
          </cell>
          <cell r="J490">
            <v>122473.85</v>
          </cell>
          <cell r="K490">
            <v>46111.008000000002</v>
          </cell>
        </row>
        <row r="491">
          <cell r="C491">
            <v>120</v>
          </cell>
          <cell r="D491">
            <v>9982.9627</v>
          </cell>
          <cell r="E491">
            <v>49024.080999999998</v>
          </cell>
          <cell r="F491">
            <v>124892.43</v>
          </cell>
          <cell r="G491">
            <v>29983.697</v>
          </cell>
          <cell r="H491">
            <v>38096.663999999997</v>
          </cell>
          <cell r="I491">
            <v>54334.565999999999</v>
          </cell>
          <cell r="J491">
            <v>113487.94</v>
          </cell>
          <cell r="K491">
            <v>43760.273999999998</v>
          </cell>
        </row>
        <row r="492">
          <cell r="C492">
            <v>130</v>
          </cell>
          <cell r="D492">
            <v>10536.677</v>
          </cell>
          <cell r="E492">
            <v>54868.858</v>
          </cell>
          <cell r="F492">
            <v>119025.84</v>
          </cell>
          <cell r="G492">
            <v>33293.461000000003</v>
          </cell>
          <cell r="H492">
            <v>38676.182000000001</v>
          </cell>
          <cell r="I492">
            <v>54861.42</v>
          </cell>
          <cell r="J492">
            <v>105228.63</v>
          </cell>
          <cell r="K492">
            <v>41459.546000000002</v>
          </cell>
        </row>
        <row r="493">
          <cell r="C493">
            <v>130</v>
          </cell>
          <cell r="D493">
            <v>11170.772999999999</v>
          </cell>
          <cell r="E493">
            <v>61911.839999999997</v>
          </cell>
          <cell r="F493">
            <v>113505.88</v>
          </cell>
          <cell r="G493">
            <v>36766.864000000001</v>
          </cell>
          <cell r="H493">
            <v>39128.866999999998</v>
          </cell>
          <cell r="I493">
            <v>55203.28</v>
          </cell>
          <cell r="J493">
            <v>97530.426000000007</v>
          </cell>
          <cell r="K493">
            <v>39228.879999999997</v>
          </cell>
        </row>
        <row r="494">
          <cell r="C494">
            <v>140</v>
          </cell>
          <cell r="D494">
            <v>11897.785</v>
          </cell>
          <cell r="E494">
            <v>70270.702999999994</v>
          </cell>
          <cell r="F494">
            <v>107980.23</v>
          </cell>
          <cell r="G494">
            <v>40358.616999999998</v>
          </cell>
          <cell r="H494">
            <v>39440.26</v>
          </cell>
          <cell r="I494">
            <v>55350.796000000002</v>
          </cell>
          <cell r="J494">
            <v>90213.422000000006</v>
          </cell>
          <cell r="K494">
            <v>37084.400000000001</v>
          </cell>
        </row>
        <row r="495">
          <cell r="C495">
            <v>150</v>
          </cell>
          <cell r="D495">
            <v>12733.535</v>
          </cell>
          <cell r="E495">
            <v>79990.827000000005</v>
          </cell>
          <cell r="F495">
            <v>102227.33</v>
          </cell>
          <cell r="G495">
            <v>44034.633000000002</v>
          </cell>
          <cell r="H495">
            <v>39596.074000000001</v>
          </cell>
          <cell r="I495">
            <v>55297.656000000003</v>
          </cell>
          <cell r="J495">
            <v>83106.676999999996</v>
          </cell>
          <cell r="K495">
            <v>35038.633000000002</v>
          </cell>
        </row>
        <row r="496">
          <cell r="C496">
            <v>160</v>
          </cell>
          <cell r="D496">
            <v>13699.81</v>
          </cell>
          <cell r="E496">
            <v>91032.756999999998</v>
          </cell>
          <cell r="F496">
            <v>96216.993000000002</v>
          </cell>
          <cell r="G496">
            <v>47782.116999999998</v>
          </cell>
          <cell r="H496">
            <v>39583.07</v>
          </cell>
          <cell r="I496">
            <v>55040.53</v>
          </cell>
          <cell r="J496">
            <v>76085.153999999995</v>
          </cell>
          <cell r="K496">
            <v>33100.690999999999</v>
          </cell>
        </row>
        <row r="497">
          <cell r="C497">
            <v>160</v>
          </cell>
          <cell r="D497">
            <v>14825.986999999999</v>
          </cell>
          <cell r="E497">
            <v>103270.69</v>
          </cell>
          <cell r="F497">
            <v>90080.017999999996</v>
          </cell>
          <cell r="G497">
            <v>51600.5</v>
          </cell>
          <cell r="H497">
            <v>39390.184999999998</v>
          </cell>
          <cell r="I497">
            <v>54578.864000000001</v>
          </cell>
          <cell r="J497">
            <v>69105.985000000001</v>
          </cell>
          <cell r="K497">
            <v>31275.870999999999</v>
          </cell>
        </row>
        <row r="498">
          <cell r="C498">
            <v>170</v>
          </cell>
          <cell r="D498">
            <v>16148.174000000001</v>
          </cell>
          <cell r="E498">
            <v>116495.91</v>
          </cell>
          <cell r="F498">
            <v>83988.076000000001</v>
          </cell>
          <cell r="G498">
            <v>55486.974000000002</v>
          </cell>
          <cell r="H498">
            <v>39010.089</v>
          </cell>
          <cell r="I498">
            <v>53914.779000000002</v>
          </cell>
          <cell r="J498">
            <v>62211.309000000001</v>
          </cell>
          <cell r="K498">
            <v>29565.445</v>
          </cell>
        </row>
        <row r="499">
          <cell r="C499">
            <v>180</v>
          </cell>
          <cell r="D499">
            <v>17705.643</v>
          </cell>
          <cell r="E499">
            <v>130426.97</v>
          </cell>
          <cell r="F499">
            <v>78110.428</v>
          </cell>
          <cell r="G499">
            <v>59428.385999999999</v>
          </cell>
          <cell r="H499">
            <v>38440.495000000003</v>
          </cell>
          <cell r="I499">
            <v>53052.873</v>
          </cell>
          <cell r="J499">
            <v>55483.686999999998</v>
          </cell>
          <cell r="K499">
            <v>27967.188999999998</v>
          </cell>
        </row>
        <row r="500">
          <cell r="C500">
            <v>190</v>
          </cell>
          <cell r="D500">
            <v>19535.47</v>
          </cell>
          <cell r="E500">
            <v>144723.99</v>
          </cell>
          <cell r="F500">
            <v>72590.971999999994</v>
          </cell>
          <cell r="G500">
            <v>63400.56</v>
          </cell>
          <cell r="H500">
            <v>37684.783000000003</v>
          </cell>
          <cell r="I500">
            <v>51999.856</v>
          </cell>
          <cell r="J500">
            <v>49005.321000000004</v>
          </cell>
          <cell r="K500">
            <v>26476.48</v>
          </cell>
        </row>
        <row r="501">
          <cell r="C501">
            <v>200</v>
          </cell>
          <cell r="D501">
            <v>21667.007000000001</v>
          </cell>
          <cell r="E501">
            <v>159005.29999999999</v>
          </cell>
          <cell r="F501">
            <v>67526.861000000004</v>
          </cell>
          <cell r="G501">
            <v>67373.020999999993</v>
          </cell>
          <cell r="H501">
            <v>36751.701000000001</v>
          </cell>
          <cell r="I501">
            <v>50764.24</v>
          </cell>
          <cell r="J501">
            <v>42849.472999999998</v>
          </cell>
          <cell r="K501">
            <v>25087.008999999998</v>
          </cell>
        </row>
        <row r="502">
          <cell r="C502">
            <v>200</v>
          </cell>
          <cell r="D502">
            <v>24117.275000000001</v>
          </cell>
          <cell r="E502">
            <v>172857.67</v>
          </cell>
          <cell r="F502">
            <v>62954.894</v>
          </cell>
          <cell r="G502">
            <v>71312.820000000007</v>
          </cell>
          <cell r="H502">
            <v>35654.557000000001</v>
          </cell>
          <cell r="I502">
            <v>49356.381999999998</v>
          </cell>
          <cell r="J502">
            <v>37080.928</v>
          </cell>
          <cell r="K502">
            <v>23791.303</v>
          </cell>
        </row>
        <row r="503">
          <cell r="C503">
            <v>250</v>
          </cell>
          <cell r="D503">
            <v>26888.752</v>
          </cell>
          <cell r="E503">
            <v>185840.08</v>
          </cell>
          <cell r="F503">
            <v>58853.358</v>
          </cell>
          <cell r="G503">
            <v>75183.308999999994</v>
          </cell>
          <cell r="H503">
            <v>34409.970999999998</v>
          </cell>
          <cell r="I503">
            <v>47788.847999999998</v>
          </cell>
          <cell r="J503">
            <v>31753.266</v>
          </cell>
          <cell r="K503">
            <v>22581.206999999999</v>
          </cell>
        </row>
        <row r="504">
          <cell r="C504">
            <v>250</v>
          </cell>
          <cell r="D504">
            <v>29969.242999999999</v>
          </cell>
          <cell r="E504">
            <v>197491.69</v>
          </cell>
          <cell r="F504">
            <v>55151.769</v>
          </cell>
          <cell r="G504">
            <v>78939.978000000003</v>
          </cell>
          <cell r="H504">
            <v>33036.158000000003</v>
          </cell>
          <cell r="I504">
            <v>46076.536999999997</v>
          </cell>
          <cell r="J504">
            <v>26906.101999999999</v>
          </cell>
          <cell r="K504">
            <v>21448.093000000001</v>
          </cell>
        </row>
        <row r="505">
          <cell r="C505">
            <v>250</v>
          </cell>
          <cell r="D505">
            <v>33333.337</v>
          </cell>
          <cell r="E505">
            <v>207354.62</v>
          </cell>
          <cell r="F505">
            <v>51736.713000000003</v>
          </cell>
          <cell r="G505">
            <v>82527.013999999996</v>
          </cell>
          <cell r="H505">
            <v>31552.017</v>
          </cell>
          <cell r="I505">
            <v>44236.656999999999</v>
          </cell>
          <cell r="J505">
            <v>22566.252</v>
          </cell>
          <cell r="K505">
            <v>20383.285</v>
          </cell>
        </row>
        <row r="506">
          <cell r="C506">
            <v>250</v>
          </cell>
          <cell r="D506">
            <v>36944.493000000002</v>
          </cell>
          <cell r="E506">
            <v>215005.88</v>
          </cell>
          <cell r="F506">
            <v>48468.843000000001</v>
          </cell>
          <cell r="G506">
            <v>85876.039000000004</v>
          </cell>
          <cell r="H506">
            <v>29976.972000000002</v>
          </cell>
          <cell r="I506">
            <v>42288.396999999997</v>
          </cell>
          <cell r="J506">
            <v>18749.008999999998</v>
          </cell>
          <cell r="K506">
            <v>19378.718000000001</v>
          </cell>
        </row>
        <row r="507">
          <cell r="C507">
            <v>300</v>
          </cell>
          <cell r="D507">
            <v>40755.942000000003</v>
          </cell>
          <cell r="E507">
            <v>220103.14</v>
          </cell>
          <cell r="F507">
            <v>45213.124000000003</v>
          </cell>
          <cell r="G507">
            <v>88906.93</v>
          </cell>
          <cell r="H507">
            <v>28331.444</v>
          </cell>
          <cell r="I507">
            <v>40252.694000000003</v>
          </cell>
          <cell r="J507">
            <v>15458.28</v>
          </cell>
          <cell r="K507">
            <v>18426.958999999999</v>
          </cell>
        </row>
        <row r="508">
          <cell r="C508">
            <v>300</v>
          </cell>
          <cell r="D508">
            <v>44711.919000000002</v>
          </cell>
          <cell r="E508">
            <v>222430.84</v>
          </cell>
          <cell r="F508">
            <v>41876.324999999997</v>
          </cell>
          <cell r="G508">
            <v>91526.822</v>
          </cell>
          <cell r="H508">
            <v>26637.434000000001</v>
          </cell>
          <cell r="I508">
            <v>38152.042999999998</v>
          </cell>
          <cell r="J508">
            <v>12682.377</v>
          </cell>
          <cell r="K508">
            <v>17520.901000000002</v>
          </cell>
        </row>
        <row r="509">
          <cell r="C509">
            <v>300</v>
          </cell>
          <cell r="D509">
            <v>48748.245000000003</v>
          </cell>
          <cell r="E509">
            <v>221927.76</v>
          </cell>
          <cell r="F509">
            <v>38437.546000000002</v>
          </cell>
          <cell r="G509">
            <v>93628.861999999994</v>
          </cell>
          <cell r="H509">
            <v>24919</v>
          </cell>
          <cell r="I509">
            <v>36010.182000000001</v>
          </cell>
          <cell r="J509">
            <v>10391.005999999999</v>
          </cell>
          <cell r="K509">
            <v>16653.863000000001</v>
          </cell>
        </row>
        <row r="510">
          <cell r="C510">
            <v>350</v>
          </cell>
          <cell r="D510">
            <v>52792.351999999999</v>
          </cell>
          <cell r="E510">
            <v>218695.8</v>
          </cell>
          <cell r="F510">
            <v>34935.692999999999</v>
          </cell>
          <cell r="G510">
            <v>95092.372000000003</v>
          </cell>
          <cell r="H510">
            <v>23202.054</v>
          </cell>
          <cell r="I510">
            <v>33851.315999999999</v>
          </cell>
          <cell r="J510">
            <v>8537.5843000000004</v>
          </cell>
          <cell r="K510">
            <v>15819.816999999999</v>
          </cell>
        </row>
        <row r="511">
          <cell r="C511">
            <v>350</v>
          </cell>
          <cell r="D511">
            <v>56763.19</v>
          </cell>
          <cell r="E511">
            <v>212978.99</v>
          </cell>
          <cell r="F511">
            <v>31415.805</v>
          </cell>
          <cell r="G511">
            <v>95786.043999999994</v>
          </cell>
          <cell r="H511">
            <v>21513.077000000001</v>
          </cell>
          <cell r="I511">
            <v>31699.09</v>
          </cell>
          <cell r="J511">
            <v>7067.2821999999996</v>
          </cell>
          <cell r="K511">
            <v>15013.39</v>
          </cell>
        </row>
        <row r="512">
          <cell r="C512">
            <v>350</v>
          </cell>
          <cell r="D512">
            <v>60572.837</v>
          </cell>
          <cell r="E512">
            <v>205130.64</v>
          </cell>
          <cell r="F512">
            <v>27917.651999999998</v>
          </cell>
          <cell r="G512">
            <v>95579.792000000001</v>
          </cell>
          <cell r="H512">
            <v>19877.281999999999</v>
          </cell>
          <cell r="I512">
            <v>29575.75</v>
          </cell>
          <cell r="J512">
            <v>5927.8388999999997</v>
          </cell>
          <cell r="K512">
            <v>14230.120999999999</v>
          </cell>
        </row>
        <row r="513">
          <cell r="C513">
            <v>400</v>
          </cell>
          <cell r="D513">
            <v>64129.73</v>
          </cell>
          <cell r="E513">
            <v>195567.48</v>
          </cell>
          <cell r="F513">
            <v>24489.465</v>
          </cell>
          <cell r="G513">
            <v>94370.466</v>
          </cell>
          <cell r="H513">
            <v>18316.723000000002</v>
          </cell>
          <cell r="I513">
            <v>27501.414000000001</v>
          </cell>
          <cell r="J513">
            <v>5078.5895</v>
          </cell>
          <cell r="K513">
            <v>13467.007</v>
          </cell>
        </row>
        <row r="514">
          <cell r="C514">
            <v>400</v>
          </cell>
          <cell r="D514">
            <v>67342.888999999996</v>
          </cell>
          <cell r="E514">
            <v>184731.12</v>
          </cell>
          <cell r="F514">
            <v>21194.06</v>
          </cell>
          <cell r="G514">
            <v>92113.756999999998</v>
          </cell>
          <cell r="H514">
            <v>16848.73</v>
          </cell>
          <cell r="I514">
            <v>25493.63</v>
          </cell>
          <cell r="J514">
            <v>4490.4620000000004</v>
          </cell>
          <cell r="K514">
            <v>12722.652</v>
          </cell>
        </row>
        <row r="515">
          <cell r="C515">
            <v>450</v>
          </cell>
          <cell r="D515">
            <v>70126.676999999996</v>
          </cell>
          <cell r="E515">
            <v>173063.36</v>
          </cell>
          <cell r="F515">
            <v>18100.513999999999</v>
          </cell>
          <cell r="G515">
            <v>88838.654999999999</v>
          </cell>
          <cell r="H515">
            <v>15484.924999999999</v>
          </cell>
          <cell r="I515">
            <v>23566.984</v>
          </cell>
          <cell r="J515">
            <v>4136.7367000000004</v>
          </cell>
          <cell r="K515">
            <v>11997.066999999999</v>
          </cell>
        </row>
        <row r="516">
          <cell r="C516">
            <v>450</v>
          </cell>
          <cell r="D516">
            <v>72406.907000000007</v>
          </cell>
          <cell r="E516">
            <v>160991.07999999999</v>
          </cell>
          <cell r="F516">
            <v>15272.245000000001</v>
          </cell>
          <cell r="G516">
            <v>84644.876999999993</v>
          </cell>
          <cell r="H516">
            <v>14231.043</v>
          </cell>
          <cell r="I516">
            <v>21733.37</v>
          </cell>
          <cell r="J516">
            <v>3988.5650000000001</v>
          </cell>
          <cell r="K516">
            <v>11291.379000000001</v>
          </cell>
        </row>
        <row r="517">
          <cell r="C517">
            <v>500</v>
          </cell>
          <cell r="D517">
            <v>74126.819000000003</v>
          </cell>
          <cell r="E517">
            <v>148914.32999999999</v>
          </cell>
          <cell r="F517">
            <v>12759.695</v>
          </cell>
          <cell r="G517">
            <v>79686.400999999998</v>
          </cell>
          <cell r="H517">
            <v>13087.53</v>
          </cell>
          <cell r="I517">
            <v>20002.153999999999</v>
          </cell>
          <cell r="J517">
            <v>4016.3009999999999</v>
          </cell>
          <cell r="K517">
            <v>10607.511</v>
          </cell>
        </row>
        <row r="518">
          <cell r="C518">
            <v>500</v>
          </cell>
          <cell r="D518">
            <v>75251.12</v>
          </cell>
          <cell r="E518">
            <v>137194.19</v>
          </cell>
          <cell r="F518">
            <v>10595.245999999999</v>
          </cell>
          <cell r="G518">
            <v>74141.535000000003</v>
          </cell>
          <cell r="H518">
            <v>12050.859</v>
          </cell>
          <cell r="I518">
            <v>18380.074000000001</v>
          </cell>
          <cell r="J518">
            <v>4190.4854999999998</v>
          </cell>
          <cell r="K518">
            <v>9947.4007999999994</v>
          </cell>
        </row>
        <row r="519">
          <cell r="C519">
            <v>550</v>
          </cell>
          <cell r="D519">
            <v>75768.706000000006</v>
          </cell>
          <cell r="E519">
            <v>126138.52</v>
          </cell>
          <cell r="F519">
            <v>8788.6959000000006</v>
          </cell>
          <cell r="G519">
            <v>68184.948000000004</v>
          </cell>
          <cell r="H519">
            <v>11114.754000000001</v>
          </cell>
          <cell r="I519">
            <v>16871.422999999999</v>
          </cell>
          <cell r="J519">
            <v>4482.0105000000003</v>
          </cell>
          <cell r="K519">
            <v>9312.5334000000003</v>
          </cell>
        </row>
        <row r="520">
          <cell r="C520">
            <v>600</v>
          </cell>
          <cell r="D520">
            <v>75694.062000000005</v>
          </cell>
          <cell r="E520">
            <v>115986.66</v>
          </cell>
          <cell r="F520">
            <v>7321.2784000000001</v>
          </cell>
          <cell r="G520">
            <v>61980.055999999997</v>
          </cell>
          <cell r="H520">
            <v>10271.419</v>
          </cell>
          <cell r="I520">
            <v>15478.147000000001</v>
          </cell>
          <cell r="J520">
            <v>4860.8270000000002</v>
          </cell>
          <cell r="K520">
            <v>8704.5759999999991</v>
          </cell>
        </row>
        <row r="521">
          <cell r="C521">
            <v>600</v>
          </cell>
          <cell r="D521">
            <v>75066.410999999993</v>
          </cell>
          <cell r="E521">
            <v>106899.79</v>
          </cell>
          <cell r="F521">
            <v>6141.7947000000004</v>
          </cell>
          <cell r="G521">
            <v>55678.936000000002</v>
          </cell>
          <cell r="H521">
            <v>9512.3585999999996</v>
          </cell>
          <cell r="I521">
            <v>14199.662</v>
          </cell>
          <cell r="J521">
            <v>5294.5210999999999</v>
          </cell>
          <cell r="K521">
            <v>8126.1379999999999</v>
          </cell>
        </row>
        <row r="522">
          <cell r="C522">
            <v>650</v>
          </cell>
          <cell r="D522">
            <v>73946.241999999998</v>
          </cell>
          <cell r="E522">
            <v>98950.884999999995</v>
          </cell>
          <cell r="F522">
            <v>5172.3544000000002</v>
          </cell>
          <cell r="G522">
            <v>49422.091999999997</v>
          </cell>
          <cell r="H522">
            <v>8828.8382000000001</v>
          </cell>
          <cell r="I522">
            <v>13032.956</v>
          </cell>
          <cell r="J522">
            <v>5748.0789999999997</v>
          </cell>
          <cell r="K522">
            <v>7580.2401</v>
          </cell>
        </row>
        <row r="523">
          <cell r="C523">
            <v>700</v>
          </cell>
          <cell r="D523">
            <v>72408.782000000007</v>
          </cell>
          <cell r="E523">
            <v>92118.865999999995</v>
          </cell>
          <cell r="F523">
            <v>4330.2389999999996</v>
          </cell>
          <cell r="G523">
            <v>43338.832999999999</v>
          </cell>
          <cell r="H523">
            <v>8212.0957999999991</v>
          </cell>
          <cell r="I523">
            <v>11972.953</v>
          </cell>
          <cell r="J523">
            <v>6182.0571</v>
          </cell>
          <cell r="K523">
            <v>7068.9744000000001</v>
          </cell>
        </row>
        <row r="524">
          <cell r="C524">
            <v>700</v>
          </cell>
          <cell r="D524">
            <v>70536.107999999993</v>
          </cell>
          <cell r="E524">
            <v>86292.320999999996</v>
          </cell>
          <cell r="F524">
            <v>3554.8287</v>
          </cell>
          <cell r="G524">
            <v>37548.934000000001</v>
          </cell>
          <cell r="H524">
            <v>7653.2435999999998</v>
          </cell>
          <cell r="I524">
            <v>11013.035</v>
          </cell>
          <cell r="J524">
            <v>6553.8152</v>
          </cell>
          <cell r="K524">
            <v>6593.1733999999997</v>
          </cell>
        </row>
        <row r="525">
          <cell r="C525">
            <v>750</v>
          </cell>
          <cell r="D525">
            <v>68410.013000000006</v>
          </cell>
          <cell r="E525">
            <v>81288.243000000002</v>
          </cell>
          <cell r="F525">
            <v>2824.4364</v>
          </cell>
          <cell r="G525">
            <v>32162.438999999998</v>
          </cell>
          <cell r="H525">
            <v>7143.2692999999999</v>
          </cell>
          <cell r="I525">
            <v>10145.393</v>
          </cell>
          <cell r="J525">
            <v>6822.3245999999999</v>
          </cell>
          <cell r="K525">
            <v>6152.7015000000001</v>
          </cell>
        </row>
        <row r="526">
          <cell r="C526">
            <v>800</v>
          </cell>
          <cell r="D526">
            <v>66106.934999999998</v>
          </cell>
          <cell r="E526">
            <v>76888.456000000006</v>
          </cell>
          <cell r="F526">
            <v>2150.1727000000001</v>
          </cell>
          <cell r="G526">
            <v>27273.782999999999</v>
          </cell>
          <cell r="H526">
            <v>6673.2824000000001</v>
          </cell>
          <cell r="I526">
            <v>9361.4748</v>
          </cell>
          <cell r="J526">
            <v>6954.9552999999996</v>
          </cell>
          <cell r="K526">
            <v>5746.4308000000001</v>
          </cell>
        </row>
        <row r="527">
          <cell r="C527">
            <v>850</v>
          </cell>
          <cell r="D527">
            <v>63694.978000000003</v>
          </cell>
          <cell r="E527">
            <v>72882.482999999993</v>
          </cell>
          <cell r="F527">
            <v>1553.1135999999999</v>
          </cell>
          <cell r="G527">
            <v>22952.99</v>
          </cell>
          <cell r="H527">
            <v>6235.2932000000001</v>
          </cell>
          <cell r="I527">
            <v>8652.5130000000008</v>
          </cell>
          <cell r="J527">
            <v>6935.2226000000001</v>
          </cell>
          <cell r="K527">
            <v>5372.3712999999998</v>
          </cell>
        </row>
        <row r="528">
          <cell r="C528">
            <v>900</v>
          </cell>
          <cell r="D528">
            <v>61232.358</v>
          </cell>
          <cell r="E528">
            <v>69096.377999999997</v>
          </cell>
          <cell r="F528">
            <v>1051.0745999999999</v>
          </cell>
          <cell r="G528">
            <v>19236.083999999999</v>
          </cell>
          <cell r="H528">
            <v>5822.7374</v>
          </cell>
          <cell r="I528">
            <v>8010.1575000000003</v>
          </cell>
          <cell r="J528">
            <v>6764.7550000000001</v>
          </cell>
          <cell r="K528">
            <v>5027.8377</v>
          </cell>
        </row>
        <row r="529">
          <cell r="C529">
            <v>950</v>
          </cell>
          <cell r="D529">
            <v>58767.593999999997</v>
          </cell>
          <cell r="E529">
            <v>65405.434000000001</v>
          </cell>
          <cell r="F529">
            <v>654.67100000000005</v>
          </cell>
          <cell r="G529">
            <v>16118.364</v>
          </cell>
          <cell r="H529">
            <v>5430.7821000000004</v>
          </cell>
          <cell r="I529">
            <v>7427.1058000000003</v>
          </cell>
          <cell r="J529">
            <v>6460.0994000000001</v>
          </cell>
          <cell r="K529">
            <v>4709.8648999999996</v>
          </cell>
        </row>
        <row r="530">
          <cell r="C530">
            <v>1000</v>
          </cell>
          <cell r="D530">
            <v>56340.451999999997</v>
          </cell>
          <cell r="E530">
            <v>61728.404999999999</v>
          </cell>
          <cell r="F530">
            <v>365.51420000000002</v>
          </cell>
          <cell r="G530">
            <v>13554.279</v>
          </cell>
          <cell r="H530">
            <v>5056.4739</v>
          </cell>
          <cell r="I530">
            <v>6897.1148999999996</v>
          </cell>
          <cell r="J530">
            <v>6045.9376000000002</v>
          </cell>
          <cell r="K530">
            <v>4415.8194999999996</v>
          </cell>
        </row>
        <row r="531">
          <cell r="C531">
            <v>1100</v>
          </cell>
          <cell r="D531">
            <v>53982.614999999998</v>
          </cell>
          <cell r="E531">
            <v>58015.947</v>
          </cell>
          <cell r="F531">
            <v>175.44215</v>
          </cell>
          <cell r="G531">
            <v>11464.423000000001</v>
          </cell>
          <cell r="H531">
            <v>4698.3662000000004</v>
          </cell>
          <cell r="I531">
            <v>6414.5273999999999</v>
          </cell>
          <cell r="J531">
            <v>5549.2183999999997</v>
          </cell>
          <cell r="K531">
            <v>4143.6944999999996</v>
          </cell>
        </row>
        <row r="532">
          <cell r="C532">
            <v>1100</v>
          </cell>
          <cell r="D532">
            <v>51717.904000000002</v>
          </cell>
          <cell r="E532">
            <v>54245.358</v>
          </cell>
          <cell r="F532">
            <v>67.325716</v>
          </cell>
          <cell r="G532">
            <v>9750.6553000000004</v>
          </cell>
          <cell r="H532">
            <v>4355.9825000000001</v>
          </cell>
          <cell r="I532">
            <v>5974.0964999999997</v>
          </cell>
          <cell r="J532">
            <v>4996.1230999999998</v>
          </cell>
          <cell r="K532">
            <v>3891.9400999999998</v>
          </cell>
        </row>
        <row r="533">
          <cell r="C533">
            <v>1200</v>
          </cell>
          <cell r="D533">
            <v>49560.824999999997</v>
          </cell>
          <cell r="E533">
            <v>50414.74</v>
          </cell>
          <cell r="F533">
            <v>17.843852999999999</v>
          </cell>
          <cell r="G533">
            <v>8317.8021000000008</v>
          </cell>
          <cell r="H533">
            <v>4029.1275999999998</v>
          </cell>
          <cell r="I533">
            <v>5570.7851000000001</v>
          </cell>
          <cell r="J533">
            <v>4410.4494999999997</v>
          </cell>
          <cell r="K533">
            <v>3659.0877999999998</v>
          </cell>
        </row>
        <row r="534">
          <cell r="C534">
            <v>1300</v>
          </cell>
          <cell r="D534">
            <v>47513.631999999998</v>
          </cell>
          <cell r="E534">
            <v>46539.063999999998</v>
          </cell>
          <cell r="F534">
            <v>2.2062238000000001</v>
          </cell>
          <cell r="G534">
            <v>7094.5063</v>
          </cell>
          <cell r="H534">
            <v>3717.4697999999999</v>
          </cell>
          <cell r="I534">
            <v>5199.55</v>
          </cell>
          <cell r="J534">
            <v>3812.8631999999998</v>
          </cell>
          <cell r="K534">
            <v>3443.5834</v>
          </cell>
        </row>
        <row r="535">
          <cell r="C535">
            <v>1300</v>
          </cell>
          <cell r="D535">
            <v>45564.042000000001</v>
          </cell>
          <cell r="E535">
            <v>42646.781000000003</v>
          </cell>
          <cell r="F535">
            <v>4.8939999999999999E-9</v>
          </cell>
          <cell r="G535">
            <v>6042.8877000000002</v>
          </cell>
          <cell r="H535">
            <v>3420.2707999999998</v>
          </cell>
          <cell r="I535">
            <v>4855.3729999999996</v>
          </cell>
          <cell r="J535">
            <v>3220.8995</v>
          </cell>
          <cell r="K535">
            <v>3244.1226000000001</v>
          </cell>
        </row>
        <row r="536">
          <cell r="C536">
            <v>1400</v>
          </cell>
          <cell r="D536">
            <v>43685.732000000004</v>
          </cell>
          <cell r="E536">
            <v>38774.832999999999</v>
          </cell>
          <cell r="F536">
            <v>0</v>
          </cell>
          <cell r="G536">
            <v>5149.2056000000002</v>
          </cell>
          <cell r="H536">
            <v>3136.5203999999999</v>
          </cell>
          <cell r="I536">
            <v>4533.6364999999996</v>
          </cell>
          <cell r="J536">
            <v>2649.5291000000002</v>
          </cell>
          <cell r="K536">
            <v>3059.5529999999999</v>
          </cell>
        </row>
        <row r="537">
          <cell r="C537">
            <v>1500</v>
          </cell>
          <cell r="D537">
            <v>41841.703999999998</v>
          </cell>
          <cell r="E537">
            <v>34964.220999999998</v>
          </cell>
          <cell r="F537">
            <v>0</v>
          </cell>
          <cell r="G537">
            <v>4405.0514999999996</v>
          </cell>
          <cell r="H537">
            <v>2865.6538</v>
          </cell>
          <cell r="I537">
            <v>4230.6304</v>
          </cell>
          <cell r="J537">
            <v>2112.1006000000002</v>
          </cell>
          <cell r="K537">
            <v>2888.5531000000001</v>
          </cell>
        </row>
        <row r="538">
          <cell r="C538">
            <v>1600</v>
          </cell>
          <cell r="D538">
            <v>39989.906000000003</v>
          </cell>
          <cell r="E538">
            <v>31260.506000000001</v>
          </cell>
          <cell r="F538">
            <v>0</v>
          </cell>
          <cell r="G538">
            <v>3799.7579999999998</v>
          </cell>
          <cell r="H538">
            <v>2608.2451999999998</v>
          </cell>
          <cell r="I538">
            <v>3943.8</v>
          </cell>
          <cell r="J538">
            <v>1621.2282</v>
          </cell>
          <cell r="K538">
            <v>2729.5189999999998</v>
          </cell>
        </row>
        <row r="539">
          <cell r="C539">
            <v>1700</v>
          </cell>
          <cell r="D539">
            <v>38090.432000000001</v>
          </cell>
          <cell r="E539">
            <v>27712.036</v>
          </cell>
          <cell r="F539">
            <v>0</v>
          </cell>
          <cell r="G539">
            <v>3318.2417</v>
          </cell>
          <cell r="H539">
            <v>2366.0232999999998</v>
          </cell>
          <cell r="I539">
            <v>3671.7031999999999</v>
          </cell>
          <cell r="J539">
            <v>1188.4857999999999</v>
          </cell>
          <cell r="K539">
            <v>2580.8352</v>
          </cell>
        </row>
        <row r="540">
          <cell r="C540">
            <v>1800</v>
          </cell>
          <cell r="D540">
            <v>36112.625</v>
          </cell>
          <cell r="E540">
            <v>24363.794000000002</v>
          </cell>
          <cell r="F540">
            <v>0</v>
          </cell>
          <cell r="G540">
            <v>2940.4739</v>
          </cell>
          <cell r="H540">
            <v>2141.2361999999998</v>
          </cell>
          <cell r="I540">
            <v>3413.721</v>
          </cell>
          <cell r="J540">
            <v>823.14331000000004</v>
          </cell>
          <cell r="K540">
            <v>2441.0529000000001</v>
          </cell>
        </row>
        <row r="541">
          <cell r="C541">
            <v>1900</v>
          </cell>
          <cell r="D541">
            <v>34039.811000000002</v>
          </cell>
          <cell r="E541">
            <v>21251.022000000001</v>
          </cell>
          <cell r="F541">
            <v>0</v>
          </cell>
          <cell r="G541">
            <v>2642.8872999999999</v>
          </cell>
          <cell r="H541">
            <v>1935.8264999999999</v>
          </cell>
          <cell r="I541">
            <v>3169.8011999999999</v>
          </cell>
          <cell r="J541">
            <v>530.76913000000002</v>
          </cell>
          <cell r="K541">
            <v>2309.0257000000001</v>
          </cell>
        </row>
        <row r="542">
          <cell r="C542">
            <v>2000</v>
          </cell>
          <cell r="D542">
            <v>31870.04</v>
          </cell>
          <cell r="E542">
            <v>18396.501</v>
          </cell>
          <cell r="F542">
            <v>0</v>
          </cell>
          <cell r="G542">
            <v>2401.6408999999999</v>
          </cell>
          <cell r="H542">
            <v>1750.9788000000001</v>
          </cell>
          <cell r="I542">
            <v>2940.5178999999998</v>
          </cell>
          <cell r="J542">
            <v>312.06076999999999</v>
          </cell>
          <cell r="K542">
            <v>2184.0414999999998</v>
          </cell>
        </row>
        <row r="543">
          <cell r="C543">
            <v>2000</v>
          </cell>
          <cell r="D543">
            <v>29613.744999999999</v>
          </cell>
          <cell r="E543">
            <v>15813.78</v>
          </cell>
          <cell r="F543">
            <v>0</v>
          </cell>
          <cell r="G543">
            <v>2195.2887000000001</v>
          </cell>
          <cell r="H543">
            <v>1587.0029</v>
          </cell>
          <cell r="I543">
            <v>2726.8865000000001</v>
          </cell>
          <cell r="J543">
            <v>162.18411</v>
          </cell>
          <cell r="K543">
            <v>2065.3587000000002</v>
          </cell>
        </row>
        <row r="544">
          <cell r="C544">
            <v>2000</v>
          </cell>
          <cell r="D544">
            <v>27290.944</v>
          </cell>
          <cell r="E544">
            <v>13508.732</v>
          </cell>
          <cell r="F544">
            <v>0</v>
          </cell>
          <cell r="G544">
            <v>2006.8647000000001</v>
          </cell>
          <cell r="H544">
            <v>1443.4146000000001</v>
          </cell>
          <cell r="I544">
            <v>2529.9546</v>
          </cell>
          <cell r="J544">
            <v>70.935850000000002</v>
          </cell>
          <cell r="K544">
            <v>1951.6726000000001</v>
          </cell>
        </row>
        <row r="545">
          <cell r="C545">
            <v>2500</v>
          </cell>
          <cell r="D545">
            <v>24928.892</v>
          </cell>
          <cell r="E545">
            <v>11481.385</v>
          </cell>
          <cell r="F545">
            <v>0</v>
          </cell>
          <cell r="G545">
            <v>1825.2768000000001</v>
          </cell>
          <cell r="H545">
            <v>1319.4431</v>
          </cell>
          <cell r="I545">
            <v>2350.3995</v>
          </cell>
          <cell r="J545">
            <v>23.994447999999998</v>
          </cell>
          <cell r="K545">
            <v>1841.4036000000001</v>
          </cell>
        </row>
        <row r="546">
          <cell r="C546">
            <v>2500</v>
          </cell>
          <cell r="D546">
            <v>22559.593000000001</v>
          </cell>
          <cell r="E546">
            <v>9727.6589999999997</v>
          </cell>
          <cell r="F546">
            <v>0</v>
          </cell>
          <cell r="G546">
            <v>1645.1966</v>
          </cell>
          <cell r="H546">
            <v>1214.1690000000001</v>
          </cell>
          <cell r="I546">
            <v>2188.3761</v>
          </cell>
          <cell r="J546">
            <v>5.3402006999999996</v>
          </cell>
          <cell r="K546">
            <v>1733.1081999999999</v>
          </cell>
        </row>
        <row r="547">
          <cell r="C547">
            <v>2500</v>
          </cell>
          <cell r="D547">
            <v>20217.204000000002</v>
          </cell>
          <cell r="E547">
            <v>8241.3528999999999</v>
          </cell>
          <cell r="F547">
            <v>0</v>
          </cell>
          <cell r="G547">
            <v>1465.0569</v>
          </cell>
          <cell r="H547">
            <v>1126.7131999999999</v>
          </cell>
          <cell r="I547">
            <v>2043.5253</v>
          </cell>
          <cell r="J547">
            <v>0.54959511000000005</v>
          </cell>
          <cell r="K547">
            <v>1625.3536999999999</v>
          </cell>
        </row>
        <row r="548">
          <cell r="C548">
            <v>2500</v>
          </cell>
          <cell r="D548">
            <v>17935.223000000002</v>
          </cell>
          <cell r="E548">
            <v>7015.1634999999997</v>
          </cell>
          <cell r="F548">
            <v>0</v>
          </cell>
          <cell r="G548">
            <v>1285.3675000000001</v>
          </cell>
          <cell r="H548">
            <v>1056.2366999999999</v>
          </cell>
          <cell r="I548">
            <v>1915.0445</v>
          </cell>
          <cell r="J548">
            <v>1.2730000000000001E-9</v>
          </cell>
          <cell r="K548">
            <v>1516.5128</v>
          </cell>
        </row>
        <row r="549">
          <cell r="C549">
            <v>3000</v>
          </cell>
          <cell r="D549">
            <v>15744.232</v>
          </cell>
          <cell r="E549">
            <v>6038.9183999999996</v>
          </cell>
          <cell r="F549">
            <v>0</v>
          </cell>
          <cell r="G549">
            <v>1107.3497</v>
          </cell>
          <cell r="H549">
            <v>1001.8815</v>
          </cell>
          <cell r="I549">
            <v>1801.7999</v>
          </cell>
          <cell r="J549">
            <v>0</v>
          </cell>
          <cell r="K549">
            <v>1405.3321000000001</v>
          </cell>
        </row>
        <row r="550">
          <cell r="C550">
            <v>3000</v>
          </cell>
          <cell r="D550">
            <v>13670.44</v>
          </cell>
          <cell r="E550">
            <v>5296.4584000000004</v>
          </cell>
          <cell r="F550">
            <v>0</v>
          </cell>
          <cell r="G550">
            <v>932.40791999999999</v>
          </cell>
          <cell r="H550">
            <v>962.57052999999996</v>
          </cell>
          <cell r="I550">
            <v>1702.9124999999999</v>
          </cell>
          <cell r="J550">
            <v>0</v>
          </cell>
          <cell r="K550">
            <v>1291.6451</v>
          </cell>
        </row>
        <row r="551">
          <cell r="C551">
            <v>3000</v>
          </cell>
          <cell r="D551">
            <v>11734.97</v>
          </cell>
          <cell r="E551">
            <v>4764.2794999999996</v>
          </cell>
          <cell r="F551">
            <v>0</v>
          </cell>
          <cell r="G551">
            <v>762.99112000000002</v>
          </cell>
          <cell r="H551">
            <v>936.85004000000004</v>
          </cell>
          <cell r="I551">
            <v>1617.8172</v>
          </cell>
          <cell r="J551">
            <v>0</v>
          </cell>
          <cell r="K551">
            <v>1176.3386</v>
          </cell>
        </row>
        <row r="552">
          <cell r="C552">
            <v>3500</v>
          </cell>
          <cell r="D552">
            <v>9953.5038999999997</v>
          </cell>
          <cell r="E552">
            <v>4413.5496000000003</v>
          </cell>
          <cell r="F552">
            <v>0</v>
          </cell>
          <cell r="G552">
            <v>603.05836999999997</v>
          </cell>
          <cell r="H552">
            <v>922.83788000000004</v>
          </cell>
          <cell r="I552">
            <v>1546.0241000000001</v>
          </cell>
          <cell r="J552">
            <v>0</v>
          </cell>
          <cell r="K552">
            <v>1060.5726</v>
          </cell>
        </row>
        <row r="553">
          <cell r="C553">
            <v>3500</v>
          </cell>
          <cell r="D553">
            <v>8337.0128000000004</v>
          </cell>
          <cell r="E553">
            <v>4213.1486999999997</v>
          </cell>
          <cell r="F553">
            <v>0</v>
          </cell>
          <cell r="G553">
            <v>457.08479999999997</v>
          </cell>
          <cell r="H553">
            <v>918.15743999999995</v>
          </cell>
          <cell r="I553">
            <v>1487.0581999999999</v>
          </cell>
          <cell r="J553">
            <v>0</v>
          </cell>
          <cell r="K553">
            <v>945.36528999999996</v>
          </cell>
        </row>
        <row r="554">
          <cell r="C554">
            <v>4000</v>
          </cell>
          <cell r="D554">
            <v>6891.9987000000001</v>
          </cell>
          <cell r="E554">
            <v>4132.1523999999999</v>
          </cell>
          <cell r="F554">
            <v>0</v>
          </cell>
          <cell r="G554">
            <v>329.13236999999998</v>
          </cell>
          <cell r="H554">
            <v>920.11600999999996</v>
          </cell>
          <cell r="I554">
            <v>1440.2121999999999</v>
          </cell>
          <cell r="J554">
            <v>0</v>
          </cell>
          <cell r="K554">
            <v>831.58491000000004</v>
          </cell>
        </row>
        <row r="555">
          <cell r="C555">
            <v>4000</v>
          </cell>
          <cell r="D555">
            <v>5621.2088999999996</v>
          </cell>
          <cell r="E555">
            <v>4141.5762000000004</v>
          </cell>
          <cell r="F555">
            <v>0</v>
          </cell>
          <cell r="G555">
            <v>222.33394999999999</v>
          </cell>
          <cell r="H555">
            <v>925.84722999999997</v>
          </cell>
          <cell r="I555">
            <v>1404.1279999999999</v>
          </cell>
          <cell r="J555">
            <v>0</v>
          </cell>
          <cell r="K555">
            <v>720.19827999999995</v>
          </cell>
        </row>
        <row r="556">
          <cell r="C556">
            <v>4000</v>
          </cell>
          <cell r="D556">
            <v>4523.6900999999998</v>
          </cell>
          <cell r="E556">
            <v>4214.6072999999997</v>
          </cell>
          <cell r="F556">
            <v>0</v>
          </cell>
          <cell r="G556">
            <v>138.41803999999999</v>
          </cell>
          <cell r="H556">
            <v>932.52697999999998</v>
          </cell>
          <cell r="I556">
            <v>1376.8349000000001</v>
          </cell>
          <cell r="J556">
            <v>0</v>
          </cell>
          <cell r="K556">
            <v>612.52968999999996</v>
          </cell>
        </row>
        <row r="557">
          <cell r="C557">
            <v>4500</v>
          </cell>
          <cell r="D557">
            <v>3595.297</v>
          </cell>
          <cell r="E557">
            <v>4324.2660999999998</v>
          </cell>
          <cell r="F557">
            <v>0</v>
          </cell>
          <cell r="G557">
            <v>77.365915999999999</v>
          </cell>
          <cell r="H557">
            <v>937.76621</v>
          </cell>
          <cell r="I557">
            <v>1356.1174000000001</v>
          </cell>
          <cell r="J557">
            <v>0</v>
          </cell>
          <cell r="K557">
            <v>510.26530000000002</v>
          </cell>
        </row>
        <row r="558">
          <cell r="C558">
            <v>4500</v>
          </cell>
          <cell r="D558">
            <v>2828.7363</v>
          </cell>
          <cell r="E558">
            <v>4441.8741</v>
          </cell>
          <cell r="F558">
            <v>0</v>
          </cell>
          <cell r="G558">
            <v>37.244878</v>
          </cell>
          <cell r="H558">
            <v>939.98132999999996</v>
          </cell>
          <cell r="I558">
            <v>1339.8743999999999</v>
          </cell>
          <cell r="J558">
            <v>0</v>
          </cell>
          <cell r="K558">
            <v>414.92662000000001</v>
          </cell>
        </row>
        <row r="559">
          <cell r="C559">
            <v>5000</v>
          </cell>
          <cell r="D559">
            <v>2213.3831</v>
          </cell>
          <cell r="E559">
            <v>4537.9234999999999</v>
          </cell>
          <cell r="F559">
            <v>0</v>
          </cell>
          <cell r="G559">
            <v>14.369816999999999</v>
          </cell>
          <cell r="H559">
            <v>938.40119000000004</v>
          </cell>
          <cell r="I559">
            <v>1326.2583</v>
          </cell>
          <cell r="J559">
            <v>0</v>
          </cell>
          <cell r="K559">
            <v>327.79790000000003</v>
          </cell>
        </row>
        <row r="560">
          <cell r="C560">
            <v>5500</v>
          </cell>
          <cell r="D560">
            <v>1735.1704</v>
          </cell>
          <cell r="E560">
            <v>4586.2964000000002</v>
          </cell>
          <cell r="F560">
            <v>0</v>
          </cell>
          <cell r="G560">
            <v>3.8417718999999999</v>
          </cell>
          <cell r="H560">
            <v>932.45137</v>
          </cell>
          <cell r="I560">
            <v>1313.7918999999999</v>
          </cell>
          <cell r="J560">
            <v>0</v>
          </cell>
          <cell r="K560">
            <v>250.03889000000001</v>
          </cell>
        </row>
        <row r="561">
          <cell r="C561">
            <v>5500</v>
          </cell>
          <cell r="D561">
            <v>1377.0310999999999</v>
          </cell>
          <cell r="E561">
            <v>4565.5821999999998</v>
          </cell>
          <cell r="F561">
            <v>0</v>
          </cell>
          <cell r="G561">
            <v>0.48183878000000002</v>
          </cell>
          <cell r="H561">
            <v>921.22810000000004</v>
          </cell>
          <cell r="I561">
            <v>1301.4448</v>
          </cell>
          <cell r="J561">
            <v>0</v>
          </cell>
          <cell r="K561">
            <v>182.70000999999999</v>
          </cell>
        </row>
        <row r="562">
          <cell r="C562">
            <v>6000</v>
          </cell>
          <cell r="D562">
            <v>1120.0642</v>
          </cell>
          <cell r="E562">
            <v>4461.1954999999998</v>
          </cell>
          <cell r="F562">
            <v>0</v>
          </cell>
          <cell r="G562">
            <v>8.9886000000000002E-4</v>
          </cell>
          <cell r="H562">
            <v>903.45728999999994</v>
          </cell>
          <cell r="I562">
            <v>1288.4765</v>
          </cell>
          <cell r="J562">
            <v>0</v>
          </cell>
          <cell r="K562">
            <v>126.56382000000001</v>
          </cell>
        </row>
        <row r="563">
          <cell r="C563">
            <v>6000</v>
          </cell>
          <cell r="D563">
            <v>945.26885000000004</v>
          </cell>
          <cell r="E563">
            <v>4268.2617</v>
          </cell>
          <cell r="F563">
            <v>0</v>
          </cell>
          <cell r="G563">
            <v>1.9940000000000002E-12</v>
          </cell>
          <cell r="H563">
            <v>877.66986999999995</v>
          </cell>
          <cell r="I563">
            <v>1274.4586999999999</v>
          </cell>
          <cell r="J563">
            <v>0</v>
          </cell>
          <cell r="K563">
            <v>81.973703999999998</v>
          </cell>
        </row>
        <row r="564">
          <cell r="C564">
            <v>6500</v>
          </cell>
          <cell r="D564">
            <v>835.48211000000003</v>
          </cell>
          <cell r="E564">
            <v>3993.5513999999998</v>
          </cell>
          <cell r="F564">
            <v>0</v>
          </cell>
          <cell r="G564">
            <v>0</v>
          </cell>
          <cell r="H564">
            <v>842.59256000000005</v>
          </cell>
          <cell r="I564">
            <v>1259.1503</v>
          </cell>
          <cell r="J564">
            <v>0</v>
          </cell>
          <cell r="K564">
            <v>48.677934</v>
          </cell>
        </row>
        <row r="565">
          <cell r="C565">
            <v>7000</v>
          </cell>
          <cell r="D565">
            <v>776.86794999999995</v>
          </cell>
          <cell r="E565">
            <v>3654.0464999999999</v>
          </cell>
          <cell r="F565">
            <v>0</v>
          </cell>
          <cell r="G565">
            <v>0</v>
          </cell>
          <cell r="H565">
            <v>797.87751000000003</v>
          </cell>
          <cell r="I565">
            <v>1242.0246999999999</v>
          </cell>
          <cell r="J565">
            <v>0</v>
          </cell>
          <cell r="K565">
            <v>25.74916</v>
          </cell>
        </row>
        <row r="566">
          <cell r="C566">
            <v>7500</v>
          </cell>
          <cell r="D566">
            <v>759.35909000000004</v>
          </cell>
          <cell r="E566">
            <v>3269.904</v>
          </cell>
          <cell r="F566">
            <v>0</v>
          </cell>
          <cell r="G566">
            <v>0</v>
          </cell>
          <cell r="H566">
            <v>744.38634000000002</v>
          </cell>
          <cell r="I566">
            <v>1222.1074000000001</v>
          </cell>
          <cell r="J566">
            <v>0</v>
          </cell>
          <cell r="K566">
            <v>11.595348</v>
          </cell>
        </row>
        <row r="567">
          <cell r="C567">
            <v>8000</v>
          </cell>
          <cell r="D567">
            <v>775.84910000000002</v>
          </cell>
          <cell r="E567">
            <v>2859.6073999999999</v>
          </cell>
          <cell r="F567">
            <v>0</v>
          </cell>
          <cell r="G567">
            <v>0</v>
          </cell>
          <cell r="H567">
            <v>683.92245000000003</v>
          </cell>
          <cell r="I567">
            <v>1198.037</v>
          </cell>
          <cell r="J567">
            <v>0</v>
          </cell>
          <cell r="K567">
            <v>4.1134253999999997</v>
          </cell>
        </row>
        <row r="568">
          <cell r="C568">
            <v>8000</v>
          </cell>
          <cell r="D568">
            <v>820.94938000000002</v>
          </cell>
          <cell r="E568">
            <v>2439.1767</v>
          </cell>
          <cell r="F568">
            <v>0</v>
          </cell>
          <cell r="G568">
            <v>0</v>
          </cell>
          <cell r="H568">
            <v>618.64369999999997</v>
          </cell>
          <cell r="I568">
            <v>1168.2301</v>
          </cell>
          <cell r="J568">
            <v>0</v>
          </cell>
          <cell r="K568">
            <v>0.98884433000000005</v>
          </cell>
        </row>
        <row r="569">
          <cell r="C569">
            <v>8500</v>
          </cell>
          <cell r="D569">
            <v>890.14530000000002</v>
          </cell>
          <cell r="E569">
            <v>2022.575</v>
          </cell>
          <cell r="F569">
            <v>0</v>
          </cell>
          <cell r="G569">
            <v>0</v>
          </cell>
          <cell r="H569">
            <v>550.7106</v>
          </cell>
          <cell r="I569">
            <v>1131.1347000000001</v>
          </cell>
          <cell r="J569">
            <v>0</v>
          </cell>
          <cell r="K569">
            <v>0.11151610000000001</v>
          </cell>
        </row>
        <row r="570">
          <cell r="C570">
            <v>9000</v>
          </cell>
          <cell r="D570">
            <v>978.97482000000002</v>
          </cell>
          <cell r="E570">
            <v>1622.538</v>
          </cell>
          <cell r="F570">
            <v>0</v>
          </cell>
          <cell r="G570">
            <v>0</v>
          </cell>
          <cell r="H570">
            <v>482.11320000000001</v>
          </cell>
          <cell r="I570">
            <v>1085.5358000000001</v>
          </cell>
          <cell r="J570">
            <v>0</v>
          </cell>
          <cell r="K570">
            <v>2.582E-10</v>
          </cell>
        </row>
        <row r="571">
          <cell r="C571">
            <v>9500</v>
          </cell>
          <cell r="D571">
            <v>1082.5962</v>
          </cell>
          <cell r="E571">
            <v>1251.2198000000001</v>
          </cell>
          <cell r="F571">
            <v>0</v>
          </cell>
          <cell r="G571">
            <v>0</v>
          </cell>
          <cell r="H571">
            <v>414.55972000000003</v>
          </cell>
          <cell r="I571">
            <v>1030.8587</v>
          </cell>
          <cell r="J571">
            <v>0</v>
          </cell>
          <cell r="K571">
            <v>0</v>
          </cell>
        </row>
        <row r="572">
          <cell r="C572">
            <v>10000</v>
          </cell>
          <cell r="D572">
            <v>1195.0210999999999</v>
          </cell>
          <cell r="E572">
            <v>919.86443999999995</v>
          </cell>
          <cell r="F572">
            <v>0</v>
          </cell>
          <cell r="G572">
            <v>0</v>
          </cell>
          <cell r="H572">
            <v>349.45792999999998</v>
          </cell>
          <cell r="I572">
            <v>967.44371000000001</v>
          </cell>
          <cell r="J572">
            <v>0</v>
          </cell>
          <cell r="K572">
            <v>0</v>
          </cell>
        </row>
        <row r="573">
          <cell r="C573">
            <v>11000</v>
          </cell>
          <cell r="D573">
            <v>1308.9681</v>
          </cell>
          <cell r="E573">
            <v>637.65102000000002</v>
          </cell>
          <cell r="F573">
            <v>0</v>
          </cell>
          <cell r="G573">
            <v>0</v>
          </cell>
          <cell r="H573">
            <v>287.93677000000002</v>
          </cell>
          <cell r="I573">
            <v>896.39945999999998</v>
          </cell>
          <cell r="J573">
            <v>0</v>
          </cell>
          <cell r="K573">
            <v>0</v>
          </cell>
        </row>
        <row r="574">
          <cell r="C574">
            <v>12000</v>
          </cell>
          <cell r="D574">
            <v>1416.402</v>
          </cell>
          <cell r="E574">
            <v>410.54676999999998</v>
          </cell>
          <cell r="F574">
            <v>0</v>
          </cell>
          <cell r="G574">
            <v>0</v>
          </cell>
          <cell r="H574">
            <v>230.92617999999999</v>
          </cell>
          <cell r="I574">
            <v>819.428</v>
          </cell>
          <cell r="J574">
            <v>0</v>
          </cell>
          <cell r="K574">
            <v>0</v>
          </cell>
        </row>
        <row r="575">
          <cell r="C575">
            <v>12000</v>
          </cell>
          <cell r="D575">
            <v>1509.4908</v>
          </cell>
          <cell r="E575">
            <v>240.26852</v>
          </cell>
          <cell r="F575">
            <v>0</v>
          </cell>
          <cell r="G575">
            <v>0</v>
          </cell>
          <cell r="H575">
            <v>179.24378999999999</v>
          </cell>
          <cell r="I575">
            <v>738.58348000000001</v>
          </cell>
          <cell r="J575">
            <v>0</v>
          </cell>
          <cell r="K575">
            <v>0</v>
          </cell>
        </row>
        <row r="576">
          <cell r="C576">
            <v>13000</v>
          </cell>
          <cell r="D576">
            <v>1581.6583000000001</v>
          </cell>
          <cell r="E576">
            <v>123.75018</v>
          </cell>
          <cell r="F576">
            <v>0</v>
          </cell>
          <cell r="G576">
            <v>0</v>
          </cell>
          <cell r="H576">
            <v>133.67241999999999</v>
          </cell>
          <cell r="I576">
            <v>656.02008999999998</v>
          </cell>
          <cell r="J576">
            <v>0</v>
          </cell>
          <cell r="K576">
            <v>0</v>
          </cell>
        </row>
        <row r="577">
          <cell r="C577">
            <v>14000</v>
          </cell>
          <cell r="D577">
            <v>1628.3323</v>
          </cell>
          <cell r="E577">
            <v>53.263233999999997</v>
          </cell>
          <cell r="F577">
            <v>0</v>
          </cell>
          <cell r="G577">
            <v>0</v>
          </cell>
          <cell r="H577">
            <v>94.874144999999999</v>
          </cell>
          <cell r="I577">
            <v>573.76486999999997</v>
          </cell>
          <cell r="J577">
            <v>0</v>
          </cell>
          <cell r="K577">
            <v>0</v>
          </cell>
        </row>
        <row r="578">
          <cell r="C578">
            <v>15000</v>
          </cell>
          <cell r="D578">
            <v>1646.8391999999999</v>
          </cell>
          <cell r="E578">
            <v>17.511928999999999</v>
          </cell>
          <cell r="F578">
            <v>0</v>
          </cell>
          <cell r="G578">
            <v>0</v>
          </cell>
          <cell r="H578">
            <v>63.277019000000003</v>
          </cell>
          <cell r="I578">
            <v>493.59064999999998</v>
          </cell>
          <cell r="J578">
            <v>0</v>
          </cell>
          <cell r="K578">
            <v>0</v>
          </cell>
        </row>
        <row r="579">
          <cell r="C579">
            <v>15000</v>
          </cell>
          <cell r="D579">
            <v>1636.1706999999999</v>
          </cell>
          <cell r="E579">
            <v>3.7017961000000001</v>
          </cell>
          <cell r="F579">
            <v>0</v>
          </cell>
          <cell r="G579">
            <v>0</v>
          </cell>
          <cell r="H579">
            <v>38.959314999999997</v>
          </cell>
          <cell r="I579">
            <v>416.94686999999999</v>
          </cell>
          <cell r="J579">
            <v>0</v>
          </cell>
          <cell r="K579">
            <v>0</v>
          </cell>
        </row>
        <row r="580">
          <cell r="C580">
            <v>16000</v>
          </cell>
          <cell r="D580">
            <v>1596.8997999999999</v>
          </cell>
          <cell r="E580">
            <v>0.35490878999999997</v>
          </cell>
          <cell r="F580">
            <v>0</v>
          </cell>
          <cell r="G580">
            <v>0</v>
          </cell>
          <cell r="H580">
            <v>21.572303000000002</v>
          </cell>
          <cell r="I580">
            <v>344.98068000000001</v>
          </cell>
          <cell r="J580">
            <v>0</v>
          </cell>
          <cell r="K580">
            <v>0</v>
          </cell>
        </row>
        <row r="581">
          <cell r="C581">
            <v>17000</v>
          </cell>
          <cell r="D581">
            <v>1531.1864</v>
          </cell>
          <cell r="E581">
            <v>7.8729999999999996E-10</v>
          </cell>
          <cell r="F581">
            <v>0</v>
          </cell>
          <cell r="G581">
            <v>0</v>
          </cell>
          <cell r="H581">
            <v>10.309372</v>
          </cell>
          <cell r="I581">
            <v>278.58575999999999</v>
          </cell>
          <cell r="J581">
            <v>0</v>
          </cell>
          <cell r="K581">
            <v>0</v>
          </cell>
        </row>
        <row r="582">
          <cell r="C582">
            <v>18000</v>
          </cell>
          <cell r="D582">
            <v>1442.6237000000001</v>
          </cell>
          <cell r="E582">
            <v>0</v>
          </cell>
          <cell r="F582">
            <v>0</v>
          </cell>
          <cell r="G582">
            <v>0</v>
          </cell>
          <cell r="H582">
            <v>3.9607109999999999</v>
          </cell>
          <cell r="I582">
            <v>218.5026</v>
          </cell>
          <cell r="J582">
            <v>0</v>
          </cell>
          <cell r="K582">
            <v>0</v>
          </cell>
        </row>
        <row r="583">
          <cell r="C583">
            <v>19000</v>
          </cell>
          <cell r="D583">
            <v>1335.7910999999999</v>
          </cell>
          <cell r="E583">
            <v>0</v>
          </cell>
          <cell r="F583">
            <v>0</v>
          </cell>
          <cell r="G583">
            <v>0</v>
          </cell>
          <cell r="H583">
            <v>1.0614254999999999</v>
          </cell>
          <cell r="I583">
            <v>165.39507</v>
          </cell>
          <cell r="J583">
            <v>0</v>
          </cell>
          <cell r="K583">
            <v>0</v>
          </cell>
        </row>
        <row r="584">
          <cell r="C584">
            <v>20000</v>
          </cell>
          <cell r="D584">
            <v>1215.6987999999999</v>
          </cell>
          <cell r="E584">
            <v>0</v>
          </cell>
          <cell r="F584">
            <v>0</v>
          </cell>
          <cell r="G584">
            <v>0</v>
          </cell>
          <cell r="H584">
            <v>0.13717436</v>
          </cell>
          <cell r="I584">
            <v>119.84712</v>
          </cell>
          <cell r="J584">
            <v>0</v>
          </cell>
          <cell r="K584">
            <v>0</v>
          </cell>
        </row>
        <row r="585">
          <cell r="C585">
            <v>20000</v>
          </cell>
          <cell r="D585">
            <v>1087.2696000000001</v>
          </cell>
          <cell r="E585">
            <v>0</v>
          </cell>
          <cell r="F585">
            <v>0</v>
          </cell>
          <cell r="G585">
            <v>0</v>
          </cell>
          <cell r="H585">
            <v>1.34582E-3</v>
          </cell>
          <cell r="I585">
            <v>82.251917000000006</v>
          </cell>
          <cell r="J585">
            <v>0</v>
          </cell>
          <cell r="K585">
            <v>0</v>
          </cell>
        </row>
        <row r="586">
          <cell r="C586">
            <v>20000</v>
          </cell>
          <cell r="D586">
            <v>955.00193000000002</v>
          </cell>
          <cell r="E586">
            <v>0</v>
          </cell>
          <cell r="F586">
            <v>0</v>
          </cell>
          <cell r="G586">
            <v>0</v>
          </cell>
          <cell r="H586">
            <v>2.986E-12</v>
          </cell>
          <cell r="I586">
            <v>52.702751999999997</v>
          </cell>
          <cell r="J586">
            <v>0</v>
          </cell>
          <cell r="K586">
            <v>0</v>
          </cell>
        </row>
        <row r="587">
          <cell r="C587">
            <v>25000</v>
          </cell>
          <cell r="D587">
            <v>822.77265</v>
          </cell>
          <cell r="E587">
            <v>0</v>
          </cell>
          <cell r="F587">
            <v>0</v>
          </cell>
          <cell r="G587">
            <v>0</v>
          </cell>
          <cell r="H587">
            <v>0</v>
          </cell>
          <cell r="I587">
            <v>30.894576000000001</v>
          </cell>
          <cell r="J587">
            <v>0</v>
          </cell>
          <cell r="K587">
            <v>0</v>
          </cell>
        </row>
        <row r="588">
          <cell r="C588">
            <v>25000</v>
          </cell>
          <cell r="D588">
            <v>693.82833000000005</v>
          </cell>
          <cell r="E588">
            <v>0</v>
          </cell>
          <cell r="F588">
            <v>0</v>
          </cell>
          <cell r="G588">
            <v>0</v>
          </cell>
          <cell r="H588">
            <v>0</v>
          </cell>
          <cell r="I588">
            <v>16.079903000000002</v>
          </cell>
          <cell r="J588">
            <v>0</v>
          </cell>
          <cell r="K588">
            <v>0</v>
          </cell>
        </row>
        <row r="589">
          <cell r="C589">
            <v>25000</v>
          </cell>
          <cell r="D589">
            <v>570.85934999999995</v>
          </cell>
          <cell r="E589">
            <v>0</v>
          </cell>
          <cell r="F589">
            <v>0</v>
          </cell>
          <cell r="G589">
            <v>0</v>
          </cell>
          <cell r="H589">
            <v>0</v>
          </cell>
          <cell r="I589">
            <v>7.0880029000000002</v>
          </cell>
          <cell r="J589">
            <v>0</v>
          </cell>
          <cell r="K589">
            <v>0</v>
          </cell>
        </row>
        <row r="590">
          <cell r="C590">
            <v>30000</v>
          </cell>
          <cell r="D590">
            <v>456.1891</v>
          </cell>
          <cell r="E590">
            <v>0</v>
          </cell>
          <cell r="F590">
            <v>0</v>
          </cell>
          <cell r="G590">
            <v>0</v>
          </cell>
          <cell r="H590">
            <v>0</v>
          </cell>
          <cell r="I590">
            <v>2.4407999999999999</v>
          </cell>
          <cell r="J590">
            <v>0</v>
          </cell>
          <cell r="K590">
            <v>0</v>
          </cell>
        </row>
        <row r="591">
          <cell r="C591">
            <v>30000</v>
          </cell>
          <cell r="D591">
            <v>351.94731999999999</v>
          </cell>
          <cell r="E591">
            <v>0</v>
          </cell>
          <cell r="F591">
            <v>0</v>
          </cell>
          <cell r="G591">
            <v>0</v>
          </cell>
          <cell r="H591">
            <v>0</v>
          </cell>
          <cell r="I591">
            <v>0.56222127</v>
          </cell>
          <cell r="J591">
            <v>0</v>
          </cell>
          <cell r="K591">
            <v>0</v>
          </cell>
        </row>
        <row r="592">
          <cell r="C592">
            <v>30000</v>
          </cell>
          <cell r="D592">
            <v>260.12340999999998</v>
          </cell>
          <cell r="E592">
            <v>0</v>
          </cell>
          <cell r="F592">
            <v>0</v>
          </cell>
          <cell r="G592">
            <v>0</v>
          </cell>
          <cell r="H592">
            <v>0</v>
          </cell>
          <cell r="I592">
            <v>6.0513839999999999E-2</v>
          </cell>
          <cell r="J592">
            <v>0</v>
          </cell>
          <cell r="K592">
            <v>0</v>
          </cell>
        </row>
        <row r="593">
          <cell r="C593">
            <v>35000</v>
          </cell>
          <cell r="D593">
            <v>182.3381</v>
          </cell>
          <cell r="E593">
            <v>0</v>
          </cell>
          <cell r="F593">
            <v>0</v>
          </cell>
          <cell r="G593">
            <v>0</v>
          </cell>
          <cell r="H593">
            <v>0</v>
          </cell>
          <cell r="I593">
            <v>1.3420000000000001E-10</v>
          </cell>
          <cell r="J593">
            <v>0</v>
          </cell>
          <cell r="K593">
            <v>0</v>
          </cell>
        </row>
        <row r="594">
          <cell r="C594">
            <v>35000</v>
          </cell>
          <cell r="D594">
            <v>119.2835</v>
          </cell>
          <cell r="E594">
            <v>0</v>
          </cell>
          <cell r="F594">
            <v>0</v>
          </cell>
          <cell r="G594">
            <v>0</v>
          </cell>
          <cell r="H594">
            <v>0</v>
          </cell>
          <cell r="I594">
            <v>0</v>
          </cell>
          <cell r="J594">
            <v>0</v>
          </cell>
          <cell r="K594">
            <v>0</v>
          </cell>
        </row>
        <row r="595">
          <cell r="C595">
            <v>35000</v>
          </cell>
          <cell r="D595">
            <v>70.663189000000003</v>
          </cell>
          <cell r="E595">
            <v>0</v>
          </cell>
          <cell r="F595">
            <v>0</v>
          </cell>
          <cell r="G595">
            <v>0</v>
          </cell>
          <cell r="H595">
            <v>0</v>
          </cell>
          <cell r="I595">
            <v>0</v>
          </cell>
          <cell r="J595">
            <v>0</v>
          </cell>
          <cell r="K595">
            <v>0</v>
          </cell>
        </row>
        <row r="596">
          <cell r="C596">
            <v>40000</v>
          </cell>
          <cell r="D596">
            <v>36.239424999999997</v>
          </cell>
          <cell r="E596">
            <v>0</v>
          </cell>
          <cell r="F596">
            <v>0</v>
          </cell>
          <cell r="G596">
            <v>0</v>
          </cell>
          <cell r="H596">
            <v>0</v>
          </cell>
          <cell r="I596">
            <v>0</v>
          </cell>
          <cell r="J596">
            <v>0</v>
          </cell>
          <cell r="K596">
            <v>0</v>
          </cell>
        </row>
        <row r="597">
          <cell r="C597">
            <v>40000</v>
          </cell>
          <cell r="D597">
            <v>14.968767</v>
          </cell>
          <cell r="E597">
            <v>0</v>
          </cell>
          <cell r="F597">
            <v>0</v>
          </cell>
          <cell r="G597">
            <v>0</v>
          </cell>
          <cell r="H597">
            <v>0</v>
          </cell>
          <cell r="I597">
            <v>0</v>
          </cell>
          <cell r="J597">
            <v>0</v>
          </cell>
          <cell r="K597">
            <v>0</v>
          </cell>
        </row>
        <row r="598">
          <cell r="C598">
            <v>45000</v>
          </cell>
          <cell r="D598">
            <v>4.3307143999999997</v>
          </cell>
          <cell r="E598">
            <v>0</v>
          </cell>
          <cell r="F598">
            <v>0</v>
          </cell>
          <cell r="G598">
            <v>0</v>
          </cell>
          <cell r="H598">
            <v>0</v>
          </cell>
          <cell r="I598">
            <v>0</v>
          </cell>
          <cell r="J598">
            <v>0</v>
          </cell>
          <cell r="K598">
            <v>0</v>
          </cell>
        </row>
        <row r="599">
          <cell r="C599">
            <v>45000</v>
          </cell>
          <cell r="D599">
            <v>0.59923263999999998</v>
          </cell>
          <cell r="E599">
            <v>0</v>
          </cell>
          <cell r="F599">
            <v>0</v>
          </cell>
          <cell r="G599">
            <v>0</v>
          </cell>
          <cell r="H599">
            <v>0</v>
          </cell>
          <cell r="I599">
            <v>0</v>
          </cell>
          <cell r="J599">
            <v>0</v>
          </cell>
          <cell r="K599">
            <v>0</v>
          </cell>
        </row>
        <row r="600">
          <cell r="C600">
            <v>50000</v>
          </cell>
          <cell r="D600">
            <v>-2.427464E-2</v>
          </cell>
          <cell r="E600">
            <v>0</v>
          </cell>
          <cell r="F600">
            <v>0</v>
          </cell>
          <cell r="G600">
            <v>0</v>
          </cell>
          <cell r="H600">
            <v>0</v>
          </cell>
          <cell r="I600">
            <v>0</v>
          </cell>
          <cell r="J600">
            <v>0</v>
          </cell>
          <cell r="K600">
            <v>0</v>
          </cell>
        </row>
        <row r="601">
          <cell r="C601">
            <v>50000</v>
          </cell>
          <cell r="D601">
            <v>-4.2519999999999999E-10</v>
          </cell>
          <cell r="E601">
            <v>0</v>
          </cell>
          <cell r="F601">
            <v>0</v>
          </cell>
          <cell r="G601">
            <v>0</v>
          </cell>
          <cell r="H601">
            <v>0</v>
          </cell>
          <cell r="I601">
            <v>0</v>
          </cell>
          <cell r="J601">
            <v>0</v>
          </cell>
          <cell r="K601">
            <v>0</v>
          </cell>
        </row>
        <row r="602">
          <cell r="C602">
            <v>55000</v>
          </cell>
          <cell r="D602">
            <v>0</v>
          </cell>
          <cell r="E602">
            <v>0</v>
          </cell>
          <cell r="F602">
            <v>0</v>
          </cell>
          <cell r="G602">
            <v>0</v>
          </cell>
          <cell r="H602">
            <v>0</v>
          </cell>
          <cell r="I602">
            <v>0</v>
          </cell>
          <cell r="J602">
            <v>0</v>
          </cell>
          <cell r="K602">
            <v>0</v>
          </cell>
        </row>
        <row r="603">
          <cell r="C603">
            <v>55000</v>
          </cell>
          <cell r="D603">
            <v>0</v>
          </cell>
          <cell r="E603">
            <v>0</v>
          </cell>
          <cell r="F603">
            <v>0</v>
          </cell>
          <cell r="G603">
            <v>0</v>
          </cell>
          <cell r="H603">
            <v>0</v>
          </cell>
          <cell r="I603">
            <v>0</v>
          </cell>
          <cell r="J603">
            <v>0</v>
          </cell>
          <cell r="K603">
            <v>0</v>
          </cell>
        </row>
        <row r="604">
          <cell r="C604">
            <v>60000</v>
          </cell>
          <cell r="D604">
            <v>0</v>
          </cell>
          <cell r="E604">
            <v>0</v>
          </cell>
          <cell r="F604">
            <v>0</v>
          </cell>
          <cell r="G604">
            <v>0</v>
          </cell>
          <cell r="H604">
            <v>0</v>
          </cell>
          <cell r="I604">
            <v>0</v>
          </cell>
          <cell r="J604">
            <v>0</v>
          </cell>
          <cell r="K604">
            <v>0</v>
          </cell>
        </row>
        <row r="605">
          <cell r="D605" t="str">
            <v>North America</v>
          </cell>
          <cell r="E605" t="str">
            <v>Europe</v>
          </cell>
          <cell r="F605" t="str">
            <v>East Asia</v>
          </cell>
          <cell r="G605" t="str">
            <v>Russia &amp; Central Asia</v>
          </cell>
          <cell r="H605" t="str">
            <v>MENA</v>
          </cell>
          <cell r="I605" t="str">
            <v>Latin America</v>
          </cell>
          <cell r="J605" t="str">
            <v>South &amp; South-East Asia</v>
          </cell>
          <cell r="K605" t="str">
            <v>Sub-Saharan Africa</v>
          </cell>
        </row>
        <row r="606">
          <cell r="C606">
            <v>1</v>
          </cell>
          <cell r="D606">
            <v>0</v>
          </cell>
          <cell r="E606">
            <v>0</v>
          </cell>
          <cell r="F606">
            <v>15225.075999999999</v>
          </cell>
          <cell r="G606">
            <v>0</v>
          </cell>
          <cell r="H606">
            <v>19.910838999999999</v>
          </cell>
          <cell r="I606">
            <v>2551.4204</v>
          </cell>
          <cell r="J606">
            <v>16520.058000000001</v>
          </cell>
          <cell r="K606">
            <v>6366.4898000000003</v>
          </cell>
        </row>
        <row r="607">
          <cell r="C607">
            <v>1</v>
          </cell>
          <cell r="D607">
            <v>0</v>
          </cell>
          <cell r="E607">
            <v>0</v>
          </cell>
          <cell r="F607">
            <v>15439.136</v>
          </cell>
          <cell r="G607">
            <v>0</v>
          </cell>
          <cell r="H607">
            <v>229.47989999999999</v>
          </cell>
          <cell r="I607">
            <v>2844.7642999999998</v>
          </cell>
          <cell r="J607">
            <v>16277.643</v>
          </cell>
          <cell r="K607">
            <v>6535.8289000000004</v>
          </cell>
        </row>
        <row r="608">
          <cell r="C608">
            <v>1</v>
          </cell>
          <cell r="D608">
            <v>0</v>
          </cell>
          <cell r="E608">
            <v>0</v>
          </cell>
          <cell r="F608">
            <v>15481.716</v>
          </cell>
          <cell r="G608">
            <v>0</v>
          </cell>
          <cell r="H608">
            <v>428.59937000000002</v>
          </cell>
          <cell r="I608">
            <v>3118.2350000000001</v>
          </cell>
          <cell r="J608">
            <v>16417.377</v>
          </cell>
          <cell r="K608">
            <v>6736.3136000000004</v>
          </cell>
        </row>
        <row r="609">
          <cell r="C609">
            <v>1</v>
          </cell>
          <cell r="D609">
            <v>0</v>
          </cell>
          <cell r="E609">
            <v>0</v>
          </cell>
          <cell r="F609">
            <v>15437.865</v>
          </cell>
          <cell r="G609">
            <v>0</v>
          </cell>
          <cell r="H609">
            <v>616.59253000000001</v>
          </cell>
          <cell r="I609">
            <v>3378.7521000000002</v>
          </cell>
          <cell r="J609">
            <v>16870.027999999998</v>
          </cell>
          <cell r="K609">
            <v>6966.0280000000002</v>
          </cell>
        </row>
        <row r="610">
          <cell r="C610">
            <v>1</v>
          </cell>
          <cell r="D610">
            <v>0</v>
          </cell>
          <cell r="E610">
            <v>0</v>
          </cell>
          <cell r="F610">
            <v>15357.727000000001</v>
          </cell>
          <cell r="G610">
            <v>0</v>
          </cell>
          <cell r="H610">
            <v>793.15458000000001</v>
          </cell>
          <cell r="I610">
            <v>3632.3233</v>
          </cell>
          <cell r="J610">
            <v>17539.082999999999</v>
          </cell>
          <cell r="K610">
            <v>7221.8549000000003</v>
          </cell>
        </row>
        <row r="611">
          <cell r="C611">
            <v>1</v>
          </cell>
          <cell r="D611">
            <v>0</v>
          </cell>
          <cell r="E611">
            <v>0</v>
          </cell>
          <cell r="F611">
            <v>15261.124</v>
          </cell>
          <cell r="G611">
            <v>0</v>
          </cell>
          <cell r="H611">
            <v>958.17786000000001</v>
          </cell>
          <cell r="I611">
            <v>3882.1839</v>
          </cell>
          <cell r="J611">
            <v>18339.330999999998</v>
          </cell>
          <cell r="K611">
            <v>7500.2191999999995</v>
          </cell>
        </row>
        <row r="612">
          <cell r="C612">
            <v>1</v>
          </cell>
          <cell r="D612">
            <v>0</v>
          </cell>
          <cell r="E612">
            <v>0</v>
          </cell>
          <cell r="F612">
            <v>15160.548000000001</v>
          </cell>
          <cell r="G612">
            <v>0</v>
          </cell>
          <cell r="H612">
            <v>1112.1928</v>
          </cell>
          <cell r="I612">
            <v>4128.6836000000003</v>
          </cell>
          <cell r="J612">
            <v>19214.333999999999</v>
          </cell>
          <cell r="K612">
            <v>7797.9254000000001</v>
          </cell>
        </row>
        <row r="613">
          <cell r="C613">
            <v>2</v>
          </cell>
          <cell r="D613">
            <v>0</v>
          </cell>
          <cell r="E613">
            <v>0</v>
          </cell>
          <cell r="F613">
            <v>15069.415000000001</v>
          </cell>
          <cell r="G613">
            <v>0</v>
          </cell>
          <cell r="H613">
            <v>1257.0159000000001</v>
          </cell>
          <cell r="I613">
            <v>4370.0104000000001</v>
          </cell>
          <cell r="J613">
            <v>20129.95</v>
          </cell>
          <cell r="K613">
            <v>8112.2937000000002</v>
          </cell>
        </row>
        <row r="614">
          <cell r="C614">
            <v>2</v>
          </cell>
          <cell r="D614">
            <v>0</v>
          </cell>
          <cell r="E614">
            <v>0</v>
          </cell>
          <cell r="F614">
            <v>15000.558000000001</v>
          </cell>
          <cell r="G614">
            <v>0</v>
          </cell>
          <cell r="H614">
            <v>1395.4292</v>
          </cell>
          <cell r="I614">
            <v>4603.3427000000001</v>
          </cell>
          <cell r="J614">
            <v>21061.964</v>
          </cell>
          <cell r="K614">
            <v>8441.4465999999993</v>
          </cell>
        </row>
        <row r="615">
          <cell r="C615">
            <v>2</v>
          </cell>
          <cell r="D615">
            <v>0</v>
          </cell>
          <cell r="E615">
            <v>0</v>
          </cell>
          <cell r="F615">
            <v>14968.455</v>
          </cell>
          <cell r="G615">
            <v>2.1610000000000001E-10</v>
          </cell>
          <cell r="H615">
            <v>1530.1364000000001</v>
          </cell>
          <cell r="I615">
            <v>4826.4804000000004</v>
          </cell>
          <cell r="J615">
            <v>21991.195</v>
          </cell>
          <cell r="K615">
            <v>8784.3700000000008</v>
          </cell>
        </row>
        <row r="616">
          <cell r="C616">
            <v>2</v>
          </cell>
          <cell r="D616">
            <v>0</v>
          </cell>
          <cell r="E616">
            <v>0</v>
          </cell>
          <cell r="F616">
            <v>14991.499</v>
          </cell>
          <cell r="G616">
            <v>0.10016145999999999</v>
          </cell>
          <cell r="H616">
            <v>1662.7419</v>
          </cell>
          <cell r="I616">
            <v>5038.3654999999999</v>
          </cell>
          <cell r="J616">
            <v>22914.214</v>
          </cell>
          <cell r="K616">
            <v>9141.1435000000001</v>
          </cell>
        </row>
        <row r="617">
          <cell r="C617">
            <v>2</v>
          </cell>
          <cell r="D617">
            <v>0</v>
          </cell>
          <cell r="E617">
            <v>0</v>
          </cell>
          <cell r="F617">
            <v>15090.75</v>
          </cell>
          <cell r="G617">
            <v>1.1382631000000001</v>
          </cell>
          <cell r="H617">
            <v>1793.1904999999999</v>
          </cell>
          <cell r="I617">
            <v>5238.3473999999997</v>
          </cell>
          <cell r="J617">
            <v>23849.067999999999</v>
          </cell>
          <cell r="K617">
            <v>9513.5131999999994</v>
          </cell>
        </row>
        <row r="618">
          <cell r="C618">
            <v>2</v>
          </cell>
          <cell r="D618">
            <v>0</v>
          </cell>
          <cell r="E618">
            <v>0</v>
          </cell>
          <cell r="F618">
            <v>15290.482</v>
          </cell>
          <cell r="G618">
            <v>5.6940362000000002</v>
          </cell>
          <cell r="H618">
            <v>1920.2907</v>
          </cell>
          <cell r="I618">
            <v>5425.5589</v>
          </cell>
          <cell r="J618">
            <v>24817.742999999999</v>
          </cell>
          <cell r="K618">
            <v>9904.6502</v>
          </cell>
        </row>
        <row r="619">
          <cell r="C619">
            <v>2</v>
          </cell>
          <cell r="D619">
            <v>0</v>
          </cell>
          <cell r="E619">
            <v>0</v>
          </cell>
          <cell r="F619">
            <v>15614.244000000001</v>
          </cell>
          <cell r="G619">
            <v>17.915866999999999</v>
          </cell>
          <cell r="H619">
            <v>2043.4811</v>
          </cell>
          <cell r="I619">
            <v>5600.0658999999996</v>
          </cell>
          <cell r="J619">
            <v>25818.521000000001</v>
          </cell>
          <cell r="K619">
            <v>10315.723</v>
          </cell>
        </row>
        <row r="620">
          <cell r="C620">
            <v>2</v>
          </cell>
          <cell r="D620">
            <v>0</v>
          </cell>
          <cell r="E620">
            <v>0</v>
          </cell>
          <cell r="F620">
            <v>16069.558999999999</v>
          </cell>
          <cell r="G620">
            <v>42.636512000000003</v>
          </cell>
          <cell r="H620">
            <v>2162.3703</v>
          </cell>
          <cell r="I620">
            <v>5762.5204000000003</v>
          </cell>
          <cell r="J620">
            <v>26832.627</v>
          </cell>
          <cell r="K620">
            <v>10747.367</v>
          </cell>
        </row>
        <row r="621">
          <cell r="C621">
            <v>2</v>
          </cell>
          <cell r="D621">
            <v>0</v>
          </cell>
          <cell r="E621">
            <v>0</v>
          </cell>
          <cell r="F621">
            <v>16645.232</v>
          </cell>
          <cell r="G621">
            <v>84.402900000000002</v>
          </cell>
          <cell r="H621">
            <v>2276.4627</v>
          </cell>
          <cell r="I621">
            <v>5913.8445000000002</v>
          </cell>
          <cell r="J621">
            <v>27835.376</v>
          </cell>
          <cell r="K621">
            <v>11200.728999999999</v>
          </cell>
        </row>
        <row r="622">
          <cell r="C622">
            <v>2</v>
          </cell>
          <cell r="D622">
            <v>0</v>
          </cell>
          <cell r="E622">
            <v>0</v>
          </cell>
          <cell r="F622">
            <v>17318.069</v>
          </cell>
          <cell r="G622">
            <v>146.72591</v>
          </cell>
          <cell r="H622">
            <v>2385.8993999999998</v>
          </cell>
          <cell r="I622">
            <v>6055.723</v>
          </cell>
          <cell r="J622">
            <v>28808.274000000001</v>
          </cell>
          <cell r="K622">
            <v>11677.416999999999</v>
          </cell>
        </row>
        <row r="623">
          <cell r="C623">
            <v>3</v>
          </cell>
          <cell r="D623">
            <v>0</v>
          </cell>
          <cell r="E623">
            <v>0</v>
          </cell>
          <cell r="F623">
            <v>18061.977999999999</v>
          </cell>
          <cell r="G623">
            <v>231.65889000000001</v>
          </cell>
          <cell r="H623">
            <v>2491.6133</v>
          </cell>
          <cell r="I623">
            <v>6190.3773000000001</v>
          </cell>
          <cell r="J623">
            <v>29742.831999999999</v>
          </cell>
          <cell r="K623">
            <v>12179.364</v>
          </cell>
        </row>
        <row r="624">
          <cell r="C624">
            <v>3</v>
          </cell>
          <cell r="D624">
            <v>0</v>
          </cell>
          <cell r="E624">
            <v>0</v>
          </cell>
          <cell r="F624">
            <v>18850.752</v>
          </cell>
          <cell r="G624">
            <v>339.69506999999999</v>
          </cell>
          <cell r="H624">
            <v>2594.8829000000001</v>
          </cell>
          <cell r="I624">
            <v>6320.0190000000002</v>
          </cell>
          <cell r="J624">
            <v>30637.295999999998</v>
          </cell>
          <cell r="K624">
            <v>12709.069</v>
          </cell>
        </row>
        <row r="625">
          <cell r="C625">
            <v>3</v>
          </cell>
          <cell r="D625">
            <v>0</v>
          </cell>
          <cell r="E625">
            <v>0</v>
          </cell>
          <cell r="F625">
            <v>19661.355</v>
          </cell>
          <cell r="G625">
            <v>469.91561000000002</v>
          </cell>
          <cell r="H625">
            <v>2696.6614</v>
          </cell>
          <cell r="I625">
            <v>6446.4908999999998</v>
          </cell>
          <cell r="J625">
            <v>31497.464</v>
          </cell>
          <cell r="K625">
            <v>13269.661</v>
          </cell>
        </row>
        <row r="626">
          <cell r="C626">
            <v>3</v>
          </cell>
          <cell r="D626">
            <v>0</v>
          </cell>
          <cell r="E626">
            <v>0</v>
          </cell>
          <cell r="F626">
            <v>20482.451000000001</v>
          </cell>
          <cell r="G626">
            <v>620.29791</v>
          </cell>
          <cell r="H626">
            <v>2797.0066999999999</v>
          </cell>
          <cell r="I626">
            <v>6571.3633</v>
          </cell>
          <cell r="J626">
            <v>32338.957999999999</v>
          </cell>
          <cell r="K626">
            <v>13864.334000000001</v>
          </cell>
        </row>
        <row r="627">
          <cell r="C627">
            <v>3</v>
          </cell>
          <cell r="D627">
            <v>0</v>
          </cell>
          <cell r="E627">
            <v>1.8840000000000001E-9</v>
          </cell>
          <cell r="F627">
            <v>21313.710999999999</v>
          </cell>
          <cell r="G627">
            <v>788.10464999999999</v>
          </cell>
          <cell r="H627">
            <v>2894.9576999999999</v>
          </cell>
          <cell r="I627">
            <v>6696.4768999999997</v>
          </cell>
          <cell r="J627">
            <v>33184.788999999997</v>
          </cell>
          <cell r="K627">
            <v>14496.127</v>
          </cell>
        </row>
        <row r="628">
          <cell r="C628">
            <v>3</v>
          </cell>
          <cell r="D628">
            <v>7.4689999999999997E-10</v>
          </cell>
          <cell r="E628">
            <v>0.84910861000000004</v>
          </cell>
          <cell r="F628">
            <v>22158.63</v>
          </cell>
          <cell r="G628">
            <v>970.26169000000004</v>
          </cell>
          <cell r="H628">
            <v>2989.4088000000002</v>
          </cell>
          <cell r="I628">
            <v>6824.1629000000003</v>
          </cell>
          <cell r="J628">
            <v>34057.548000000003</v>
          </cell>
          <cell r="K628">
            <v>15168.699000000001</v>
          </cell>
        </row>
        <row r="629">
          <cell r="C629">
            <v>4</v>
          </cell>
          <cell r="D629">
            <v>0.33665515000000001</v>
          </cell>
          <cell r="E629">
            <v>6.9445116999999996</v>
          </cell>
          <cell r="F629">
            <v>23018.154999999999</v>
          </cell>
          <cell r="G629">
            <v>1163.5132000000001</v>
          </cell>
          <cell r="H629">
            <v>3080.2024000000001</v>
          </cell>
          <cell r="I629">
            <v>6956.4840000000004</v>
          </cell>
          <cell r="J629">
            <v>34971.741999999998</v>
          </cell>
          <cell r="K629">
            <v>15886.837</v>
          </cell>
        </row>
        <row r="630">
          <cell r="C630">
            <v>4</v>
          </cell>
          <cell r="D630">
            <v>2.8209371999999999</v>
          </cell>
          <cell r="E630">
            <v>26.569686000000001</v>
          </cell>
          <cell r="F630">
            <v>23887.59</v>
          </cell>
          <cell r="G630">
            <v>1364.1709000000001</v>
          </cell>
          <cell r="H630">
            <v>3168.2979999999998</v>
          </cell>
          <cell r="I630">
            <v>7094.2920999999997</v>
          </cell>
          <cell r="J630">
            <v>35933.480000000003</v>
          </cell>
          <cell r="K630">
            <v>16656.174999999999</v>
          </cell>
        </row>
        <row r="631">
          <cell r="C631">
            <v>4</v>
          </cell>
          <cell r="D631">
            <v>11.081016999999999</v>
          </cell>
          <cell r="E631">
            <v>70.202697000000001</v>
          </cell>
          <cell r="F631">
            <v>24755.962</v>
          </cell>
          <cell r="G631">
            <v>1567.8187</v>
          </cell>
          <cell r="H631">
            <v>3255.4783000000002</v>
          </cell>
          <cell r="I631">
            <v>7237.3572000000004</v>
          </cell>
          <cell r="J631">
            <v>36942.264000000003</v>
          </cell>
          <cell r="K631">
            <v>17482.276999999998</v>
          </cell>
        </row>
        <row r="632">
          <cell r="C632">
            <v>4</v>
          </cell>
          <cell r="D632">
            <v>29.902585999999999</v>
          </cell>
          <cell r="E632">
            <v>148.28578999999999</v>
          </cell>
          <cell r="F632">
            <v>25607.351999999999</v>
          </cell>
          <cell r="G632">
            <v>1769.3275000000001</v>
          </cell>
          <cell r="H632">
            <v>3344.0463</v>
          </cell>
          <cell r="I632">
            <v>7385.8032000000003</v>
          </cell>
          <cell r="J632">
            <v>37995.044000000002</v>
          </cell>
          <cell r="K632">
            <v>18370.165000000001</v>
          </cell>
        </row>
        <row r="633">
          <cell r="C633">
            <v>4</v>
          </cell>
          <cell r="D633">
            <v>64.218621999999996</v>
          </cell>
          <cell r="E633">
            <v>269.33733000000001</v>
          </cell>
          <cell r="F633">
            <v>26423.396000000001</v>
          </cell>
          <cell r="G633">
            <v>1963.6699000000001</v>
          </cell>
          <cell r="H633">
            <v>3436.6392999999998</v>
          </cell>
          <cell r="I633">
            <v>7540.7869000000001</v>
          </cell>
          <cell r="J633">
            <v>39088.436000000002</v>
          </cell>
          <cell r="K633">
            <v>19323.981</v>
          </cell>
        </row>
        <row r="634">
          <cell r="C634">
            <v>5</v>
          </cell>
          <cell r="D634">
            <v>118.20552000000001</v>
          </cell>
          <cell r="E634">
            <v>438.76918999999998</v>
          </cell>
          <cell r="F634">
            <v>27187.972000000002</v>
          </cell>
          <cell r="G634">
            <v>2146.7631000000001</v>
          </cell>
          <cell r="H634">
            <v>3536.0925000000002</v>
          </cell>
          <cell r="I634">
            <v>7704.0398999999998</v>
          </cell>
          <cell r="J634">
            <v>40216.796999999999</v>
          </cell>
          <cell r="K634">
            <v>20346.519</v>
          </cell>
        </row>
        <row r="635">
          <cell r="C635">
            <v>5</v>
          </cell>
          <cell r="D635">
            <v>194.68478999999999</v>
          </cell>
          <cell r="E635">
            <v>658.45145000000002</v>
          </cell>
          <cell r="F635">
            <v>27899.329000000002</v>
          </cell>
          <cell r="G635">
            <v>2315.4829</v>
          </cell>
          <cell r="H635">
            <v>3645.0614</v>
          </cell>
          <cell r="I635">
            <v>7877.4050999999999</v>
          </cell>
          <cell r="J635">
            <v>41373.481</v>
          </cell>
          <cell r="K635">
            <v>21439.727999999999</v>
          </cell>
        </row>
        <row r="636">
          <cell r="C636">
            <v>5</v>
          </cell>
          <cell r="D636">
            <v>294.86991</v>
          </cell>
          <cell r="E636">
            <v>926.89688999999998</v>
          </cell>
          <cell r="F636">
            <v>28575.933000000001</v>
          </cell>
          <cell r="G636">
            <v>2467.4049</v>
          </cell>
          <cell r="H636">
            <v>3765.3708000000001</v>
          </cell>
          <cell r="I636">
            <v>8062.8639999999996</v>
          </cell>
          <cell r="J636">
            <v>42559.046999999999</v>
          </cell>
          <cell r="K636">
            <v>22605.406999999999</v>
          </cell>
        </row>
        <row r="637">
          <cell r="C637">
            <v>6</v>
          </cell>
          <cell r="D637">
            <v>418.40967999999998</v>
          </cell>
          <cell r="E637">
            <v>1239.8706999999999</v>
          </cell>
          <cell r="F637">
            <v>29249.966</v>
          </cell>
          <cell r="G637">
            <v>2600.7181</v>
          </cell>
          <cell r="H637">
            <v>3897.6541999999999</v>
          </cell>
          <cell r="I637">
            <v>8261.82</v>
          </cell>
          <cell r="J637">
            <v>43786.409</v>
          </cell>
          <cell r="K637">
            <v>23845.407999999999</v>
          </cell>
        </row>
        <row r="638">
          <cell r="C638">
            <v>6</v>
          </cell>
          <cell r="D638">
            <v>563.64210000000003</v>
          </cell>
          <cell r="E638">
            <v>1591.2303999999999</v>
          </cell>
          <cell r="F638">
            <v>29952.241000000002</v>
          </cell>
          <cell r="G638">
            <v>2714.3519000000001</v>
          </cell>
          <cell r="H638">
            <v>4041.3591000000001</v>
          </cell>
          <cell r="I638">
            <v>8474.0159999999996</v>
          </cell>
          <cell r="J638">
            <v>45082.904999999999</v>
          </cell>
          <cell r="K638">
            <v>25161.853999999999</v>
          </cell>
        </row>
        <row r="639">
          <cell r="C639">
            <v>6</v>
          </cell>
          <cell r="D639">
            <v>727.96819000000005</v>
          </cell>
          <cell r="E639">
            <v>1973.8395</v>
          </cell>
          <cell r="F639">
            <v>30706.353999999999</v>
          </cell>
          <cell r="G639">
            <v>2807.9792000000002</v>
          </cell>
          <cell r="H639">
            <v>4195.3036000000002</v>
          </cell>
          <cell r="I639">
            <v>8697.8881999999994</v>
          </cell>
          <cell r="J639">
            <v>46479.873</v>
          </cell>
          <cell r="K639">
            <v>26556.965</v>
          </cell>
        </row>
        <row r="640">
          <cell r="C640">
            <v>7</v>
          </cell>
          <cell r="D640">
            <v>908.27089000000001</v>
          </cell>
          <cell r="E640">
            <v>2380.2136</v>
          </cell>
          <cell r="F640">
            <v>31523.778999999999</v>
          </cell>
          <cell r="G640">
            <v>2881.654</v>
          </cell>
          <cell r="H640">
            <v>4358.2878000000001</v>
          </cell>
          <cell r="I640">
            <v>8931.3346000000001</v>
          </cell>
          <cell r="J640">
            <v>48002.273999999998</v>
          </cell>
          <cell r="K640">
            <v>28032.73</v>
          </cell>
        </row>
        <row r="641">
          <cell r="C641">
            <v>7</v>
          </cell>
          <cell r="D641">
            <v>1101.2329</v>
          </cell>
          <cell r="E641">
            <v>2802.1259</v>
          </cell>
          <cell r="F641">
            <v>32397.821</v>
          </cell>
          <cell r="G641">
            <v>2935.8748000000001</v>
          </cell>
          <cell r="H641">
            <v>4529.0276999999996</v>
          </cell>
          <cell r="I641">
            <v>9173.0288</v>
          </cell>
          <cell r="J641">
            <v>49666.940999999999</v>
          </cell>
          <cell r="K641">
            <v>29590.547999999999</v>
          </cell>
        </row>
        <row r="642">
          <cell r="C642">
            <v>7</v>
          </cell>
          <cell r="D642">
            <v>1303.2243000000001</v>
          </cell>
          <cell r="E642">
            <v>3229.9366</v>
          </cell>
          <cell r="F642">
            <v>33308.133000000002</v>
          </cell>
          <cell r="G642">
            <v>2972.6790999999998</v>
          </cell>
          <cell r="H642">
            <v>4706.0340999999999</v>
          </cell>
          <cell r="I642">
            <v>9424.1707999999999</v>
          </cell>
          <cell r="J642">
            <v>51485.466</v>
          </cell>
          <cell r="K642">
            <v>31230.924999999999</v>
          </cell>
        </row>
        <row r="643">
          <cell r="C643">
            <v>8</v>
          </cell>
          <cell r="D643">
            <v>1510.1518000000001</v>
          </cell>
          <cell r="E643">
            <v>3652.9465</v>
          </cell>
          <cell r="F643">
            <v>34238.298000000003</v>
          </cell>
          <cell r="G643">
            <v>2996.9517999999998</v>
          </cell>
          <cell r="H643">
            <v>4888.1270000000004</v>
          </cell>
          <cell r="I643">
            <v>9688.3441999999995</v>
          </cell>
          <cell r="J643">
            <v>53470.466</v>
          </cell>
          <cell r="K643">
            <v>32953.203000000001</v>
          </cell>
        </row>
        <row r="644">
          <cell r="C644">
            <v>8</v>
          </cell>
          <cell r="D644">
            <v>1717.9673</v>
          </cell>
          <cell r="E644">
            <v>4061.9409000000001</v>
          </cell>
          <cell r="F644">
            <v>35182.165999999997</v>
          </cell>
          <cell r="G644">
            <v>3016.2930999999999</v>
          </cell>
          <cell r="H644">
            <v>5074.9497000000001</v>
          </cell>
          <cell r="I644">
            <v>9970.0944999999992</v>
          </cell>
          <cell r="J644">
            <v>55641.339</v>
          </cell>
          <cell r="K644">
            <v>34755.332000000002</v>
          </cell>
        </row>
        <row r="645">
          <cell r="C645">
            <v>9</v>
          </cell>
          <cell r="D645">
            <v>1923.425</v>
          </cell>
          <cell r="E645">
            <v>4449.6315999999997</v>
          </cell>
          <cell r="F645">
            <v>36140.758999999998</v>
          </cell>
          <cell r="G645">
            <v>3039.5302999999999</v>
          </cell>
          <cell r="H645">
            <v>5266.2021999999997</v>
          </cell>
          <cell r="I645">
            <v>10273.373</v>
          </cell>
          <cell r="J645">
            <v>58022.485999999997</v>
          </cell>
          <cell r="K645">
            <v>36633.921000000002</v>
          </cell>
        </row>
        <row r="646">
          <cell r="C646">
            <v>9</v>
          </cell>
          <cell r="D646">
            <v>2123.8515000000002</v>
          </cell>
          <cell r="E646">
            <v>4809.6433999999999</v>
          </cell>
          <cell r="F646">
            <v>37118.991000000002</v>
          </cell>
          <cell r="G646">
            <v>3074.77</v>
          </cell>
          <cell r="H646">
            <v>5461.0497999999998</v>
          </cell>
          <cell r="I646">
            <v>10600.762000000001</v>
          </cell>
          <cell r="J646">
            <v>60643.19</v>
          </cell>
          <cell r="K646">
            <v>38584.968999999997</v>
          </cell>
        </row>
        <row r="647">
          <cell r="C647">
            <v>10</v>
          </cell>
          <cell r="D647">
            <v>2316.5147999999999</v>
          </cell>
          <cell r="E647">
            <v>5135.5950000000003</v>
          </cell>
          <cell r="F647">
            <v>38125.228999999999</v>
          </cell>
          <cell r="G647">
            <v>3127.8119000000002</v>
          </cell>
          <cell r="H647">
            <v>5658.1651000000002</v>
          </cell>
          <cell r="I647">
            <v>10953.65</v>
          </cell>
          <cell r="J647">
            <v>63538.983999999997</v>
          </cell>
          <cell r="K647">
            <v>40604.226000000002</v>
          </cell>
        </row>
        <row r="648">
          <cell r="C648">
            <v>10</v>
          </cell>
          <cell r="D648">
            <v>2498.2168999999999</v>
          </cell>
          <cell r="E648">
            <v>5421.0218999999997</v>
          </cell>
          <cell r="F648">
            <v>39169.94</v>
          </cell>
          <cell r="G648">
            <v>3201.2271000000001</v>
          </cell>
          <cell r="H648">
            <v>5856.4378999999999</v>
          </cell>
          <cell r="I648">
            <v>11332.094999999999</v>
          </cell>
          <cell r="J648">
            <v>66751.527000000002</v>
          </cell>
          <cell r="K648">
            <v>42687.17</v>
          </cell>
        </row>
        <row r="649">
          <cell r="C649">
            <v>11</v>
          </cell>
          <cell r="D649">
            <v>2665.3629000000001</v>
          </cell>
          <cell r="E649">
            <v>5660.1287000000002</v>
          </cell>
          <cell r="F649">
            <v>40269.423000000003</v>
          </cell>
          <cell r="G649">
            <v>3294.4625000000001</v>
          </cell>
          <cell r="H649">
            <v>6055.4083000000001</v>
          </cell>
          <cell r="I649">
            <v>11735.314</v>
          </cell>
          <cell r="J649">
            <v>70326.092000000004</v>
          </cell>
          <cell r="K649">
            <v>44829.076999999997</v>
          </cell>
        </row>
        <row r="650">
          <cell r="C650">
            <v>11</v>
          </cell>
          <cell r="D650">
            <v>2814.4526999999998</v>
          </cell>
          <cell r="E650">
            <v>5849.4341000000004</v>
          </cell>
          <cell r="F650">
            <v>41446.389000000003</v>
          </cell>
          <cell r="G650">
            <v>3405.3685</v>
          </cell>
          <cell r="H650">
            <v>6255.3485000000001</v>
          </cell>
          <cell r="I650">
            <v>12162.307000000001</v>
          </cell>
          <cell r="J650">
            <v>74313.751000000004</v>
          </cell>
          <cell r="K650">
            <v>47025.014000000003</v>
          </cell>
        </row>
        <row r="651">
          <cell r="C651">
            <v>12</v>
          </cell>
          <cell r="D651">
            <v>2942.6581999999999</v>
          </cell>
          <cell r="E651">
            <v>5990.1331</v>
          </cell>
          <cell r="F651">
            <v>42722.231</v>
          </cell>
          <cell r="G651">
            <v>3531.5997000000002</v>
          </cell>
          <cell r="H651">
            <v>6456.9252999999999</v>
          </cell>
          <cell r="I651">
            <v>12612.578</v>
          </cell>
          <cell r="J651">
            <v>78784.004000000001</v>
          </cell>
          <cell r="K651">
            <v>49269.116999999998</v>
          </cell>
        </row>
        <row r="652">
          <cell r="C652">
            <v>13</v>
          </cell>
          <cell r="D652">
            <v>3048.3152</v>
          </cell>
          <cell r="E652">
            <v>6087.9503999999997</v>
          </cell>
          <cell r="F652">
            <v>44105.997000000003</v>
          </cell>
          <cell r="G652">
            <v>3671.3598999999999</v>
          </cell>
          <cell r="H652">
            <v>6660.6244999999999</v>
          </cell>
          <cell r="I652">
            <v>13086.72</v>
          </cell>
          <cell r="J652">
            <v>83845.289999999994</v>
          </cell>
          <cell r="K652">
            <v>51554.451999999997</v>
          </cell>
        </row>
        <row r="653">
          <cell r="C653">
            <v>13</v>
          </cell>
          <cell r="D653">
            <v>3131.9122000000002</v>
          </cell>
          <cell r="E653">
            <v>6154.7103999999999</v>
          </cell>
          <cell r="F653">
            <v>45595.839999999997</v>
          </cell>
          <cell r="G653">
            <v>3823.5942</v>
          </cell>
          <cell r="H653">
            <v>6867.4512999999997</v>
          </cell>
          <cell r="I653">
            <v>13586.89</v>
          </cell>
          <cell r="J653">
            <v>89650.998999999996</v>
          </cell>
          <cell r="K653">
            <v>53873.303999999996</v>
          </cell>
        </row>
        <row r="654">
          <cell r="C654">
            <v>14</v>
          </cell>
          <cell r="D654">
            <v>3197.4441000000002</v>
          </cell>
          <cell r="E654">
            <v>6207.7587999999996</v>
          </cell>
          <cell r="F654">
            <v>47194.347999999998</v>
          </cell>
          <cell r="G654">
            <v>3987.8912999999998</v>
          </cell>
          <cell r="H654">
            <v>7079.5910000000003</v>
          </cell>
          <cell r="I654">
            <v>14116.207</v>
          </cell>
          <cell r="J654">
            <v>96392.168999999994</v>
          </cell>
          <cell r="K654">
            <v>56217.250999999997</v>
          </cell>
        </row>
        <row r="655">
          <cell r="C655">
            <v>15</v>
          </cell>
          <cell r="D655">
            <v>3252.1507999999999</v>
          </cell>
          <cell r="E655">
            <v>6267.0501999999997</v>
          </cell>
          <cell r="F655">
            <v>48919.381000000001</v>
          </cell>
          <cell r="G655">
            <v>4164.1686</v>
          </cell>
          <cell r="H655">
            <v>7300.4657999999999</v>
          </cell>
          <cell r="I655">
            <v>14677.008</v>
          </cell>
          <cell r="J655">
            <v>104280.58</v>
          </cell>
          <cell r="K655">
            <v>58577.487999999998</v>
          </cell>
        </row>
        <row r="656">
          <cell r="C656">
            <v>16</v>
          </cell>
          <cell r="D656">
            <v>3304.9056999999998</v>
          </cell>
          <cell r="E656">
            <v>6350.9811</v>
          </cell>
          <cell r="F656">
            <v>50805.936000000002</v>
          </cell>
          <cell r="G656">
            <v>4352.2093999999997</v>
          </cell>
          <cell r="H656">
            <v>7534.1325999999999</v>
          </cell>
          <cell r="I656">
            <v>15270.5</v>
          </cell>
          <cell r="J656">
            <v>113524.26</v>
          </cell>
          <cell r="K656">
            <v>60945.341</v>
          </cell>
        </row>
        <row r="657">
          <cell r="C657">
            <v>17</v>
          </cell>
          <cell r="D657">
            <v>3364.0947000000001</v>
          </cell>
          <cell r="E657">
            <v>6472.8674000000001</v>
          </cell>
          <cell r="F657">
            <v>52899.321000000004</v>
          </cell>
          <cell r="G657">
            <v>4551.4507999999996</v>
          </cell>
          <cell r="H657">
            <v>7784.518</v>
          </cell>
          <cell r="I657">
            <v>15897.732</v>
          </cell>
          <cell r="J657">
            <v>124308.25</v>
          </cell>
          <cell r="K657">
            <v>63312.347000000002</v>
          </cell>
        </row>
        <row r="658">
          <cell r="C658">
            <v>18</v>
          </cell>
          <cell r="D658">
            <v>3435.8667999999998</v>
          </cell>
          <cell r="E658">
            <v>6639.2732999999998</v>
          </cell>
          <cell r="F658">
            <v>55250.292000000001</v>
          </cell>
          <cell r="G658">
            <v>4760.6125000000002</v>
          </cell>
          <cell r="H658">
            <v>8054.5716000000002</v>
          </cell>
          <cell r="I658">
            <v>16559.756000000001</v>
          </cell>
          <cell r="J658">
            <v>136790.6</v>
          </cell>
          <cell r="K658">
            <v>65669.982000000004</v>
          </cell>
        </row>
        <row r="659">
          <cell r="C659">
            <v>19</v>
          </cell>
          <cell r="D659">
            <v>3523.2595000000001</v>
          </cell>
          <cell r="E659">
            <v>6851.2660999999998</v>
          </cell>
          <cell r="F659">
            <v>57934.815999999999</v>
          </cell>
          <cell r="G659">
            <v>4977.7284</v>
          </cell>
          <cell r="H659">
            <v>8346.4740000000002</v>
          </cell>
          <cell r="I659">
            <v>17257.085999999999</v>
          </cell>
          <cell r="J659">
            <v>151098.72</v>
          </cell>
          <cell r="K659">
            <v>68009.130999999994</v>
          </cell>
        </row>
        <row r="660">
          <cell r="C660">
            <v>20</v>
          </cell>
          <cell r="D660">
            <v>3626.7</v>
          </cell>
          <cell r="E660">
            <v>7106.8555999999999</v>
          </cell>
          <cell r="F660">
            <v>61084.813000000002</v>
          </cell>
          <cell r="G660">
            <v>5200.9925000000003</v>
          </cell>
          <cell r="H660">
            <v>8662.5473999999995</v>
          </cell>
          <cell r="I660">
            <v>17990.053</v>
          </cell>
          <cell r="J660">
            <v>167329.21</v>
          </cell>
          <cell r="K660">
            <v>70320.153000000006</v>
          </cell>
        </row>
        <row r="661">
          <cell r="C661">
            <v>20</v>
          </cell>
          <cell r="D661">
            <v>3745.2420000000002</v>
          </cell>
          <cell r="E661">
            <v>7402.1782000000003</v>
          </cell>
          <cell r="F661">
            <v>64910.902999999998</v>
          </cell>
          <cell r="G661">
            <v>5429.1652000000004</v>
          </cell>
          <cell r="H661">
            <v>9005.6147999999994</v>
          </cell>
          <cell r="I661">
            <v>18759.414000000001</v>
          </cell>
          <cell r="J661">
            <v>185540.26</v>
          </cell>
          <cell r="K661">
            <v>72593.149000000005</v>
          </cell>
        </row>
        <row r="662">
          <cell r="C662">
            <v>20</v>
          </cell>
          <cell r="D662">
            <v>3877.2242000000001</v>
          </cell>
          <cell r="E662">
            <v>7732.1742999999997</v>
          </cell>
          <cell r="F662">
            <v>69709.134999999995</v>
          </cell>
          <cell r="G662">
            <v>5661.9516000000003</v>
          </cell>
          <cell r="H662">
            <v>9378.8914999999997</v>
          </cell>
          <cell r="I662">
            <v>19566.775000000001</v>
          </cell>
          <cell r="J662">
            <v>205744.91</v>
          </cell>
          <cell r="K662">
            <v>74818.478000000003</v>
          </cell>
        </row>
        <row r="663">
          <cell r="C663">
            <v>25</v>
          </cell>
          <cell r="D663">
            <v>4020.7435</v>
          </cell>
          <cell r="E663">
            <v>8090.9130999999998</v>
          </cell>
          <cell r="F663">
            <v>75864.832999999999</v>
          </cell>
          <cell r="G663">
            <v>5900.8905000000004</v>
          </cell>
          <cell r="H663">
            <v>9785.8937999999998</v>
          </cell>
          <cell r="I663">
            <v>20415</v>
          </cell>
          <cell r="J663">
            <v>227906.22</v>
          </cell>
          <cell r="K663">
            <v>76986.864000000001</v>
          </cell>
        </row>
        <row r="664">
          <cell r="C664">
            <v>25</v>
          </cell>
          <cell r="D664">
            <v>4174.1944000000003</v>
          </cell>
          <cell r="E664">
            <v>8472.6931000000004</v>
          </cell>
          <cell r="F664">
            <v>83833.396999999997</v>
          </cell>
          <cell r="G664">
            <v>6148.4580999999998</v>
          </cell>
          <cell r="H664">
            <v>10231.192999999999</v>
          </cell>
          <cell r="I664">
            <v>21307.63</v>
          </cell>
          <cell r="J664">
            <v>251931.81</v>
          </cell>
          <cell r="K664">
            <v>79089.115000000005</v>
          </cell>
        </row>
        <row r="665">
          <cell r="C665">
            <v>25</v>
          </cell>
          <cell r="D665">
            <v>4336.5329000000002</v>
          </cell>
          <cell r="E665">
            <v>8874.8714999999993</v>
          </cell>
          <cell r="F665">
            <v>94094.260999999999</v>
          </cell>
          <cell r="G665">
            <v>6406.7992999999997</v>
          </cell>
          <cell r="H665">
            <v>10721.44</v>
          </cell>
          <cell r="I665">
            <v>22247.388999999999</v>
          </cell>
          <cell r="J665">
            <v>277661.74</v>
          </cell>
          <cell r="K665">
            <v>81116.244000000006</v>
          </cell>
        </row>
        <row r="666">
          <cell r="C666">
            <v>30</v>
          </cell>
          <cell r="D666">
            <v>4507.4495999999999</v>
          </cell>
          <cell r="E666">
            <v>9298.7646000000004</v>
          </cell>
          <cell r="F666">
            <v>107091.47</v>
          </cell>
          <cell r="G666">
            <v>6677.7713000000003</v>
          </cell>
          <cell r="H666">
            <v>11265.291999999999</v>
          </cell>
          <cell r="I666">
            <v>23236.052</v>
          </cell>
          <cell r="J666">
            <v>304855.58</v>
          </cell>
          <cell r="K666">
            <v>83059.823000000004</v>
          </cell>
        </row>
        <row r="667">
          <cell r="C667">
            <v>30</v>
          </cell>
          <cell r="D667">
            <v>4687.2668000000003</v>
          </cell>
          <cell r="E667">
            <v>9745.6221999999998</v>
          </cell>
          <cell r="F667">
            <v>123187.93</v>
          </cell>
          <cell r="G667">
            <v>6963.8153000000002</v>
          </cell>
          <cell r="H667">
            <v>11872.295</v>
          </cell>
          <cell r="I667">
            <v>24275.486000000001</v>
          </cell>
          <cell r="J667">
            <v>333182.78999999998</v>
          </cell>
          <cell r="K667">
            <v>84912.248999999996</v>
          </cell>
        </row>
        <row r="668">
          <cell r="C668">
            <v>30</v>
          </cell>
          <cell r="D668">
            <v>4876.3486999999996</v>
          </cell>
          <cell r="E668">
            <v>10213.374</v>
          </cell>
          <cell r="F668">
            <v>142633.24</v>
          </cell>
          <cell r="G668">
            <v>7268.2939999999999</v>
          </cell>
          <cell r="H668">
            <v>12552.183999999999</v>
          </cell>
          <cell r="I668">
            <v>25367.936000000002</v>
          </cell>
          <cell r="J668">
            <v>362225.03</v>
          </cell>
          <cell r="K668">
            <v>86666.460999999996</v>
          </cell>
        </row>
        <row r="669">
          <cell r="C669">
            <v>35</v>
          </cell>
          <cell r="D669">
            <v>5074.1481999999996</v>
          </cell>
          <cell r="E669">
            <v>10696.369000000001</v>
          </cell>
          <cell r="F669">
            <v>165547.31</v>
          </cell>
          <cell r="G669">
            <v>7595.2233999999999</v>
          </cell>
          <cell r="H669">
            <v>13314.505999999999</v>
          </cell>
          <cell r="I669">
            <v>26516.006000000001</v>
          </cell>
          <cell r="J669">
            <v>391490.51</v>
          </cell>
          <cell r="K669">
            <v>88315.5</v>
          </cell>
        </row>
        <row r="670">
          <cell r="C670">
            <v>35</v>
          </cell>
          <cell r="D670">
            <v>5278.4002</v>
          </cell>
          <cell r="E670">
            <v>11187.732</v>
          </cell>
          <cell r="F670">
            <v>191916.43</v>
          </cell>
          <cell r="G670">
            <v>7948.5594000000001</v>
          </cell>
          <cell r="H670">
            <v>14168.518</v>
          </cell>
          <cell r="I670">
            <v>27722.673999999999</v>
          </cell>
          <cell r="J670">
            <v>420433.91999999998</v>
          </cell>
          <cell r="K670">
            <v>89852.577000000005</v>
          </cell>
        </row>
        <row r="671">
          <cell r="C671">
            <v>35</v>
          </cell>
          <cell r="D671">
            <v>5485.4382999999998</v>
          </cell>
          <cell r="E671">
            <v>11680.616</v>
          </cell>
          <cell r="F671">
            <v>221593.83</v>
          </cell>
          <cell r="G671">
            <v>8331.8068999999996</v>
          </cell>
          <cell r="H671">
            <v>15123.114</v>
          </cell>
          <cell r="I671">
            <v>28992.15</v>
          </cell>
          <cell r="J671">
            <v>448479.86</v>
          </cell>
          <cell r="K671">
            <v>91271.593999999997</v>
          </cell>
        </row>
        <row r="672">
          <cell r="C672">
            <v>40</v>
          </cell>
          <cell r="D672">
            <v>5691.5640999999996</v>
          </cell>
          <cell r="E672">
            <v>12168.688</v>
          </cell>
          <cell r="F672">
            <v>254294.21</v>
          </cell>
          <cell r="G672">
            <v>8746.6923000000006</v>
          </cell>
          <cell r="H672">
            <v>16186.859</v>
          </cell>
          <cell r="I672">
            <v>30329.455999999998</v>
          </cell>
          <cell r="J672">
            <v>475056.39</v>
          </cell>
          <cell r="K672">
            <v>92567.46</v>
          </cell>
        </row>
        <row r="673">
          <cell r="C673">
            <v>40</v>
          </cell>
          <cell r="D673">
            <v>5893.7874000000002</v>
          </cell>
          <cell r="E673">
            <v>12646.868</v>
          </cell>
          <cell r="F673">
            <v>289594.06</v>
          </cell>
          <cell r="G673">
            <v>9192.4688000000006</v>
          </cell>
          <cell r="H673">
            <v>17367.873</v>
          </cell>
          <cell r="I673">
            <v>31739.416000000001</v>
          </cell>
          <cell r="J673">
            <v>499633.59</v>
          </cell>
          <cell r="K673">
            <v>93736.269</v>
          </cell>
        </row>
        <row r="674">
          <cell r="C674">
            <v>45</v>
          </cell>
          <cell r="D674">
            <v>6090.2124999999996</v>
          </cell>
          <cell r="E674">
            <v>13112.898999999999</v>
          </cell>
          <cell r="F674">
            <v>326933.8</v>
          </cell>
          <cell r="G674">
            <v>9666.7448000000004</v>
          </cell>
          <cell r="H674">
            <v>18673.465</v>
          </cell>
          <cell r="I674">
            <v>33226.466</v>
          </cell>
          <cell r="J674">
            <v>521752.35</v>
          </cell>
          <cell r="K674">
            <v>94775.53</v>
          </cell>
        </row>
        <row r="675">
          <cell r="C675">
            <v>45</v>
          </cell>
          <cell r="D675">
            <v>6280.0748000000003</v>
          </cell>
          <cell r="E675">
            <v>13568.736999999999</v>
          </cell>
          <cell r="F675">
            <v>365615.95</v>
          </cell>
          <cell r="G675">
            <v>10166.737999999999</v>
          </cell>
          <cell r="H675">
            <v>20110.330000000002</v>
          </cell>
          <cell r="I675">
            <v>34794.843999999997</v>
          </cell>
          <cell r="J675">
            <v>541034.94999999995</v>
          </cell>
          <cell r="K675">
            <v>95684.043000000005</v>
          </cell>
        </row>
        <row r="676">
          <cell r="C676">
            <v>50</v>
          </cell>
          <cell r="D676">
            <v>6463.6129000000001</v>
          </cell>
          <cell r="E676">
            <v>14018.528</v>
          </cell>
          <cell r="F676">
            <v>404804.11</v>
          </cell>
          <cell r="G676">
            <v>10690.025</v>
          </cell>
          <cell r="H676">
            <v>21683.988000000001</v>
          </cell>
          <cell r="I676">
            <v>36448.837</v>
          </cell>
          <cell r="J676">
            <v>557186.51</v>
          </cell>
          <cell r="K676">
            <v>96461.485000000001</v>
          </cell>
        </row>
        <row r="677">
          <cell r="C677">
            <v>50</v>
          </cell>
          <cell r="D677">
            <v>6642.2745000000004</v>
          </cell>
          <cell r="E677">
            <v>14466.870999999999</v>
          </cell>
          <cell r="F677">
            <v>443526.95</v>
          </cell>
          <cell r="G677">
            <v>11235.472</v>
          </cell>
          <cell r="H677">
            <v>23398.300999999999</v>
          </cell>
          <cell r="I677">
            <v>38193.925000000003</v>
          </cell>
          <cell r="J677">
            <v>569993.49</v>
          </cell>
          <cell r="K677">
            <v>97108.377999999997</v>
          </cell>
        </row>
        <row r="678">
          <cell r="C678">
            <v>55</v>
          </cell>
          <cell r="D678">
            <v>6818.5474999999997</v>
          </cell>
          <cell r="E678">
            <v>14919.233</v>
          </cell>
          <cell r="F678">
            <v>480703.74</v>
          </cell>
          <cell r="G678">
            <v>11803.064</v>
          </cell>
          <cell r="H678">
            <v>25255.440999999999</v>
          </cell>
          <cell r="I678">
            <v>40037.442000000003</v>
          </cell>
          <cell r="J678">
            <v>579315.31000000006</v>
          </cell>
          <cell r="K678">
            <v>97625.963000000003</v>
          </cell>
        </row>
        <row r="679">
          <cell r="C679">
            <v>55</v>
          </cell>
          <cell r="D679">
            <v>6995.3392000000003</v>
          </cell>
          <cell r="E679">
            <v>15380.375</v>
          </cell>
          <cell r="F679">
            <v>515205.91</v>
          </cell>
          <cell r="G679">
            <v>12393.638999999999</v>
          </cell>
          <cell r="H679">
            <v>27256.192999999999</v>
          </cell>
          <cell r="I679">
            <v>41987.837</v>
          </cell>
          <cell r="J679">
            <v>585079.46</v>
          </cell>
          <cell r="K679">
            <v>98015.926000000007</v>
          </cell>
        </row>
        <row r="680">
          <cell r="C680">
            <v>60</v>
          </cell>
          <cell r="D680">
            <v>7175.7819</v>
          </cell>
          <cell r="E680">
            <v>15852.634</v>
          </cell>
          <cell r="F680">
            <v>545950.55000000005</v>
          </cell>
          <cell r="G680">
            <v>13008.117</v>
          </cell>
          <cell r="H680">
            <v>29399.508000000002</v>
          </cell>
          <cell r="I680">
            <v>44053.165999999997</v>
          </cell>
          <cell r="J680">
            <v>587281.16</v>
          </cell>
          <cell r="K680">
            <v>98280.346999999994</v>
          </cell>
        </row>
        <row r="681">
          <cell r="C681">
            <v>65</v>
          </cell>
          <cell r="D681">
            <v>7362.8986999999997</v>
          </cell>
          <cell r="E681">
            <v>16336.626</v>
          </cell>
          <cell r="F681">
            <v>571999.99</v>
          </cell>
          <cell r="G681">
            <v>13646.619000000001</v>
          </cell>
          <cell r="H681">
            <v>31682.094000000001</v>
          </cell>
          <cell r="I681">
            <v>46239.995000000003</v>
          </cell>
          <cell r="J681">
            <v>585982.37</v>
          </cell>
          <cell r="K681">
            <v>98421.335000000006</v>
          </cell>
        </row>
        <row r="682">
          <cell r="C682">
            <v>65</v>
          </cell>
          <cell r="D682">
            <v>7558.5725000000002</v>
          </cell>
          <cell r="E682">
            <v>16831.753000000001</v>
          </cell>
          <cell r="F682">
            <v>592636.69999999995</v>
          </cell>
          <cell r="G682">
            <v>14308.085999999999</v>
          </cell>
          <cell r="H682">
            <v>34097.775000000001</v>
          </cell>
          <cell r="I682">
            <v>48553.048000000003</v>
          </cell>
          <cell r="J682">
            <v>581315.19999999995</v>
          </cell>
          <cell r="K682">
            <v>98441.221000000005</v>
          </cell>
        </row>
        <row r="683">
          <cell r="C683">
            <v>70</v>
          </cell>
          <cell r="D683">
            <v>7762.8207000000002</v>
          </cell>
          <cell r="E683">
            <v>17334.371999999999</v>
          </cell>
          <cell r="F683">
            <v>607409.81000000006</v>
          </cell>
          <cell r="G683">
            <v>14990.353999999999</v>
          </cell>
          <cell r="H683">
            <v>36636.258999999998</v>
          </cell>
          <cell r="I683">
            <v>50994.527000000002</v>
          </cell>
          <cell r="J683">
            <v>573478.80000000005</v>
          </cell>
          <cell r="K683">
            <v>98342.510999999999</v>
          </cell>
        </row>
        <row r="684">
          <cell r="C684">
            <v>75</v>
          </cell>
          <cell r="D684">
            <v>7974.5819000000001</v>
          </cell>
          <cell r="E684">
            <v>17838.753000000001</v>
          </cell>
          <cell r="F684">
            <v>616145.56000000006</v>
          </cell>
          <cell r="G684">
            <v>15691.248</v>
          </cell>
          <cell r="H684">
            <v>39283.186999999998</v>
          </cell>
          <cell r="I684">
            <v>53563.866999999998</v>
          </cell>
          <cell r="J684">
            <v>562735.1</v>
          </cell>
          <cell r="K684">
            <v>98127.922999999995</v>
          </cell>
        </row>
        <row r="685">
          <cell r="C685">
            <v>80</v>
          </cell>
          <cell r="D685">
            <v>8192.0509999999995</v>
          </cell>
          <cell r="E685">
            <v>18339.937000000002</v>
          </cell>
          <cell r="F685">
            <v>618923.28</v>
          </cell>
          <cell r="G685">
            <v>16409.05</v>
          </cell>
          <cell r="H685">
            <v>42020.93</v>
          </cell>
          <cell r="I685">
            <v>56257.262999999999</v>
          </cell>
          <cell r="J685">
            <v>549399.72</v>
          </cell>
          <cell r="K685">
            <v>97800.198999999993</v>
          </cell>
        </row>
        <row r="686">
          <cell r="C686">
            <v>85</v>
          </cell>
          <cell r="D686">
            <v>8413.2461999999996</v>
          </cell>
          <cell r="E686">
            <v>18836.058000000001</v>
          </cell>
          <cell r="F686">
            <v>616022.86</v>
          </cell>
          <cell r="G686">
            <v>17142.490000000002</v>
          </cell>
          <cell r="H686">
            <v>44829.656000000003</v>
          </cell>
          <cell r="I686">
            <v>59067.822999999997</v>
          </cell>
          <cell r="J686">
            <v>533826.46</v>
          </cell>
          <cell r="K686">
            <v>97362.122000000003</v>
          </cell>
        </row>
        <row r="687">
          <cell r="C687">
            <v>90</v>
          </cell>
          <cell r="D687">
            <v>8637.6488000000008</v>
          </cell>
          <cell r="E687">
            <v>19331.95</v>
          </cell>
          <cell r="F687">
            <v>607870.43000000005</v>
          </cell>
          <cell r="G687">
            <v>17892.008999999998</v>
          </cell>
          <cell r="H687">
            <v>47687.9</v>
          </cell>
          <cell r="I687">
            <v>61986.09</v>
          </cell>
          <cell r="J687">
            <v>516384.53</v>
          </cell>
          <cell r="K687">
            <v>96816.304000000004</v>
          </cell>
        </row>
        <row r="688">
          <cell r="C688">
            <v>95</v>
          </cell>
          <cell r="D688">
            <v>8866.5054</v>
          </cell>
          <cell r="E688">
            <v>19837.132000000001</v>
          </cell>
          <cell r="F688">
            <v>594993.54</v>
          </cell>
          <cell r="G688">
            <v>18660.161</v>
          </cell>
          <cell r="H688">
            <v>50572.635999999999</v>
          </cell>
          <cell r="I688">
            <v>65000.771000000001</v>
          </cell>
          <cell r="J688">
            <v>497437.16</v>
          </cell>
          <cell r="K688">
            <v>96165.116999999998</v>
          </cell>
        </row>
        <row r="689">
          <cell r="C689">
            <v>100</v>
          </cell>
          <cell r="D689">
            <v>9102.4671999999991</v>
          </cell>
          <cell r="E689">
            <v>20362.795999999998</v>
          </cell>
          <cell r="F689">
            <v>577983.56999999995</v>
          </cell>
          <cell r="G689">
            <v>19450.493999999999</v>
          </cell>
          <cell r="H689">
            <v>53459.222999999998</v>
          </cell>
          <cell r="I689">
            <v>68098.581000000006</v>
          </cell>
          <cell r="J689">
            <v>477320.29</v>
          </cell>
          <cell r="K689">
            <v>95410.403999999995</v>
          </cell>
        </row>
        <row r="690">
          <cell r="C690">
            <v>110</v>
          </cell>
          <cell r="D690">
            <v>9349.2273999999998</v>
          </cell>
          <cell r="E690">
            <v>20918.983</v>
          </cell>
          <cell r="F690">
            <v>557476.23</v>
          </cell>
          <cell r="G690">
            <v>20267.013999999999</v>
          </cell>
          <cell r="H690">
            <v>56321.675000000003</v>
          </cell>
          <cell r="I690">
            <v>71263.232000000004</v>
          </cell>
          <cell r="J690">
            <v>456331.13</v>
          </cell>
          <cell r="K690">
            <v>94553.668999999994</v>
          </cell>
        </row>
        <row r="691">
          <cell r="C691">
            <v>110</v>
          </cell>
          <cell r="D691">
            <v>9610.2993000000006</v>
          </cell>
          <cell r="E691">
            <v>21515.134999999998</v>
          </cell>
          <cell r="F691">
            <v>534140.22</v>
          </cell>
          <cell r="G691">
            <v>21113.814999999999</v>
          </cell>
          <cell r="H691">
            <v>59133.180999999997</v>
          </cell>
          <cell r="I691">
            <v>74475.482999999993</v>
          </cell>
          <cell r="J691">
            <v>434721.6</v>
          </cell>
          <cell r="K691">
            <v>93596.12</v>
          </cell>
        </row>
        <row r="692">
          <cell r="C692">
            <v>120</v>
          </cell>
          <cell r="D692">
            <v>9888.8078999999998</v>
          </cell>
          <cell r="E692">
            <v>22161.764999999999</v>
          </cell>
          <cell r="F692">
            <v>508662.5</v>
          </cell>
          <cell r="G692">
            <v>21995.494999999999</v>
          </cell>
          <cell r="H692">
            <v>61866.264000000003</v>
          </cell>
          <cell r="I692">
            <v>77713.345000000001</v>
          </cell>
          <cell r="J692">
            <v>412702.68</v>
          </cell>
          <cell r="K692">
            <v>92538.974000000002</v>
          </cell>
        </row>
        <row r="693">
          <cell r="C693">
            <v>130</v>
          </cell>
          <cell r="D693">
            <v>10186.968999999999</v>
          </cell>
          <cell r="E693">
            <v>22869.371999999999</v>
          </cell>
          <cell r="F693">
            <v>481730.44</v>
          </cell>
          <cell r="G693">
            <v>22918.143</v>
          </cell>
          <cell r="H693">
            <v>64492.57</v>
          </cell>
          <cell r="I693">
            <v>80952.142000000007</v>
          </cell>
          <cell r="J693">
            <v>390459.55</v>
          </cell>
          <cell r="K693">
            <v>91383.724000000002</v>
          </cell>
        </row>
        <row r="694">
          <cell r="C694">
            <v>130</v>
          </cell>
          <cell r="D694">
            <v>10506.332</v>
          </cell>
          <cell r="E694">
            <v>23648.614000000001</v>
          </cell>
          <cell r="F694">
            <v>454004.77</v>
          </cell>
          <cell r="G694">
            <v>23889.942999999999</v>
          </cell>
          <cell r="H694">
            <v>66982.968999999997</v>
          </cell>
          <cell r="I694">
            <v>84164.4</v>
          </cell>
          <cell r="J694">
            <v>368163.95</v>
          </cell>
          <cell r="K694">
            <v>90132.092000000004</v>
          </cell>
        </row>
        <row r="695">
          <cell r="C695">
            <v>140</v>
          </cell>
          <cell r="D695">
            <v>10848.653</v>
          </cell>
          <cell r="E695">
            <v>24512.851999999999</v>
          </cell>
          <cell r="F695">
            <v>426089.78</v>
          </cell>
          <cell r="G695">
            <v>24921.524000000001</v>
          </cell>
          <cell r="H695">
            <v>69308.502999999997</v>
          </cell>
          <cell r="I695">
            <v>87320.971999999994</v>
          </cell>
          <cell r="J695">
            <v>345985.06</v>
          </cell>
          <cell r="K695">
            <v>88786.141000000003</v>
          </cell>
        </row>
        <row r="696">
          <cell r="C696">
            <v>150</v>
          </cell>
          <cell r="D696">
            <v>11216.589</v>
          </cell>
          <cell r="E696">
            <v>25481.772000000001</v>
          </cell>
          <cell r="F696">
            <v>398500.35</v>
          </cell>
          <cell r="G696">
            <v>26024.76</v>
          </cell>
          <cell r="H696">
            <v>71441.923999999999</v>
          </cell>
          <cell r="I696">
            <v>90392.433999999994</v>
          </cell>
          <cell r="J696">
            <v>324095.28000000003</v>
          </cell>
          <cell r="K696">
            <v>87348.338000000003</v>
          </cell>
        </row>
        <row r="697">
          <cell r="C697">
            <v>160</v>
          </cell>
          <cell r="D697">
            <v>11614.584000000001</v>
          </cell>
          <cell r="E697">
            <v>26580.404999999999</v>
          </cell>
          <cell r="F697">
            <v>371632.06</v>
          </cell>
          <cell r="G697">
            <v>27211.366000000002</v>
          </cell>
          <cell r="H697">
            <v>73358.899000000005</v>
          </cell>
          <cell r="I697">
            <v>93349.856</v>
          </cell>
          <cell r="J697">
            <v>302661.98</v>
          </cell>
          <cell r="K697">
            <v>85821.486999999994</v>
          </cell>
        </row>
        <row r="698">
          <cell r="C698">
            <v>160</v>
          </cell>
          <cell r="D698">
            <v>12049.232</v>
          </cell>
          <cell r="E698">
            <v>27836.530999999999</v>
          </cell>
          <cell r="F698">
            <v>345750.1</v>
          </cell>
          <cell r="G698">
            <v>28491.931</v>
          </cell>
          <cell r="H698">
            <v>75038.638999999996</v>
          </cell>
          <cell r="I698">
            <v>96165.657000000007</v>
          </cell>
          <cell r="J698">
            <v>281835.7</v>
          </cell>
          <cell r="K698">
            <v>84208.75</v>
          </cell>
        </row>
        <row r="699">
          <cell r="C699">
            <v>170</v>
          </cell>
          <cell r="D699">
            <v>12528.763000000001</v>
          </cell>
          <cell r="E699">
            <v>29279.615000000002</v>
          </cell>
          <cell r="F699">
            <v>320998.59999999998</v>
          </cell>
          <cell r="G699">
            <v>29875.897000000001</v>
          </cell>
          <cell r="H699">
            <v>76464.577000000005</v>
          </cell>
          <cell r="I699">
            <v>98814.187999999995</v>
          </cell>
          <cell r="J699">
            <v>261741.49</v>
          </cell>
          <cell r="K699">
            <v>82514.232000000004</v>
          </cell>
        </row>
        <row r="700">
          <cell r="C700">
            <v>180</v>
          </cell>
          <cell r="D700">
            <v>13063.049000000001</v>
          </cell>
          <cell r="E700">
            <v>30941.683000000001</v>
          </cell>
          <cell r="F700">
            <v>297427.43</v>
          </cell>
          <cell r="G700">
            <v>31371.682000000001</v>
          </cell>
          <cell r="H700">
            <v>77624.577000000005</v>
          </cell>
          <cell r="I700">
            <v>101271.27</v>
          </cell>
          <cell r="J700">
            <v>242474.63</v>
          </cell>
          <cell r="K700">
            <v>80742.797999999995</v>
          </cell>
        </row>
        <row r="701">
          <cell r="C701">
            <v>190</v>
          </cell>
          <cell r="D701">
            <v>13664.484</v>
          </cell>
          <cell r="E701">
            <v>32855.571000000004</v>
          </cell>
          <cell r="F701">
            <v>275035.87</v>
          </cell>
          <cell r="G701">
            <v>32986.777000000002</v>
          </cell>
          <cell r="H701">
            <v>78510.437999999995</v>
          </cell>
          <cell r="I701">
            <v>103513.94</v>
          </cell>
          <cell r="J701">
            <v>224105.93</v>
          </cell>
          <cell r="K701">
            <v>78899.645999999993</v>
          </cell>
        </row>
        <row r="702">
          <cell r="C702">
            <v>200</v>
          </cell>
          <cell r="D702">
            <v>14348.446</v>
          </cell>
          <cell r="E702">
            <v>35054.732000000004</v>
          </cell>
          <cell r="F702">
            <v>253812.95</v>
          </cell>
          <cell r="G702">
            <v>34727.601999999999</v>
          </cell>
          <cell r="H702">
            <v>79117.104000000007</v>
          </cell>
          <cell r="I702">
            <v>105520.44</v>
          </cell>
          <cell r="J702">
            <v>206692.99</v>
          </cell>
          <cell r="K702">
            <v>76989.94</v>
          </cell>
        </row>
        <row r="703">
          <cell r="C703">
            <v>200</v>
          </cell>
          <cell r="D703">
            <v>15133.412</v>
          </cell>
          <cell r="E703">
            <v>37573.351999999999</v>
          </cell>
          <cell r="F703">
            <v>233761.96</v>
          </cell>
          <cell r="G703">
            <v>36600.508999999998</v>
          </cell>
          <cell r="H703">
            <v>79442.452000000005</v>
          </cell>
          <cell r="I703">
            <v>107270.25</v>
          </cell>
          <cell r="J703">
            <v>190283.65</v>
          </cell>
          <cell r="K703">
            <v>75018.959000000003</v>
          </cell>
        </row>
        <row r="704">
          <cell r="C704">
            <v>250</v>
          </cell>
          <cell r="D704">
            <v>16041.048000000001</v>
          </cell>
          <cell r="E704">
            <v>40444.343000000001</v>
          </cell>
          <cell r="F704">
            <v>214910.19</v>
          </cell>
          <cell r="G704">
            <v>38614.671000000002</v>
          </cell>
          <cell r="H704">
            <v>79487.278999999995</v>
          </cell>
          <cell r="I704">
            <v>108744.45</v>
          </cell>
          <cell r="J704">
            <v>174914.19</v>
          </cell>
          <cell r="K704">
            <v>72992.523000000001</v>
          </cell>
        </row>
        <row r="705">
          <cell r="C705">
            <v>250</v>
          </cell>
          <cell r="D705">
            <v>17095.468000000001</v>
          </cell>
          <cell r="E705">
            <v>43695.705000000002</v>
          </cell>
          <cell r="F705">
            <v>197307.09</v>
          </cell>
          <cell r="G705">
            <v>40783.572</v>
          </cell>
          <cell r="H705">
            <v>79255.004000000001</v>
          </cell>
          <cell r="I705">
            <v>109926.18</v>
          </cell>
          <cell r="J705">
            <v>160603.51</v>
          </cell>
          <cell r="K705">
            <v>70916.892000000007</v>
          </cell>
        </row>
        <row r="706">
          <cell r="C706">
            <v>250</v>
          </cell>
          <cell r="D706">
            <v>18320.742999999999</v>
          </cell>
          <cell r="E706">
            <v>47351.095000000001</v>
          </cell>
          <cell r="F706">
            <v>181014.61</v>
          </cell>
          <cell r="G706">
            <v>43124.56</v>
          </cell>
          <cell r="H706">
            <v>78751.903000000006</v>
          </cell>
          <cell r="I706">
            <v>110801.35</v>
          </cell>
          <cell r="J706">
            <v>147351.37</v>
          </cell>
          <cell r="K706">
            <v>68798.597999999998</v>
          </cell>
        </row>
        <row r="707">
          <cell r="C707">
            <v>250</v>
          </cell>
          <cell r="D707">
            <v>19738.053</v>
          </cell>
          <cell r="E707">
            <v>51432.173000000003</v>
          </cell>
          <cell r="F707">
            <v>166088.95000000001</v>
          </cell>
          <cell r="G707">
            <v>45658.023999999998</v>
          </cell>
          <cell r="H707">
            <v>77987.376000000004</v>
          </cell>
          <cell r="I707">
            <v>111358.93</v>
          </cell>
          <cell r="J707">
            <v>135139.32999999999</v>
          </cell>
          <cell r="K707">
            <v>66644.160000000003</v>
          </cell>
        </row>
        <row r="708">
          <cell r="C708">
            <v>300</v>
          </cell>
          <cell r="D708">
            <v>21364.556</v>
          </cell>
          <cell r="E708">
            <v>55958.275999999998</v>
          </cell>
          <cell r="F708">
            <v>152573.76999999999</v>
          </cell>
          <cell r="G708">
            <v>48405.614000000001</v>
          </cell>
          <cell r="H708">
            <v>76974.066999999995</v>
          </cell>
          <cell r="I708">
            <v>111591.1</v>
          </cell>
          <cell r="J708">
            <v>123930.28</v>
          </cell>
          <cell r="K708">
            <v>64459.911</v>
          </cell>
        </row>
        <row r="709">
          <cell r="C709">
            <v>300</v>
          </cell>
          <cell r="D709">
            <v>23213.339</v>
          </cell>
          <cell r="E709">
            <v>60947.195</v>
          </cell>
          <cell r="F709">
            <v>140490.97</v>
          </cell>
          <cell r="G709">
            <v>51387.633000000002</v>
          </cell>
          <cell r="H709">
            <v>75727.978000000003</v>
          </cell>
          <cell r="I709">
            <v>111493.36</v>
          </cell>
          <cell r="J709">
            <v>113671.13</v>
          </cell>
          <cell r="K709">
            <v>62251.86</v>
          </cell>
        </row>
        <row r="710">
          <cell r="C710">
            <v>300</v>
          </cell>
          <cell r="D710">
            <v>25294.205999999998</v>
          </cell>
          <cell r="E710">
            <v>66412.453999999998</v>
          </cell>
          <cell r="F710">
            <v>129840.3</v>
          </cell>
          <cell r="G710">
            <v>54620.256999999998</v>
          </cell>
          <cell r="H710">
            <v>74268.142999999996</v>
          </cell>
          <cell r="I710">
            <v>111064.61</v>
          </cell>
          <cell r="J710">
            <v>104294.39999999999</v>
          </cell>
          <cell r="K710">
            <v>60026.404000000002</v>
          </cell>
        </row>
        <row r="711">
          <cell r="C711">
            <v>350</v>
          </cell>
          <cell r="D711">
            <v>27614.775000000001</v>
          </cell>
          <cell r="E711">
            <v>72363.051000000007</v>
          </cell>
          <cell r="F711">
            <v>120597.12</v>
          </cell>
          <cell r="G711">
            <v>58114.046999999999</v>
          </cell>
          <cell r="H711">
            <v>72616.009999999995</v>
          </cell>
          <cell r="I711">
            <v>110307.63</v>
          </cell>
          <cell r="J711">
            <v>95721.096999999994</v>
          </cell>
          <cell r="K711">
            <v>57790.112000000001</v>
          </cell>
        </row>
        <row r="712">
          <cell r="C712">
            <v>350</v>
          </cell>
          <cell r="D712">
            <v>30180.378000000001</v>
          </cell>
          <cell r="E712">
            <v>78802.112999999998</v>
          </cell>
          <cell r="F712">
            <v>112714.35</v>
          </cell>
          <cell r="G712">
            <v>61872.661</v>
          </cell>
          <cell r="H712">
            <v>70794.59</v>
          </cell>
          <cell r="I712">
            <v>109229.56</v>
          </cell>
          <cell r="J712">
            <v>87868.735000000001</v>
          </cell>
          <cell r="K712">
            <v>55549.606</v>
          </cell>
        </row>
        <row r="713">
          <cell r="C713">
            <v>350</v>
          </cell>
          <cell r="D713">
            <v>32993.512999999999</v>
          </cell>
          <cell r="E713">
            <v>85726.881999999998</v>
          </cell>
          <cell r="F713">
            <v>106124.3</v>
          </cell>
          <cell r="G713">
            <v>65891.585000000006</v>
          </cell>
          <cell r="H713">
            <v>68827.668999999994</v>
          </cell>
          <cell r="I713">
            <v>107842.69</v>
          </cell>
          <cell r="J713">
            <v>80652.03</v>
          </cell>
          <cell r="K713">
            <v>53311.235999999997</v>
          </cell>
        </row>
        <row r="714">
          <cell r="C714">
            <v>400</v>
          </cell>
          <cell r="D714">
            <v>36053.525000000001</v>
          </cell>
          <cell r="E714">
            <v>93125.921000000002</v>
          </cell>
          <cell r="F714">
            <v>100739.5</v>
          </cell>
          <cell r="G714">
            <v>70157.498999999996</v>
          </cell>
          <cell r="H714">
            <v>66738.917000000001</v>
          </cell>
          <cell r="I714">
            <v>106164.35</v>
          </cell>
          <cell r="J714">
            <v>73988.009999999995</v>
          </cell>
          <cell r="K714">
            <v>51081.201000000001</v>
          </cell>
        </row>
        <row r="715">
          <cell r="C715">
            <v>400</v>
          </cell>
          <cell r="D715">
            <v>39356.154000000002</v>
          </cell>
          <cell r="E715">
            <v>100975.93</v>
          </cell>
          <cell r="F715">
            <v>96455.001999999993</v>
          </cell>
          <cell r="G715">
            <v>74647.567999999999</v>
          </cell>
          <cell r="H715">
            <v>64551.546999999999</v>
          </cell>
          <cell r="I715">
            <v>104216.44</v>
          </cell>
          <cell r="J715">
            <v>67801.638000000006</v>
          </cell>
          <cell r="K715">
            <v>48865.502</v>
          </cell>
        </row>
        <row r="716">
          <cell r="C716">
            <v>450</v>
          </cell>
          <cell r="D716">
            <v>42892.612000000001</v>
          </cell>
          <cell r="E716">
            <v>109241.91</v>
          </cell>
          <cell r="F716">
            <v>93150.596000000005</v>
          </cell>
          <cell r="G716">
            <v>79329.057000000001</v>
          </cell>
          <cell r="H716">
            <v>62288.311999999998</v>
          </cell>
          <cell r="I716">
            <v>102024.86</v>
          </cell>
          <cell r="J716">
            <v>62024.555999999997</v>
          </cell>
          <cell r="K716">
            <v>46669.813999999998</v>
          </cell>
        </row>
        <row r="717">
          <cell r="C717">
            <v>450</v>
          </cell>
          <cell r="D717">
            <v>46648.646000000001</v>
          </cell>
          <cell r="E717">
            <v>117878.74</v>
          </cell>
          <cell r="F717">
            <v>90694.831000000006</v>
          </cell>
          <cell r="G717">
            <v>84158.578999999998</v>
          </cell>
          <cell r="H717">
            <v>59971.542000000001</v>
          </cell>
          <cell r="I717">
            <v>99618.502999999997</v>
          </cell>
          <cell r="J717">
            <v>56600.122000000003</v>
          </cell>
          <cell r="K717">
            <v>44499.58</v>
          </cell>
        </row>
        <row r="718">
          <cell r="C718">
            <v>500</v>
          </cell>
          <cell r="D718">
            <v>50603.474000000002</v>
          </cell>
          <cell r="E718">
            <v>126832.35</v>
          </cell>
          <cell r="F718">
            <v>88945.66</v>
          </cell>
          <cell r="G718">
            <v>89081.323000000004</v>
          </cell>
          <cell r="H718">
            <v>57623.131000000001</v>
          </cell>
          <cell r="I718">
            <v>97027.835999999996</v>
          </cell>
          <cell r="J718">
            <v>51486.45</v>
          </cell>
          <cell r="K718">
            <v>42359.864999999998</v>
          </cell>
        </row>
        <row r="719">
          <cell r="C719">
            <v>500</v>
          </cell>
          <cell r="D719">
            <v>54730.447999999997</v>
          </cell>
          <cell r="E719">
            <v>136039.26</v>
          </cell>
          <cell r="F719">
            <v>87752.073000000004</v>
          </cell>
          <cell r="G719">
            <v>94029.981</v>
          </cell>
          <cell r="H719">
            <v>55264.220999999998</v>
          </cell>
          <cell r="I719">
            <v>94283.805999999997</v>
          </cell>
          <cell r="J719">
            <v>46649.972000000002</v>
          </cell>
          <cell r="K719">
            <v>40255.387000000002</v>
          </cell>
        </row>
        <row r="720">
          <cell r="C720">
            <v>550</v>
          </cell>
          <cell r="D720">
            <v>58998.887000000002</v>
          </cell>
          <cell r="E720">
            <v>145427.63</v>
          </cell>
          <cell r="F720">
            <v>86957.024999999994</v>
          </cell>
          <cell r="G720">
            <v>98924.375</v>
          </cell>
          <cell r="H720">
            <v>52914.949000000001</v>
          </cell>
          <cell r="I720">
            <v>91416.974000000002</v>
          </cell>
          <cell r="J720">
            <v>42063.152000000002</v>
          </cell>
          <cell r="K720">
            <v>38190.83</v>
          </cell>
        </row>
        <row r="721">
          <cell r="C721">
            <v>600</v>
          </cell>
          <cell r="D721">
            <v>63375.807000000001</v>
          </cell>
          <cell r="E721">
            <v>154918.9</v>
          </cell>
          <cell r="F721">
            <v>86408.823000000004</v>
          </cell>
          <cell r="G721">
            <v>103672.25</v>
          </cell>
          <cell r="H721">
            <v>50594.095999999998</v>
          </cell>
          <cell r="I721">
            <v>88456.616999999998</v>
          </cell>
          <cell r="J721">
            <v>37704.652000000002</v>
          </cell>
          <cell r="K721">
            <v>36170.944000000003</v>
          </cell>
        </row>
        <row r="722">
          <cell r="C722">
            <v>600</v>
          </cell>
          <cell r="D722">
            <v>67826.498999999996</v>
          </cell>
          <cell r="E722">
            <v>164427.71</v>
          </cell>
          <cell r="F722">
            <v>85970.479000000007</v>
          </cell>
          <cell r="G722">
            <v>108171.21</v>
          </cell>
          <cell r="H722">
            <v>48318.625</v>
          </cell>
          <cell r="I722">
            <v>85430.373000000007</v>
          </cell>
          <cell r="J722">
            <v>33566.847000000002</v>
          </cell>
          <cell r="K722">
            <v>34199.944000000003</v>
          </cell>
        </row>
        <row r="723">
          <cell r="C723">
            <v>650</v>
          </cell>
          <cell r="D723">
            <v>72315.092999999993</v>
          </cell>
          <cell r="E723">
            <v>173859.75</v>
          </cell>
          <cell r="F723">
            <v>85526.243000000002</v>
          </cell>
          <cell r="G723">
            <v>112311.91</v>
          </cell>
          <cell r="H723">
            <v>46103.438999999998</v>
          </cell>
          <cell r="I723">
            <v>82364.61</v>
          </cell>
          <cell r="J723">
            <v>29663.823</v>
          </cell>
          <cell r="K723">
            <v>32281.589</v>
          </cell>
        </row>
        <row r="724">
          <cell r="C724">
            <v>700</v>
          </cell>
          <cell r="D724">
            <v>76805.692999999999</v>
          </cell>
          <cell r="E724">
            <v>183110.76</v>
          </cell>
          <cell r="F724">
            <v>84979.303</v>
          </cell>
          <cell r="G724">
            <v>115983.03</v>
          </cell>
          <cell r="H724">
            <v>43960.946000000004</v>
          </cell>
          <cell r="I724">
            <v>79284.156000000003</v>
          </cell>
          <cell r="J724">
            <v>26031.364000000001</v>
          </cell>
          <cell r="K724">
            <v>30419.763999999999</v>
          </cell>
        </row>
        <row r="725">
          <cell r="C725">
            <v>700</v>
          </cell>
          <cell r="D725">
            <v>81262.879000000001</v>
          </cell>
          <cell r="E725">
            <v>192066.7</v>
          </cell>
          <cell r="F725">
            <v>84248.514999999999</v>
          </cell>
          <cell r="G725">
            <v>119076.02</v>
          </cell>
          <cell r="H725">
            <v>41900.625</v>
          </cell>
          <cell r="I725">
            <v>76211.459000000003</v>
          </cell>
          <cell r="J725">
            <v>22714.554</v>
          </cell>
          <cell r="K725">
            <v>28619.249</v>
          </cell>
        </row>
        <row r="726">
          <cell r="C726">
            <v>750</v>
          </cell>
          <cell r="D726">
            <v>85651.073999999993</v>
          </cell>
          <cell r="E726">
            <v>200604.74</v>
          </cell>
          <cell r="F726">
            <v>83267.721999999994</v>
          </cell>
          <cell r="G726">
            <v>121490.54</v>
          </cell>
          <cell r="H726">
            <v>39929.167000000001</v>
          </cell>
          <cell r="I726">
            <v>73165.841</v>
          </cell>
          <cell r="J726">
            <v>19758.025000000001</v>
          </cell>
          <cell r="K726">
            <v>26885.352999999999</v>
          </cell>
        </row>
        <row r="727">
          <cell r="C727">
            <v>800</v>
          </cell>
          <cell r="D727">
            <v>89933.267999999996</v>
          </cell>
          <cell r="E727">
            <v>208594.89</v>
          </cell>
          <cell r="F727">
            <v>81983.035000000003</v>
          </cell>
          <cell r="G727">
            <v>123139.5</v>
          </cell>
          <cell r="H727">
            <v>38050.540999999997</v>
          </cell>
          <cell r="I727">
            <v>70163.044999999998</v>
          </cell>
          <cell r="J727">
            <v>17197.396000000001</v>
          </cell>
          <cell r="K727">
            <v>25222.9</v>
          </cell>
        </row>
        <row r="728">
          <cell r="C728">
            <v>850</v>
          </cell>
          <cell r="D728">
            <v>94070.195000000007</v>
          </cell>
          <cell r="E728">
            <v>215904.04</v>
          </cell>
          <cell r="F728">
            <v>80356.42</v>
          </cell>
          <cell r="G728">
            <v>123953.61</v>
          </cell>
          <cell r="H728">
            <v>36266.385999999999</v>
          </cell>
          <cell r="I728">
            <v>67215.278999999995</v>
          </cell>
          <cell r="J728">
            <v>15054.707</v>
          </cell>
          <cell r="K728">
            <v>23635.893</v>
          </cell>
        </row>
        <row r="729">
          <cell r="C729">
            <v>900</v>
          </cell>
          <cell r="D729">
            <v>98019.217999999993</v>
          </cell>
          <cell r="E729">
            <v>222400.54</v>
          </cell>
          <cell r="F729">
            <v>78363.134999999995</v>
          </cell>
          <cell r="G729">
            <v>123884.88</v>
          </cell>
          <cell r="H729">
            <v>34576.813999999998</v>
          </cell>
          <cell r="I729">
            <v>64331.571000000004</v>
          </cell>
          <cell r="J729">
            <v>13336.689</v>
          </cell>
          <cell r="K729">
            <v>22127.29</v>
          </cell>
        </row>
        <row r="730">
          <cell r="C730">
            <v>950</v>
          </cell>
          <cell r="D730">
            <v>101733.1</v>
          </cell>
          <cell r="E730">
            <v>227958.42</v>
          </cell>
          <cell r="F730">
            <v>75993.294999999998</v>
          </cell>
          <cell r="G730">
            <v>122908.4</v>
          </cell>
          <cell r="H730">
            <v>32981.298999999999</v>
          </cell>
          <cell r="I730">
            <v>61518.118000000002</v>
          </cell>
          <cell r="J730">
            <v>12032.654</v>
          </cell>
          <cell r="K730">
            <v>20699.007000000001</v>
          </cell>
        </row>
        <row r="731">
          <cell r="C731">
            <v>1000</v>
          </cell>
          <cell r="D731">
            <v>105160.61</v>
          </cell>
          <cell r="E731">
            <v>232463.05</v>
          </cell>
          <cell r="F731">
            <v>73248.835000000006</v>
          </cell>
          <cell r="G731">
            <v>121022.86</v>
          </cell>
          <cell r="H731">
            <v>31478.973000000002</v>
          </cell>
          <cell r="I731">
            <v>58778.692000000003</v>
          </cell>
          <cell r="J731">
            <v>11116.96</v>
          </cell>
          <cell r="K731">
            <v>19352.062000000002</v>
          </cell>
        </row>
        <row r="732">
          <cell r="C732">
            <v>1100</v>
          </cell>
          <cell r="D732">
            <v>108247.94</v>
          </cell>
          <cell r="E732">
            <v>235815.39</v>
          </cell>
          <cell r="F732">
            <v>70146.649000000005</v>
          </cell>
          <cell r="G732">
            <v>118249.97</v>
          </cell>
          <cell r="H732">
            <v>30068.098999999998</v>
          </cell>
          <cell r="I732">
            <v>56115.069000000003</v>
          </cell>
          <cell r="J732">
            <v>10551.905000000001</v>
          </cell>
          <cell r="K732">
            <v>18086.662</v>
          </cell>
        </row>
        <row r="733">
          <cell r="C733">
            <v>1100</v>
          </cell>
          <cell r="D733">
            <v>110940.03</v>
          </cell>
          <cell r="E733">
            <v>237936.18</v>
          </cell>
          <cell r="F733">
            <v>66717.968999999997</v>
          </cell>
          <cell r="G733">
            <v>114632.87</v>
          </cell>
          <cell r="H733">
            <v>28745.771000000001</v>
          </cell>
          <cell r="I733">
            <v>53527.919000000002</v>
          </cell>
          <cell r="J733">
            <v>10293.285</v>
          </cell>
          <cell r="K733">
            <v>16901.732</v>
          </cell>
        </row>
        <row r="734">
          <cell r="C734">
            <v>1200</v>
          </cell>
          <cell r="D734">
            <v>113183.32</v>
          </cell>
          <cell r="E734">
            <v>238767.07</v>
          </cell>
          <cell r="F734">
            <v>63006.118999999999</v>
          </cell>
          <cell r="G734">
            <v>110234.35</v>
          </cell>
          <cell r="H734">
            <v>27508.07</v>
          </cell>
          <cell r="I734">
            <v>51017.336000000003</v>
          </cell>
          <cell r="J734">
            <v>10294.678</v>
          </cell>
          <cell r="K734">
            <v>15795.319</v>
          </cell>
        </row>
        <row r="735">
          <cell r="C735">
            <v>1300</v>
          </cell>
          <cell r="D735">
            <v>114928.67</v>
          </cell>
          <cell r="E735">
            <v>238271.77</v>
          </cell>
          <cell r="F735">
            <v>59061.351999999999</v>
          </cell>
          <cell r="G735">
            <v>105135.94</v>
          </cell>
          <cell r="H735">
            <v>26350.415000000001</v>
          </cell>
          <cell r="I735">
            <v>48583.031000000003</v>
          </cell>
          <cell r="J735">
            <v>10507.026</v>
          </cell>
          <cell r="K735">
            <v>14764.858</v>
          </cell>
        </row>
        <row r="736">
          <cell r="C736">
            <v>1300</v>
          </cell>
          <cell r="D736">
            <v>116133.21</v>
          </cell>
          <cell r="E736">
            <v>236434.63</v>
          </cell>
          <cell r="F736">
            <v>54937.857000000004</v>
          </cell>
          <cell r="G736">
            <v>99436.385999999999</v>
          </cell>
          <cell r="H736">
            <v>25267.423999999999</v>
          </cell>
          <cell r="I736">
            <v>46224.133000000002</v>
          </cell>
          <cell r="J736">
            <v>10880.098</v>
          </cell>
          <cell r="K736">
            <v>13807.226000000001</v>
          </cell>
        </row>
        <row r="737">
          <cell r="C737">
            <v>1400</v>
          </cell>
          <cell r="D737">
            <v>116762.4</v>
          </cell>
          <cell r="E737">
            <v>233260.9</v>
          </cell>
          <cell r="F737">
            <v>50698.695</v>
          </cell>
          <cell r="G737">
            <v>93248.887000000002</v>
          </cell>
          <cell r="H737">
            <v>24252.848000000002</v>
          </cell>
          <cell r="I737">
            <v>43939.167999999998</v>
          </cell>
          <cell r="J737">
            <v>11361.73</v>
          </cell>
          <cell r="K737">
            <v>12919.03</v>
          </cell>
        </row>
        <row r="738">
          <cell r="C738">
            <v>1500</v>
          </cell>
          <cell r="D738">
            <v>116790.63</v>
          </cell>
          <cell r="E738">
            <v>228779.46</v>
          </cell>
          <cell r="F738">
            <v>46417.597000000002</v>
          </cell>
          <cell r="G738">
            <v>86697.043999999994</v>
          </cell>
          <cell r="H738">
            <v>23299.687999999998</v>
          </cell>
          <cell r="I738">
            <v>41726.209000000003</v>
          </cell>
          <cell r="J738">
            <v>11895.885</v>
          </cell>
          <cell r="K738">
            <v>12096.501</v>
          </cell>
        </row>
        <row r="739">
          <cell r="C739">
            <v>1600</v>
          </cell>
          <cell r="D739">
            <v>116202.04</v>
          </cell>
          <cell r="E739">
            <v>223043.18</v>
          </cell>
          <cell r="F739">
            <v>42172.264000000003</v>
          </cell>
          <cell r="G739">
            <v>79909.87</v>
          </cell>
          <cell r="H739">
            <v>22400.23</v>
          </cell>
          <cell r="I739">
            <v>39582.813000000002</v>
          </cell>
          <cell r="J739">
            <v>12424.112999999999</v>
          </cell>
          <cell r="K739">
            <v>11335.226000000001</v>
          </cell>
        </row>
        <row r="740">
          <cell r="C740">
            <v>1700</v>
          </cell>
          <cell r="D740">
            <v>114989.93</v>
          </cell>
          <cell r="E740">
            <v>216128.22</v>
          </cell>
          <cell r="F740">
            <v>38035.546000000002</v>
          </cell>
          <cell r="G740">
            <v>73016.808000000005</v>
          </cell>
          <cell r="H740">
            <v>21546.499</v>
          </cell>
          <cell r="I740">
            <v>37506.195</v>
          </cell>
          <cell r="J740">
            <v>12885.105</v>
          </cell>
          <cell r="K740">
            <v>10630.175999999999</v>
          </cell>
        </row>
        <row r="741">
          <cell r="C741">
            <v>1800</v>
          </cell>
          <cell r="D741">
            <v>113157.17</v>
          </cell>
          <cell r="E741">
            <v>208132.58</v>
          </cell>
          <cell r="F741">
            <v>34075.275999999998</v>
          </cell>
          <cell r="G741">
            <v>66142.745999999999</v>
          </cell>
          <cell r="H741">
            <v>20730.903999999999</v>
          </cell>
          <cell r="I741">
            <v>35493.355000000003</v>
          </cell>
          <cell r="J741">
            <v>13215.262000000001</v>
          </cell>
          <cell r="K741">
            <v>9976.0650999999998</v>
          </cell>
        </row>
        <row r="742">
          <cell r="C742">
            <v>1900</v>
          </cell>
          <cell r="D742">
            <v>110716.98</v>
          </cell>
          <cell r="E742">
            <v>199173.91</v>
          </cell>
          <cell r="F742">
            <v>30359.624</v>
          </cell>
          <cell r="G742">
            <v>59403.483</v>
          </cell>
          <cell r="H742">
            <v>19946.886999999999</v>
          </cell>
          <cell r="I742">
            <v>33540.892</v>
          </cell>
          <cell r="J742">
            <v>13355.701999999999</v>
          </cell>
          <cell r="K742">
            <v>9367.4357</v>
          </cell>
        </row>
        <row r="743">
          <cell r="C743">
            <v>2000</v>
          </cell>
          <cell r="D743">
            <v>107693.14</v>
          </cell>
          <cell r="E743">
            <v>189387.07</v>
          </cell>
          <cell r="F743">
            <v>26956.591</v>
          </cell>
          <cell r="G743">
            <v>52901.449000000001</v>
          </cell>
          <cell r="H743">
            <v>19188.944</v>
          </cell>
          <cell r="I743">
            <v>31645.208999999999</v>
          </cell>
          <cell r="J743">
            <v>13263.674999999999</v>
          </cell>
          <cell r="K743">
            <v>8798.6972999999998</v>
          </cell>
        </row>
        <row r="744">
          <cell r="C744">
            <v>2000</v>
          </cell>
          <cell r="D744">
            <v>104120.54</v>
          </cell>
          <cell r="E744">
            <v>178920.59</v>
          </cell>
          <cell r="F744">
            <v>23922.022000000001</v>
          </cell>
          <cell r="G744">
            <v>46722.36</v>
          </cell>
          <cell r="H744">
            <v>18452.421999999999</v>
          </cell>
          <cell r="I744">
            <v>29802.897000000001</v>
          </cell>
          <cell r="J744">
            <v>12926.141</v>
          </cell>
          <cell r="K744">
            <v>8264.4369000000006</v>
          </cell>
        </row>
        <row r="745">
          <cell r="C745">
            <v>2000</v>
          </cell>
          <cell r="D745">
            <v>100046.33</v>
          </cell>
          <cell r="E745">
            <v>167931.68</v>
          </cell>
          <cell r="F745">
            <v>21292.173999999999</v>
          </cell>
          <cell r="G745">
            <v>40933.402000000002</v>
          </cell>
          <cell r="H745">
            <v>17733.454000000002</v>
          </cell>
          <cell r="I745">
            <v>28010.65</v>
          </cell>
          <cell r="J745">
            <v>12359.361999999999</v>
          </cell>
          <cell r="K745">
            <v>7760.3275999999996</v>
          </cell>
        </row>
        <row r="746">
          <cell r="C746">
            <v>2500</v>
          </cell>
          <cell r="D746">
            <v>95530.858999999997</v>
          </cell>
          <cell r="E746">
            <v>156580.85</v>
          </cell>
          <cell r="F746">
            <v>19082.133999999998</v>
          </cell>
          <cell r="G746">
            <v>35583.283000000003</v>
          </cell>
          <cell r="H746">
            <v>17028.560000000001</v>
          </cell>
          <cell r="I746">
            <v>26264.951000000001</v>
          </cell>
          <cell r="J746">
            <v>11599.294</v>
          </cell>
          <cell r="K746">
            <v>7283.6171999999997</v>
          </cell>
        </row>
        <row r="747">
          <cell r="C747">
            <v>2500</v>
          </cell>
          <cell r="D747">
            <v>90645.989000000001</v>
          </cell>
          <cell r="E747">
            <v>145026.46</v>
          </cell>
          <cell r="F747">
            <v>17289.143</v>
          </cell>
          <cell r="G747">
            <v>30702.691999999999</v>
          </cell>
          <cell r="H747">
            <v>16334.602999999999</v>
          </cell>
          <cell r="I747">
            <v>24562.249</v>
          </cell>
          <cell r="J747">
            <v>10689.646000000001</v>
          </cell>
          <cell r="K747">
            <v>6832.7402000000002</v>
          </cell>
        </row>
        <row r="748">
          <cell r="C748">
            <v>2500</v>
          </cell>
          <cell r="D748">
            <v>85472.161999999997</v>
          </cell>
          <cell r="E748">
            <v>133421.26</v>
          </cell>
          <cell r="F748">
            <v>15897.16</v>
          </cell>
          <cell r="G748">
            <v>26306.603999999999</v>
          </cell>
          <cell r="H748">
            <v>15648.931</v>
          </cell>
          <cell r="I748">
            <v>22899.773000000001</v>
          </cell>
          <cell r="J748">
            <v>9675.2823000000008</v>
          </cell>
          <cell r="K748">
            <v>6406.4422000000004</v>
          </cell>
        </row>
        <row r="749">
          <cell r="C749">
            <v>2500</v>
          </cell>
          <cell r="D749">
            <v>80094.014999999999</v>
          </cell>
          <cell r="E749">
            <v>121907.83</v>
          </cell>
          <cell r="F749">
            <v>14877.92</v>
          </cell>
          <cell r="G749">
            <v>22395.883000000002</v>
          </cell>
          <cell r="H749">
            <v>14969.335999999999</v>
          </cell>
          <cell r="I749">
            <v>21276.120999999999</v>
          </cell>
          <cell r="J749">
            <v>8598.4375</v>
          </cell>
          <cell r="K749">
            <v>6003.2957999999999</v>
          </cell>
        </row>
        <row r="750">
          <cell r="C750">
            <v>3000</v>
          </cell>
          <cell r="D750">
            <v>74596.376999999993</v>
          </cell>
          <cell r="E750">
            <v>110615.16</v>
          </cell>
          <cell r="F750">
            <v>14192.159</v>
          </cell>
          <cell r="G750">
            <v>18959.440999999999</v>
          </cell>
          <cell r="H750">
            <v>14294.242</v>
          </cell>
          <cell r="I750">
            <v>19691.682000000001</v>
          </cell>
          <cell r="J750">
            <v>7496.4996000000001</v>
          </cell>
          <cell r="K750">
            <v>5621.6293999999998</v>
          </cell>
        </row>
        <row r="751">
          <cell r="C751">
            <v>3000</v>
          </cell>
          <cell r="D751">
            <v>69060.593999999997</v>
          </cell>
          <cell r="E751">
            <v>99656.660999999993</v>
          </cell>
          <cell r="F751">
            <v>13787.919</v>
          </cell>
          <cell r="G751">
            <v>15976.016</v>
          </cell>
          <cell r="H751">
            <v>13623.092000000001</v>
          </cell>
          <cell r="I751">
            <v>18149.017</v>
          </cell>
          <cell r="J751">
            <v>6401.1962999999996</v>
          </cell>
          <cell r="K751">
            <v>5259.7483000000002</v>
          </cell>
        </row>
        <row r="752">
          <cell r="C752">
            <v>3000</v>
          </cell>
          <cell r="D752">
            <v>63562.211000000003</v>
          </cell>
          <cell r="E752">
            <v>89131.591</v>
          </cell>
          <cell r="F752">
            <v>13604.537</v>
          </cell>
          <cell r="G752">
            <v>13415.661</v>
          </cell>
          <cell r="H752">
            <v>12956.26</v>
          </cell>
          <cell r="I752">
            <v>16653.234</v>
          </cell>
          <cell r="J752">
            <v>5339.0451999999996</v>
          </cell>
          <cell r="K752">
            <v>4916.5721999999996</v>
          </cell>
        </row>
        <row r="753">
          <cell r="C753">
            <v>3500</v>
          </cell>
          <cell r="D753">
            <v>58168.445</v>
          </cell>
          <cell r="E753">
            <v>79126.63</v>
          </cell>
          <cell r="F753">
            <v>13573.885</v>
          </cell>
          <cell r="G753">
            <v>11241.297</v>
          </cell>
          <cell r="H753">
            <v>12294.484</v>
          </cell>
          <cell r="I753">
            <v>15211.473</v>
          </cell>
          <cell r="J753">
            <v>4332.4893000000002</v>
          </cell>
          <cell r="K753">
            <v>4591.5955999999996</v>
          </cell>
        </row>
        <row r="754">
          <cell r="C754">
            <v>3500</v>
          </cell>
          <cell r="D754">
            <v>52937.767</v>
          </cell>
          <cell r="E754">
            <v>69717.926999999996</v>
          </cell>
          <cell r="F754">
            <v>13621.376</v>
          </cell>
          <cell r="G754">
            <v>9411.4104000000007</v>
          </cell>
          <cell r="H754">
            <v>11639.221</v>
          </cell>
          <cell r="I754">
            <v>13832.322</v>
          </cell>
          <cell r="J754">
            <v>3401.8054999999999</v>
          </cell>
          <cell r="K754">
            <v>4284.7143999999998</v>
          </cell>
        </row>
        <row r="755">
          <cell r="C755">
            <v>4000</v>
          </cell>
          <cell r="D755">
            <v>47918.73</v>
          </cell>
          <cell r="E755">
            <v>60967.968999999997</v>
          </cell>
          <cell r="F755">
            <v>13670.125</v>
          </cell>
          <cell r="G755">
            <v>7882.4044000000004</v>
          </cell>
          <cell r="H755">
            <v>10992.477999999999</v>
          </cell>
          <cell r="I755">
            <v>12524.535</v>
          </cell>
          <cell r="J755">
            <v>2566.3474999999999</v>
          </cell>
          <cell r="K755">
            <v>3995.8683999999998</v>
          </cell>
        </row>
        <row r="756">
          <cell r="C756">
            <v>4000</v>
          </cell>
          <cell r="D756">
            <v>43150.811999999998</v>
          </cell>
          <cell r="E756">
            <v>52923.510999999999</v>
          </cell>
          <cell r="F756">
            <v>13642.963</v>
          </cell>
          <cell r="G756">
            <v>6611.3113999999996</v>
          </cell>
          <cell r="H756">
            <v>10356.507</v>
          </cell>
          <cell r="I756">
            <v>11295.893</v>
          </cell>
          <cell r="J756">
            <v>1843.3103000000001</v>
          </cell>
          <cell r="K756">
            <v>3725.0099</v>
          </cell>
        </row>
        <row r="757">
          <cell r="C757">
            <v>4000</v>
          </cell>
          <cell r="D757">
            <v>38664.108</v>
          </cell>
          <cell r="E757">
            <v>45614.137000000002</v>
          </cell>
          <cell r="F757">
            <v>13473.200999999999</v>
          </cell>
          <cell r="G757">
            <v>5557.1575000000003</v>
          </cell>
          <cell r="H757">
            <v>9733.3415000000005</v>
          </cell>
          <cell r="I757">
            <v>10152.225</v>
          </cell>
          <cell r="J757">
            <v>1245.2646</v>
          </cell>
          <cell r="K757">
            <v>3471.6673000000001</v>
          </cell>
        </row>
        <row r="758">
          <cell r="C758">
            <v>4500</v>
          </cell>
          <cell r="D758">
            <v>34479.762000000002</v>
          </cell>
          <cell r="E758">
            <v>39051.902000000002</v>
          </cell>
          <cell r="F758">
            <v>13121.259</v>
          </cell>
          <cell r="G758">
            <v>4681.7452000000003</v>
          </cell>
          <cell r="H758">
            <v>9124.3611000000001</v>
          </cell>
          <cell r="I758">
            <v>9097.7983000000004</v>
          </cell>
          <cell r="J758">
            <v>777.97380999999996</v>
          </cell>
          <cell r="K758">
            <v>3234.9654999999998</v>
          </cell>
        </row>
        <row r="759">
          <cell r="C759">
            <v>4500</v>
          </cell>
          <cell r="D759">
            <v>30609.562000000002</v>
          </cell>
          <cell r="E759">
            <v>33231.379999999997</v>
          </cell>
          <cell r="F759">
            <v>12577.081</v>
          </cell>
          <cell r="G759">
            <v>3951.2067000000002</v>
          </cell>
          <cell r="H759">
            <v>8530.0792999999994</v>
          </cell>
          <cell r="I759">
            <v>8135.2717000000002</v>
          </cell>
          <cell r="J759">
            <v>438.54415999999998</v>
          </cell>
          <cell r="K759">
            <v>3013.6655999999998</v>
          </cell>
        </row>
        <row r="760">
          <cell r="C760">
            <v>5000</v>
          </cell>
          <cell r="D760">
            <v>27057.442999999999</v>
          </cell>
          <cell r="E760">
            <v>28134.109</v>
          </cell>
          <cell r="F760">
            <v>11852.54</v>
          </cell>
          <cell r="G760">
            <v>3337.3481000000002</v>
          </cell>
          <cell r="H760">
            <v>7950.7389999999996</v>
          </cell>
          <cell r="I760">
            <v>7265.7893999999997</v>
          </cell>
          <cell r="J760">
            <v>214.72970000000001</v>
          </cell>
          <cell r="K760">
            <v>2805.9456</v>
          </cell>
        </row>
        <row r="761">
          <cell r="C761">
            <v>5500</v>
          </cell>
          <cell r="D761">
            <v>23820.753000000001</v>
          </cell>
          <cell r="E761">
            <v>23728.993999999999</v>
          </cell>
          <cell r="F761">
            <v>10971.239</v>
          </cell>
          <cell r="G761">
            <v>2817.8879000000002</v>
          </cell>
          <cell r="H761">
            <v>7386.7133000000003</v>
          </cell>
          <cell r="I761">
            <v>6488.9090999999999</v>
          </cell>
          <cell r="J761">
            <v>85.689987000000002</v>
          </cell>
          <cell r="K761">
            <v>2609.6680000000001</v>
          </cell>
        </row>
        <row r="762">
          <cell r="C762">
            <v>5500</v>
          </cell>
          <cell r="D762">
            <v>20892.829000000002</v>
          </cell>
          <cell r="E762">
            <v>19975.080999999998</v>
          </cell>
          <cell r="F762">
            <v>9966.6422000000002</v>
          </cell>
          <cell r="G762">
            <v>2375.6736999999998</v>
          </cell>
          <cell r="H762">
            <v>6838.9486999999999</v>
          </cell>
          <cell r="I762">
            <v>5802.9558999999999</v>
          </cell>
          <cell r="J762">
            <v>24.731605999999999</v>
          </cell>
          <cell r="K762">
            <v>2422.84</v>
          </cell>
        </row>
        <row r="763">
          <cell r="C763">
            <v>6000</v>
          </cell>
          <cell r="D763">
            <v>18263.526000000002</v>
          </cell>
          <cell r="E763">
            <v>16823.929</v>
          </cell>
          <cell r="F763">
            <v>8879.9997000000003</v>
          </cell>
          <cell r="G763">
            <v>1997.3158000000001</v>
          </cell>
          <cell r="H763">
            <v>6308.6614</v>
          </cell>
          <cell r="I763">
            <v>5205.3375999999998</v>
          </cell>
          <cell r="J763">
            <v>3.9715598000000001</v>
          </cell>
          <cell r="K763">
            <v>2243.5835000000002</v>
          </cell>
        </row>
        <row r="764">
          <cell r="C764">
            <v>6000</v>
          </cell>
          <cell r="D764">
            <v>15919.587</v>
          </cell>
          <cell r="E764">
            <v>14222.375</v>
          </cell>
          <cell r="F764">
            <v>7752.7049999999999</v>
          </cell>
          <cell r="G764">
            <v>1672.0392999999999</v>
          </cell>
          <cell r="H764">
            <v>5797.2024000000001</v>
          </cell>
          <cell r="I764">
            <v>4692.9346999999998</v>
          </cell>
          <cell r="J764">
            <v>0.21015027999999999</v>
          </cell>
          <cell r="K764">
            <v>2069.8692999999998</v>
          </cell>
        </row>
        <row r="765">
          <cell r="C765">
            <v>6500</v>
          </cell>
          <cell r="D765">
            <v>13844.798000000001</v>
          </cell>
          <cell r="E765">
            <v>12113.581</v>
          </cell>
          <cell r="F765">
            <v>6620.8339999999998</v>
          </cell>
          <cell r="G765">
            <v>1390.8166000000001</v>
          </cell>
          <cell r="H765">
            <v>5306.5925999999999</v>
          </cell>
          <cell r="I765">
            <v>4261.8639999999996</v>
          </cell>
          <cell r="J765">
            <v>4.662E-10</v>
          </cell>
          <cell r="K765">
            <v>1899.7665</v>
          </cell>
        </row>
        <row r="766">
          <cell r="C766">
            <v>7000</v>
          </cell>
          <cell r="D766">
            <v>12021.119000000001</v>
          </cell>
          <cell r="E766">
            <v>10438.337</v>
          </cell>
          <cell r="F766">
            <v>5515.0191000000004</v>
          </cell>
          <cell r="G766">
            <v>1146.0096000000001</v>
          </cell>
          <cell r="H766">
            <v>4839.9218000000001</v>
          </cell>
          <cell r="I766">
            <v>3906.9888000000001</v>
          </cell>
          <cell r="J766">
            <v>0</v>
          </cell>
          <cell r="K766">
            <v>1732.2484999999999</v>
          </cell>
        </row>
        <row r="767">
          <cell r="C767">
            <v>7500</v>
          </cell>
          <cell r="D767">
            <v>10429.165000000001</v>
          </cell>
          <cell r="E767">
            <v>9135.5174000000006</v>
          </cell>
          <cell r="F767">
            <v>4461.8410000000003</v>
          </cell>
          <cell r="G767">
            <v>931.34559000000002</v>
          </cell>
          <cell r="H767">
            <v>4400.8725999999997</v>
          </cell>
          <cell r="I767">
            <v>3621.4294</v>
          </cell>
          <cell r="J767">
            <v>0</v>
          </cell>
          <cell r="K767">
            <v>1567.5061000000001</v>
          </cell>
        </row>
        <row r="768">
          <cell r="C768">
            <v>8000</v>
          </cell>
          <cell r="D768">
            <v>9048.9745000000003</v>
          </cell>
          <cell r="E768">
            <v>8143.0762999999997</v>
          </cell>
          <cell r="F768">
            <v>3485.8139999999999</v>
          </cell>
          <cell r="G768">
            <v>742.11937999999998</v>
          </cell>
          <cell r="H768">
            <v>3993.0520000000001</v>
          </cell>
          <cell r="I768">
            <v>3396.7175000000002</v>
          </cell>
          <cell r="J768">
            <v>0</v>
          </cell>
          <cell r="K768">
            <v>1406.3471999999999</v>
          </cell>
        </row>
        <row r="769">
          <cell r="C769">
            <v>8000</v>
          </cell>
          <cell r="D769">
            <v>7861.0861999999997</v>
          </cell>
          <cell r="E769">
            <v>7399.0311000000002</v>
          </cell>
          <cell r="F769">
            <v>2610.3427000000001</v>
          </cell>
          <cell r="G769">
            <v>575.26574000000005</v>
          </cell>
          <cell r="H769">
            <v>3619.2750000000001</v>
          </cell>
          <cell r="I769">
            <v>3223.1244000000002</v>
          </cell>
          <cell r="J769">
            <v>0</v>
          </cell>
          <cell r="K769">
            <v>1249.6289999999999</v>
          </cell>
        </row>
        <row r="770">
          <cell r="C770">
            <v>8500</v>
          </cell>
          <cell r="D770">
            <v>6847.4058000000005</v>
          </cell>
          <cell r="E770">
            <v>6843.0907999999999</v>
          </cell>
          <cell r="F770">
            <v>1855.615</v>
          </cell>
          <cell r="G770">
            <v>429.56364000000002</v>
          </cell>
          <cell r="H770">
            <v>3280.982</v>
          </cell>
          <cell r="I770">
            <v>3090.4355999999998</v>
          </cell>
          <cell r="J770">
            <v>0</v>
          </cell>
          <cell r="K770">
            <v>1098.0634</v>
          </cell>
        </row>
        <row r="771">
          <cell r="C771">
            <v>9000</v>
          </cell>
          <cell r="D771">
            <v>5991.6818000000003</v>
          </cell>
          <cell r="E771">
            <v>6419.0069000000003</v>
          </cell>
          <cell r="F771">
            <v>1235.9911</v>
          </cell>
          <cell r="G771">
            <v>305.31635999999997</v>
          </cell>
          <cell r="H771">
            <v>2978.3458000000001</v>
          </cell>
          <cell r="I771">
            <v>2988.9059999999999</v>
          </cell>
          <cell r="J771">
            <v>0</v>
          </cell>
          <cell r="K771">
            <v>952.33289000000002</v>
          </cell>
        </row>
        <row r="772">
          <cell r="C772">
            <v>9500</v>
          </cell>
          <cell r="D772">
            <v>5279.0934999999999</v>
          </cell>
          <cell r="E772">
            <v>6076.6322</v>
          </cell>
          <cell r="F772">
            <v>757.39819999999997</v>
          </cell>
          <cell r="G772">
            <v>203.72918999999999</v>
          </cell>
          <cell r="H772">
            <v>2710.7456999999999</v>
          </cell>
          <cell r="I772">
            <v>2910.2689</v>
          </cell>
          <cell r="J772">
            <v>0</v>
          </cell>
          <cell r="K772">
            <v>813.3143</v>
          </cell>
        </row>
        <row r="773">
          <cell r="C773">
            <v>10000</v>
          </cell>
          <cell r="D773">
            <v>4695.8109000000004</v>
          </cell>
          <cell r="E773">
            <v>5773.5315000000001</v>
          </cell>
          <cell r="F773">
            <v>415.61932000000002</v>
          </cell>
          <cell r="G773">
            <v>125.34256000000001</v>
          </cell>
          <cell r="H773">
            <v>2477.4713000000002</v>
          </cell>
          <cell r="I773">
            <v>2848.4367000000002</v>
          </cell>
          <cell r="J773">
            <v>0</v>
          </cell>
          <cell r="K773">
            <v>682.27250000000004</v>
          </cell>
        </row>
        <row r="774">
          <cell r="C774">
            <v>11000</v>
          </cell>
          <cell r="D774">
            <v>4227.9759000000004</v>
          </cell>
          <cell r="E774">
            <v>5477.0794999999998</v>
          </cell>
          <cell r="F774">
            <v>195.72572</v>
          </cell>
          <cell r="G774">
            <v>69.241202999999999</v>
          </cell>
          <cell r="H774">
            <v>2277.8917999999999</v>
          </cell>
          <cell r="I774">
            <v>2799.0569</v>
          </cell>
          <cell r="J774">
            <v>0</v>
          </cell>
          <cell r="K774">
            <v>560.63818000000003</v>
          </cell>
        </row>
        <row r="775">
          <cell r="C775">
            <v>12000</v>
          </cell>
          <cell r="D775">
            <v>3861.2075</v>
          </cell>
          <cell r="E775">
            <v>5166.6795000000002</v>
          </cell>
          <cell r="F775">
            <v>73.497853000000006</v>
          </cell>
          <cell r="G775">
            <v>32.938158000000001</v>
          </cell>
          <cell r="H775">
            <v>2111.5318000000002</v>
          </cell>
          <cell r="I775">
            <v>2758.6480000000001</v>
          </cell>
          <cell r="J775">
            <v>0</v>
          </cell>
          <cell r="K775">
            <v>449.60851000000002</v>
          </cell>
        </row>
        <row r="776">
          <cell r="C776">
            <v>12000</v>
          </cell>
          <cell r="D776">
            <v>3580.3290999999999</v>
          </cell>
          <cell r="E776">
            <v>4831.6444000000001</v>
          </cell>
          <cell r="F776">
            <v>19.004473000000001</v>
          </cell>
          <cell r="G776">
            <v>12.548192999999999</v>
          </cell>
          <cell r="H776">
            <v>1978.0766000000001</v>
          </cell>
          <cell r="I776">
            <v>2724.1161000000002</v>
          </cell>
          <cell r="J776">
            <v>0</v>
          </cell>
          <cell r="K776">
            <v>350.13319000000001</v>
          </cell>
        </row>
        <row r="777">
          <cell r="C777">
            <v>13000</v>
          </cell>
          <cell r="D777">
            <v>3369.2224999999999</v>
          </cell>
          <cell r="E777">
            <v>4468.7512999999999</v>
          </cell>
          <cell r="F777">
            <v>2.3000476000000001</v>
          </cell>
          <cell r="G777">
            <v>3.3078183000000001</v>
          </cell>
          <cell r="H777">
            <v>1876.7058</v>
          </cell>
          <cell r="I777">
            <v>2692.3548000000001</v>
          </cell>
          <cell r="J777">
            <v>0</v>
          </cell>
          <cell r="K777">
            <v>263.06371000000001</v>
          </cell>
        </row>
        <row r="778">
          <cell r="C778">
            <v>14000</v>
          </cell>
          <cell r="D778">
            <v>3211.1606999999999</v>
          </cell>
          <cell r="E778">
            <v>4079.8609000000001</v>
          </cell>
          <cell r="F778">
            <v>5.102E-9</v>
          </cell>
          <cell r="G778">
            <v>0.40761866000000002</v>
          </cell>
          <cell r="H778">
            <v>1805.8425</v>
          </cell>
          <cell r="I778">
            <v>2660.1887000000002</v>
          </cell>
          <cell r="J778">
            <v>0</v>
          </cell>
          <cell r="K778">
            <v>189.10258999999999</v>
          </cell>
        </row>
        <row r="779">
          <cell r="C779">
            <v>15000</v>
          </cell>
          <cell r="D779">
            <v>3089.6390000000001</v>
          </cell>
          <cell r="E779">
            <v>3670.4083999999998</v>
          </cell>
          <cell r="F779">
            <v>0</v>
          </cell>
          <cell r="G779">
            <v>9.0429999999999997E-10</v>
          </cell>
          <cell r="H779">
            <v>1763.0347999999999</v>
          </cell>
          <cell r="I779">
            <v>2624.68</v>
          </cell>
          <cell r="J779">
            <v>0</v>
          </cell>
          <cell r="K779">
            <v>128.64869999999999</v>
          </cell>
        </row>
        <row r="780">
          <cell r="C780">
            <v>15000</v>
          </cell>
          <cell r="D780">
            <v>2989.2226999999998</v>
          </cell>
          <cell r="E780">
            <v>3247.3227999999999</v>
          </cell>
          <cell r="F780">
            <v>0</v>
          </cell>
          <cell r="G780">
            <v>0</v>
          </cell>
          <cell r="H780">
            <v>1744.5038999999999</v>
          </cell>
          <cell r="I780">
            <v>2583.1397999999999</v>
          </cell>
          <cell r="J780">
            <v>0</v>
          </cell>
          <cell r="K780">
            <v>81.610068999999996</v>
          </cell>
        </row>
        <row r="781">
          <cell r="C781">
            <v>16000</v>
          </cell>
          <cell r="D781">
            <v>2896.5030999999999</v>
          </cell>
          <cell r="E781">
            <v>2819.3609000000001</v>
          </cell>
          <cell r="F781">
            <v>0</v>
          </cell>
          <cell r="G781">
            <v>0</v>
          </cell>
          <cell r="H781">
            <v>1745.4534000000001</v>
          </cell>
          <cell r="I781">
            <v>2532.5574000000001</v>
          </cell>
          <cell r="J781">
            <v>0</v>
          </cell>
          <cell r="K781">
            <v>47.274453000000001</v>
          </cell>
        </row>
        <row r="782">
          <cell r="C782">
            <v>17000</v>
          </cell>
          <cell r="D782">
            <v>2800.8852000000002</v>
          </cell>
          <cell r="E782">
            <v>2396.9358999999999</v>
          </cell>
          <cell r="F782">
            <v>0</v>
          </cell>
          <cell r="G782">
            <v>0</v>
          </cell>
          <cell r="H782">
            <v>1760.6542999999999</v>
          </cell>
          <cell r="I782">
            <v>2469.7073999999998</v>
          </cell>
          <cell r="J782">
            <v>0</v>
          </cell>
          <cell r="K782">
            <v>24.240362000000001</v>
          </cell>
        </row>
        <row r="783">
          <cell r="C783">
            <v>18000</v>
          </cell>
          <cell r="D783">
            <v>2694.4949000000001</v>
          </cell>
          <cell r="E783">
            <v>1989.6958999999999</v>
          </cell>
          <cell r="F783">
            <v>0</v>
          </cell>
          <cell r="G783">
            <v>0</v>
          </cell>
          <cell r="H783">
            <v>1784.7835</v>
          </cell>
          <cell r="I783">
            <v>2391.7058999999999</v>
          </cell>
          <cell r="J783">
            <v>0</v>
          </cell>
          <cell r="K783">
            <v>10.474254</v>
          </cell>
        </row>
        <row r="784">
          <cell r="C784">
            <v>19000</v>
          </cell>
          <cell r="D784">
            <v>2572.1959000000002</v>
          </cell>
          <cell r="E784">
            <v>1605.886</v>
          </cell>
          <cell r="F784">
            <v>0</v>
          </cell>
          <cell r="G784">
            <v>0</v>
          </cell>
          <cell r="H784">
            <v>1812.7524000000001</v>
          </cell>
          <cell r="I784">
            <v>2296.5616</v>
          </cell>
          <cell r="J784">
            <v>0</v>
          </cell>
          <cell r="K784">
            <v>3.5048778999999999</v>
          </cell>
        </row>
        <row r="785">
          <cell r="C785">
            <v>20000</v>
          </cell>
          <cell r="D785">
            <v>2431.2953000000002</v>
          </cell>
          <cell r="E785">
            <v>1253.0156999999999</v>
          </cell>
          <cell r="F785">
            <v>0</v>
          </cell>
          <cell r="G785">
            <v>0</v>
          </cell>
          <cell r="H785">
            <v>1840.3849</v>
          </cell>
          <cell r="I785">
            <v>2183.4850000000001</v>
          </cell>
          <cell r="J785">
            <v>0</v>
          </cell>
          <cell r="K785">
            <v>0.77287896</v>
          </cell>
        </row>
        <row r="786">
          <cell r="C786">
            <v>20000</v>
          </cell>
          <cell r="D786">
            <v>2271.6797999999999</v>
          </cell>
          <cell r="E786">
            <v>938.24726999999996</v>
          </cell>
          <cell r="F786">
            <v>0</v>
          </cell>
          <cell r="G786">
            <v>0</v>
          </cell>
          <cell r="H786">
            <v>1865.0234</v>
          </cell>
          <cell r="I786">
            <v>2052.8744999999999</v>
          </cell>
          <cell r="J786">
            <v>0</v>
          </cell>
          <cell r="K786">
            <v>7.896533E-2</v>
          </cell>
        </row>
        <row r="787">
          <cell r="C787">
            <v>20000</v>
          </cell>
          <cell r="D787">
            <v>2095.2318</v>
          </cell>
          <cell r="E787">
            <v>667.81056999999998</v>
          </cell>
          <cell r="F787">
            <v>0</v>
          </cell>
          <cell r="G787">
            <v>0</v>
          </cell>
          <cell r="H787">
            <v>1885.3583000000001</v>
          </cell>
          <cell r="I787">
            <v>1906.5254</v>
          </cell>
          <cell r="J787">
            <v>0</v>
          </cell>
          <cell r="K787">
            <v>1.752E-10</v>
          </cell>
        </row>
        <row r="788">
          <cell r="C788">
            <v>25000</v>
          </cell>
          <cell r="D788">
            <v>1904.7202</v>
          </cell>
          <cell r="E788">
            <v>446.04431</v>
          </cell>
          <cell r="F788">
            <v>0</v>
          </cell>
          <cell r="G788">
            <v>0</v>
          </cell>
          <cell r="H788">
            <v>1900.1087</v>
          </cell>
          <cell r="I788">
            <v>1747.5382</v>
          </cell>
          <cell r="J788">
            <v>0</v>
          </cell>
          <cell r="K788">
            <v>0</v>
          </cell>
        </row>
        <row r="789">
          <cell r="C789">
            <v>25000</v>
          </cell>
          <cell r="D789">
            <v>1703.7834</v>
          </cell>
          <cell r="E789">
            <v>274.58433000000002</v>
          </cell>
          <cell r="F789">
            <v>0</v>
          </cell>
          <cell r="G789">
            <v>0</v>
          </cell>
          <cell r="H789">
            <v>1907.3490999999999</v>
          </cell>
          <cell r="I789">
            <v>1579.9251999999999</v>
          </cell>
          <cell r="J789">
            <v>0</v>
          </cell>
          <cell r="K789">
            <v>0</v>
          </cell>
        </row>
        <row r="790">
          <cell r="C790">
            <v>25000</v>
          </cell>
          <cell r="D790">
            <v>1497.2086999999999</v>
          </cell>
          <cell r="E790">
            <v>151.70648</v>
          </cell>
          <cell r="F790">
            <v>0</v>
          </cell>
          <cell r="G790">
            <v>0</v>
          </cell>
          <cell r="H790">
            <v>1904.5944</v>
          </cell>
          <cell r="I790">
            <v>1408.0422000000001</v>
          </cell>
          <cell r="J790">
            <v>0</v>
          </cell>
          <cell r="K790">
            <v>0</v>
          </cell>
        </row>
        <row r="791">
          <cell r="C791">
            <v>30000</v>
          </cell>
          <cell r="D791">
            <v>1290.6314</v>
          </cell>
          <cell r="E791">
            <v>72.140367999999995</v>
          </cell>
          <cell r="F791">
            <v>0</v>
          </cell>
          <cell r="G791">
            <v>0</v>
          </cell>
          <cell r="H791">
            <v>1889.1569</v>
          </cell>
          <cell r="I791">
            <v>1236.1252999999999</v>
          </cell>
          <cell r="J791">
            <v>0</v>
          </cell>
          <cell r="K791">
            <v>0</v>
          </cell>
        </row>
        <row r="792">
          <cell r="C792">
            <v>30000</v>
          </cell>
          <cell r="D792">
            <v>1089.1116</v>
          </cell>
          <cell r="E792">
            <v>27.455711000000001</v>
          </cell>
          <cell r="F792">
            <v>0</v>
          </cell>
          <cell r="G792">
            <v>0</v>
          </cell>
          <cell r="H792">
            <v>1858.6302000000001</v>
          </cell>
          <cell r="I792">
            <v>1067.9309000000001</v>
          </cell>
          <cell r="J792">
            <v>0</v>
          </cell>
          <cell r="K792">
            <v>0</v>
          </cell>
        </row>
        <row r="793">
          <cell r="C793">
            <v>30000</v>
          </cell>
          <cell r="D793">
            <v>896.86156000000005</v>
          </cell>
          <cell r="E793">
            <v>7.2256385999999999</v>
          </cell>
          <cell r="F793">
            <v>0</v>
          </cell>
          <cell r="G793">
            <v>0</v>
          </cell>
          <cell r="H793">
            <v>1811.3695</v>
          </cell>
          <cell r="I793">
            <v>906.59126000000003</v>
          </cell>
          <cell r="J793">
            <v>0</v>
          </cell>
          <cell r="K793">
            <v>0</v>
          </cell>
        </row>
        <row r="794">
          <cell r="C794">
            <v>35000</v>
          </cell>
          <cell r="D794">
            <v>717.48217999999997</v>
          </cell>
          <cell r="E794">
            <v>0.88892015999999996</v>
          </cell>
          <cell r="F794">
            <v>0</v>
          </cell>
          <cell r="G794">
            <v>0</v>
          </cell>
          <cell r="H794">
            <v>1746.6813</v>
          </cell>
          <cell r="I794">
            <v>754.57318999999995</v>
          </cell>
          <cell r="J794">
            <v>0</v>
          </cell>
          <cell r="K794">
            <v>0</v>
          </cell>
        </row>
        <row r="795">
          <cell r="C795">
            <v>35000</v>
          </cell>
          <cell r="D795">
            <v>553.28277000000003</v>
          </cell>
          <cell r="E795">
            <v>1.9629999999999999E-9</v>
          </cell>
          <cell r="F795">
            <v>0</v>
          </cell>
          <cell r="G795">
            <v>0</v>
          </cell>
          <cell r="H795">
            <v>1665.2294999999999</v>
          </cell>
          <cell r="I795">
            <v>612.93101000000001</v>
          </cell>
          <cell r="J795">
            <v>0</v>
          </cell>
          <cell r="K795">
            <v>0</v>
          </cell>
        </row>
        <row r="796">
          <cell r="C796">
            <v>35000</v>
          </cell>
          <cell r="D796">
            <v>404.84768000000003</v>
          </cell>
          <cell r="E796">
            <v>0</v>
          </cell>
          <cell r="F796">
            <v>0</v>
          </cell>
          <cell r="G796">
            <v>0</v>
          </cell>
          <cell r="H796">
            <v>1569.3797999999999</v>
          </cell>
          <cell r="I796">
            <v>480.66323999999997</v>
          </cell>
          <cell r="J796">
            <v>0</v>
          </cell>
          <cell r="K796">
            <v>0</v>
          </cell>
        </row>
        <row r="797">
          <cell r="C797">
            <v>40000</v>
          </cell>
          <cell r="D797">
            <v>274.85214999999999</v>
          </cell>
          <cell r="E797">
            <v>0</v>
          </cell>
          <cell r="F797">
            <v>0</v>
          </cell>
          <cell r="G797">
            <v>0</v>
          </cell>
          <cell r="H797">
            <v>1460.6651999999999</v>
          </cell>
          <cell r="I797">
            <v>358.21017999999998</v>
          </cell>
          <cell r="J797">
            <v>0</v>
          </cell>
          <cell r="K797">
            <v>0</v>
          </cell>
        </row>
        <row r="798">
          <cell r="C798">
            <v>40000</v>
          </cell>
          <cell r="D798">
            <v>167.47306</v>
          </cell>
          <cell r="E798">
            <v>0</v>
          </cell>
          <cell r="F798">
            <v>0</v>
          </cell>
          <cell r="G798">
            <v>0</v>
          </cell>
          <cell r="H798">
            <v>1339.6194</v>
          </cell>
          <cell r="I798">
            <v>247.97712999999999</v>
          </cell>
          <cell r="J798">
            <v>0</v>
          </cell>
          <cell r="K798">
            <v>0</v>
          </cell>
        </row>
        <row r="799">
          <cell r="C799">
            <v>45000</v>
          </cell>
          <cell r="D799">
            <v>86.336550000000003</v>
          </cell>
          <cell r="E799">
            <v>0</v>
          </cell>
          <cell r="F799">
            <v>0</v>
          </cell>
          <cell r="G799">
            <v>0</v>
          </cell>
          <cell r="H799">
            <v>1206.3402000000001</v>
          </cell>
          <cell r="I799">
            <v>153.39700999999999</v>
          </cell>
          <cell r="J799">
            <v>0</v>
          </cell>
          <cell r="K799">
            <v>0</v>
          </cell>
        </row>
        <row r="800">
          <cell r="C800">
            <v>45000</v>
          </cell>
          <cell r="D800">
            <v>32.726629000000003</v>
          </cell>
          <cell r="E800">
            <v>0</v>
          </cell>
          <cell r="F800">
            <v>0</v>
          </cell>
          <cell r="G800">
            <v>0</v>
          </cell>
          <cell r="H800">
            <v>1060.7796000000001</v>
          </cell>
          <cell r="I800">
            <v>77.928526000000005</v>
          </cell>
          <cell r="J800">
            <v>0</v>
          </cell>
          <cell r="K800">
            <v>0</v>
          </cell>
        </row>
        <row r="801">
          <cell r="C801">
            <v>50000</v>
          </cell>
          <cell r="D801">
            <v>4.3692655</v>
          </cell>
          <cell r="E801">
            <v>0</v>
          </cell>
          <cell r="F801">
            <v>0</v>
          </cell>
          <cell r="G801">
            <v>0</v>
          </cell>
          <cell r="H801">
            <v>902.86251000000004</v>
          </cell>
          <cell r="I801">
            <v>24.114936</v>
          </cell>
          <cell r="J801">
            <v>0</v>
          </cell>
          <cell r="K801">
            <v>0</v>
          </cell>
        </row>
        <row r="802">
          <cell r="C802">
            <v>50000</v>
          </cell>
          <cell r="D802">
            <v>-4.9053903999999999</v>
          </cell>
          <cell r="E802">
            <v>0</v>
          </cell>
          <cell r="F802">
            <v>0</v>
          </cell>
          <cell r="G802">
            <v>0</v>
          </cell>
          <cell r="H802">
            <v>732.48191999999995</v>
          </cell>
          <cell r="I802">
            <v>-7.4599339000000002</v>
          </cell>
          <cell r="J802">
            <v>0</v>
          </cell>
          <cell r="K802">
            <v>0</v>
          </cell>
        </row>
        <row r="803">
          <cell r="C803">
            <v>55000</v>
          </cell>
          <cell r="D803">
            <v>-3.9291855</v>
          </cell>
          <cell r="E803">
            <v>0</v>
          </cell>
          <cell r="F803">
            <v>0</v>
          </cell>
          <cell r="G803">
            <v>0</v>
          </cell>
          <cell r="H803">
            <v>549.51608999999996</v>
          </cell>
          <cell r="I803">
            <v>-19.152926000000001</v>
          </cell>
          <cell r="J803">
            <v>0</v>
          </cell>
          <cell r="K803">
            <v>0</v>
          </cell>
        </row>
        <row r="804">
          <cell r="C804">
            <v>55000</v>
          </cell>
          <cell r="D804">
            <v>-1.0004944</v>
          </cell>
          <cell r="E804">
            <v>0</v>
          </cell>
          <cell r="F804">
            <v>0</v>
          </cell>
          <cell r="G804">
            <v>0</v>
          </cell>
          <cell r="H804">
            <v>353.81045999999998</v>
          </cell>
          <cell r="I804">
            <v>-16.723783000000001</v>
          </cell>
          <cell r="J804">
            <v>0</v>
          </cell>
          <cell r="K804">
            <v>0</v>
          </cell>
        </row>
        <row r="805">
          <cell r="C805">
            <v>60000</v>
          </cell>
          <cell r="D805">
            <v>-4.4100000000000003E-9</v>
          </cell>
          <cell r="E805">
            <v>0</v>
          </cell>
          <cell r="F805">
            <v>0</v>
          </cell>
          <cell r="G805">
            <v>0</v>
          </cell>
          <cell r="H805">
            <v>145.25184999999999</v>
          </cell>
          <cell r="I805">
            <v>-8.4109535999999991</v>
          </cell>
          <cell r="J805">
            <v>0</v>
          </cell>
          <cell r="K805">
            <v>0</v>
          </cell>
        </row>
        <row r="806">
          <cell r="D806" t="str">
            <v>North America</v>
          </cell>
          <cell r="E806" t="str">
            <v>Europe</v>
          </cell>
          <cell r="F806" t="str">
            <v>East Asia</v>
          </cell>
          <cell r="G806" t="str">
            <v>Russia &amp; Central Asia</v>
          </cell>
          <cell r="H806" t="str">
            <v>MENA</v>
          </cell>
          <cell r="I806" t="str">
            <v>Latin America</v>
          </cell>
          <cell r="J806" t="str">
            <v>South &amp; South-East Asia</v>
          </cell>
          <cell r="K806" t="str">
            <v>Sub-Saharan Africa</v>
          </cell>
        </row>
        <row r="807">
          <cell r="C807">
            <v>1</v>
          </cell>
          <cell r="D807">
            <v>0</v>
          </cell>
          <cell r="E807">
            <v>0</v>
          </cell>
          <cell r="F807">
            <v>0</v>
          </cell>
          <cell r="G807">
            <v>0</v>
          </cell>
          <cell r="H807">
            <v>0</v>
          </cell>
          <cell r="I807">
            <v>0</v>
          </cell>
          <cell r="J807">
            <v>0</v>
          </cell>
          <cell r="K807">
            <v>7574.5392000000002</v>
          </cell>
        </row>
        <row r="808">
          <cell r="C808">
            <v>1</v>
          </cell>
          <cell r="D808">
            <v>0</v>
          </cell>
          <cell r="E808">
            <v>0</v>
          </cell>
          <cell r="F808">
            <v>0</v>
          </cell>
          <cell r="G808">
            <v>0</v>
          </cell>
          <cell r="H808">
            <v>0</v>
          </cell>
          <cell r="I808">
            <v>0</v>
          </cell>
          <cell r="J808">
            <v>0</v>
          </cell>
          <cell r="K808">
            <v>8806.2230999999992</v>
          </cell>
        </row>
        <row r="809">
          <cell r="C809">
            <v>1</v>
          </cell>
          <cell r="D809">
            <v>0</v>
          </cell>
          <cell r="E809">
            <v>0</v>
          </cell>
          <cell r="F809">
            <v>0</v>
          </cell>
          <cell r="G809">
            <v>0</v>
          </cell>
          <cell r="H809">
            <v>0</v>
          </cell>
          <cell r="I809">
            <v>0</v>
          </cell>
          <cell r="J809">
            <v>0</v>
          </cell>
          <cell r="K809">
            <v>9977.9369999999999</v>
          </cell>
        </row>
        <row r="810">
          <cell r="C810">
            <v>1</v>
          </cell>
          <cell r="D810">
            <v>0</v>
          </cell>
          <cell r="E810">
            <v>0</v>
          </cell>
          <cell r="F810">
            <v>0</v>
          </cell>
          <cell r="G810">
            <v>0</v>
          </cell>
          <cell r="H810">
            <v>0</v>
          </cell>
          <cell r="I810">
            <v>0</v>
          </cell>
          <cell r="J810">
            <v>0</v>
          </cell>
          <cell r="K810">
            <v>11117.874</v>
          </cell>
        </row>
        <row r="811">
          <cell r="C811">
            <v>1</v>
          </cell>
          <cell r="D811">
            <v>0</v>
          </cell>
          <cell r="E811">
            <v>0</v>
          </cell>
          <cell r="F811">
            <v>0</v>
          </cell>
          <cell r="G811">
            <v>0</v>
          </cell>
          <cell r="H811">
            <v>0</v>
          </cell>
          <cell r="I811">
            <v>0</v>
          </cell>
          <cell r="J811">
            <v>-1.837E-9</v>
          </cell>
          <cell r="K811">
            <v>12243.182000000001</v>
          </cell>
        </row>
        <row r="812">
          <cell r="C812">
            <v>1</v>
          </cell>
          <cell r="D812">
            <v>0</v>
          </cell>
          <cell r="E812">
            <v>0</v>
          </cell>
          <cell r="F812">
            <v>0</v>
          </cell>
          <cell r="G812">
            <v>0</v>
          </cell>
          <cell r="H812">
            <v>0</v>
          </cell>
          <cell r="I812">
            <v>0</v>
          </cell>
          <cell r="J812">
            <v>0.94872040000000002</v>
          </cell>
          <cell r="K812">
            <v>13358.707</v>
          </cell>
        </row>
        <row r="813">
          <cell r="C813">
            <v>1</v>
          </cell>
          <cell r="D813">
            <v>0</v>
          </cell>
          <cell r="E813">
            <v>0</v>
          </cell>
          <cell r="F813">
            <v>0</v>
          </cell>
          <cell r="G813">
            <v>0</v>
          </cell>
          <cell r="H813">
            <v>0</v>
          </cell>
          <cell r="I813">
            <v>0</v>
          </cell>
          <cell r="J813">
            <v>16.588986999999999</v>
          </cell>
          <cell r="K813">
            <v>14460.272999999999</v>
          </cell>
        </row>
        <row r="814">
          <cell r="C814">
            <v>2</v>
          </cell>
          <cell r="D814">
            <v>0</v>
          </cell>
          <cell r="E814">
            <v>0</v>
          </cell>
          <cell r="F814">
            <v>0</v>
          </cell>
          <cell r="G814">
            <v>0</v>
          </cell>
          <cell r="H814">
            <v>0</v>
          </cell>
          <cell r="I814">
            <v>0</v>
          </cell>
          <cell r="J814">
            <v>85.987898000000001</v>
          </cell>
          <cell r="K814">
            <v>15541.333000000001</v>
          </cell>
        </row>
        <row r="815">
          <cell r="C815">
            <v>2</v>
          </cell>
          <cell r="D815">
            <v>0</v>
          </cell>
          <cell r="E815">
            <v>0</v>
          </cell>
          <cell r="F815">
            <v>0</v>
          </cell>
          <cell r="G815">
            <v>0</v>
          </cell>
          <cell r="H815">
            <v>0</v>
          </cell>
          <cell r="I815">
            <v>0</v>
          </cell>
          <cell r="J815">
            <v>264.80135000000001</v>
          </cell>
          <cell r="K815">
            <v>16598.001</v>
          </cell>
        </row>
        <row r="816">
          <cell r="C816">
            <v>2</v>
          </cell>
          <cell r="D816">
            <v>0</v>
          </cell>
          <cell r="E816">
            <v>0</v>
          </cell>
          <cell r="F816">
            <v>0</v>
          </cell>
          <cell r="G816">
            <v>0</v>
          </cell>
          <cell r="H816">
            <v>0</v>
          </cell>
          <cell r="I816">
            <v>0</v>
          </cell>
          <cell r="J816">
            <v>605.72847000000002</v>
          </cell>
          <cell r="K816">
            <v>17629.047999999999</v>
          </cell>
        </row>
        <row r="817">
          <cell r="C817">
            <v>2</v>
          </cell>
          <cell r="D817">
            <v>0</v>
          </cell>
          <cell r="E817">
            <v>0</v>
          </cell>
          <cell r="F817">
            <v>0</v>
          </cell>
          <cell r="G817">
            <v>0</v>
          </cell>
          <cell r="H817">
            <v>0</v>
          </cell>
          <cell r="I817">
            <v>0</v>
          </cell>
          <cell r="J817">
            <v>1145.1867999999999</v>
          </cell>
          <cell r="K817">
            <v>18633.419999999998</v>
          </cell>
        </row>
        <row r="818">
          <cell r="C818">
            <v>2</v>
          </cell>
          <cell r="D818">
            <v>0</v>
          </cell>
          <cell r="E818">
            <v>0</v>
          </cell>
          <cell r="F818">
            <v>0</v>
          </cell>
          <cell r="G818">
            <v>0</v>
          </cell>
          <cell r="H818">
            <v>0</v>
          </cell>
          <cell r="I818">
            <v>0</v>
          </cell>
          <cell r="J818">
            <v>1904.7402</v>
          </cell>
          <cell r="K818">
            <v>19608.289000000001</v>
          </cell>
        </row>
        <row r="819">
          <cell r="C819">
            <v>2</v>
          </cell>
          <cell r="D819">
            <v>0</v>
          </cell>
          <cell r="E819">
            <v>0</v>
          </cell>
          <cell r="F819">
            <v>0</v>
          </cell>
          <cell r="G819">
            <v>0</v>
          </cell>
          <cell r="H819">
            <v>0</v>
          </cell>
          <cell r="I819">
            <v>1.2739999999999999E-9</v>
          </cell>
          <cell r="J819">
            <v>2901.1131</v>
          </cell>
          <cell r="K819">
            <v>20550.732</v>
          </cell>
        </row>
        <row r="820">
          <cell r="C820">
            <v>2</v>
          </cell>
          <cell r="D820">
            <v>0</v>
          </cell>
          <cell r="E820">
            <v>0</v>
          </cell>
          <cell r="F820">
            <v>0</v>
          </cell>
          <cell r="G820">
            <v>0</v>
          </cell>
          <cell r="H820">
            <v>0</v>
          </cell>
          <cell r="I820">
            <v>0.57411089000000004</v>
          </cell>
          <cell r="J820">
            <v>4135.3037000000004</v>
          </cell>
          <cell r="K820">
            <v>21462.627</v>
          </cell>
        </row>
        <row r="821">
          <cell r="C821">
            <v>2</v>
          </cell>
          <cell r="D821">
            <v>0</v>
          </cell>
          <cell r="E821">
            <v>0</v>
          </cell>
          <cell r="F821">
            <v>0</v>
          </cell>
          <cell r="G821">
            <v>0</v>
          </cell>
          <cell r="H821">
            <v>0</v>
          </cell>
          <cell r="I821">
            <v>4.7504051</v>
          </cell>
          <cell r="J821">
            <v>5591.5172000000002</v>
          </cell>
          <cell r="K821">
            <v>22345.776999999998</v>
          </cell>
        </row>
        <row r="822">
          <cell r="C822">
            <v>2</v>
          </cell>
          <cell r="D822">
            <v>0</v>
          </cell>
          <cell r="E822">
            <v>0</v>
          </cell>
          <cell r="F822">
            <v>0</v>
          </cell>
          <cell r="G822">
            <v>0</v>
          </cell>
          <cell r="H822">
            <v>1.2E-9</v>
          </cell>
          <cell r="I822">
            <v>18.426642999999999</v>
          </cell>
          <cell r="J822">
            <v>7244.0823</v>
          </cell>
          <cell r="K822">
            <v>23198.725999999999</v>
          </cell>
        </row>
        <row r="823">
          <cell r="C823">
            <v>2</v>
          </cell>
          <cell r="D823">
            <v>0</v>
          </cell>
          <cell r="E823">
            <v>0</v>
          </cell>
          <cell r="F823">
            <v>0</v>
          </cell>
          <cell r="G823">
            <v>0</v>
          </cell>
          <cell r="H823">
            <v>0.54015959999999996</v>
          </cell>
          <cell r="I823">
            <v>49.306790999999997</v>
          </cell>
          <cell r="J823">
            <v>9061.6893999999993</v>
          </cell>
          <cell r="K823">
            <v>24017.89</v>
          </cell>
        </row>
        <row r="824">
          <cell r="C824">
            <v>3</v>
          </cell>
          <cell r="D824">
            <v>0</v>
          </cell>
          <cell r="E824">
            <v>0</v>
          </cell>
          <cell r="F824">
            <v>0</v>
          </cell>
          <cell r="G824">
            <v>0</v>
          </cell>
          <cell r="H824">
            <v>4.9256387000000004</v>
          </cell>
          <cell r="I824">
            <v>105.36920000000001</v>
          </cell>
          <cell r="J824">
            <v>11010.745000000001</v>
          </cell>
          <cell r="K824">
            <v>24799.046999999999</v>
          </cell>
        </row>
        <row r="825">
          <cell r="C825">
            <v>3</v>
          </cell>
          <cell r="D825">
            <v>0</v>
          </cell>
          <cell r="E825">
            <v>0</v>
          </cell>
          <cell r="F825">
            <v>0</v>
          </cell>
          <cell r="G825">
            <v>0</v>
          </cell>
          <cell r="H825">
            <v>21.027947000000001</v>
          </cell>
          <cell r="I825">
            <v>193.51560000000001</v>
          </cell>
          <cell r="J825">
            <v>13054.681</v>
          </cell>
          <cell r="K825">
            <v>25537.966</v>
          </cell>
        </row>
        <row r="826">
          <cell r="C826">
            <v>3</v>
          </cell>
          <cell r="D826">
            <v>0</v>
          </cell>
          <cell r="E826">
            <v>0</v>
          </cell>
          <cell r="F826">
            <v>0</v>
          </cell>
          <cell r="G826">
            <v>0</v>
          </cell>
          <cell r="H826">
            <v>60.359763999999998</v>
          </cell>
          <cell r="I826">
            <v>318.68234000000001</v>
          </cell>
          <cell r="J826">
            <v>15150.94</v>
          </cell>
          <cell r="K826">
            <v>26231.335999999999</v>
          </cell>
        </row>
        <row r="827">
          <cell r="C827">
            <v>3</v>
          </cell>
          <cell r="D827">
            <v>0</v>
          </cell>
          <cell r="E827">
            <v>0</v>
          </cell>
          <cell r="F827">
            <v>4.4830000000000003E-9</v>
          </cell>
          <cell r="G827">
            <v>1.0709999999999999E-9</v>
          </cell>
          <cell r="H827">
            <v>135.78702000000001</v>
          </cell>
          <cell r="I827">
            <v>483.46382</v>
          </cell>
          <cell r="J827">
            <v>17248.27</v>
          </cell>
          <cell r="K827">
            <v>26878.785</v>
          </cell>
        </row>
        <row r="828">
          <cell r="C828">
            <v>3</v>
          </cell>
          <cell r="D828">
            <v>0</v>
          </cell>
          <cell r="E828">
            <v>0</v>
          </cell>
          <cell r="F828">
            <v>2.0205396000000002</v>
          </cell>
          <cell r="G828">
            <v>0.48272291000000001</v>
          </cell>
          <cell r="H828">
            <v>259.20915000000002</v>
          </cell>
          <cell r="I828">
            <v>688.17573000000004</v>
          </cell>
          <cell r="J828">
            <v>19285.296999999999</v>
          </cell>
          <cell r="K828">
            <v>27485.412</v>
          </cell>
        </row>
        <row r="829">
          <cell r="C829">
            <v>3</v>
          </cell>
          <cell r="D829">
            <v>0</v>
          </cell>
          <cell r="E829">
            <v>0</v>
          </cell>
          <cell r="F829">
            <v>16.385643000000002</v>
          </cell>
          <cell r="G829">
            <v>3.9264203000000002</v>
          </cell>
          <cell r="H829">
            <v>439.84971000000002</v>
          </cell>
          <cell r="I829">
            <v>931.22947999999997</v>
          </cell>
          <cell r="J829">
            <v>21190.972000000002</v>
          </cell>
          <cell r="K829">
            <v>28065.844000000001</v>
          </cell>
        </row>
        <row r="830">
          <cell r="C830">
            <v>4</v>
          </cell>
          <cell r="D830">
            <v>0</v>
          </cell>
          <cell r="E830">
            <v>0</v>
          </cell>
          <cell r="F830">
            <v>62.145322999999998</v>
          </cell>
          <cell r="G830">
            <v>14.933724</v>
          </cell>
          <cell r="H830">
            <v>683.35847000000001</v>
          </cell>
          <cell r="I830">
            <v>1209.6856</v>
          </cell>
          <cell r="J830">
            <v>22887.465</v>
          </cell>
          <cell r="K830">
            <v>28642.291000000001</v>
          </cell>
        </row>
        <row r="831">
          <cell r="C831">
            <v>4</v>
          </cell>
          <cell r="D831">
            <v>0</v>
          </cell>
          <cell r="E831">
            <v>0</v>
          </cell>
          <cell r="F831">
            <v>163.23117999999999</v>
          </cell>
          <cell r="G831">
            <v>39.280037999999998</v>
          </cell>
          <cell r="H831">
            <v>991.66863000000001</v>
          </cell>
          <cell r="I831">
            <v>1519.8775000000001</v>
          </cell>
          <cell r="J831">
            <v>24295.776000000002</v>
          </cell>
          <cell r="K831">
            <v>29240.638999999999</v>
          </cell>
        </row>
        <row r="832">
          <cell r="C832">
            <v>4</v>
          </cell>
          <cell r="D832">
            <v>0</v>
          </cell>
          <cell r="E832">
            <v>0</v>
          </cell>
          <cell r="F832">
            <v>343.63126999999997</v>
          </cell>
          <cell r="G832">
            <v>82.700216999999995</v>
          </cell>
          <cell r="H832">
            <v>1363.4287999999999</v>
          </cell>
          <cell r="I832">
            <v>1858.0768</v>
          </cell>
          <cell r="J832">
            <v>25347.314999999999</v>
          </cell>
          <cell r="K832">
            <v>29887.814999999999</v>
          </cell>
        </row>
        <row r="833">
          <cell r="C833">
            <v>4</v>
          </cell>
          <cell r="D833">
            <v>0</v>
          </cell>
          <cell r="E833">
            <v>0</v>
          </cell>
          <cell r="F833">
            <v>623.36917000000005</v>
          </cell>
          <cell r="G833">
            <v>149.87537</v>
          </cell>
          <cell r="H833">
            <v>1794.8016</v>
          </cell>
          <cell r="I833">
            <v>2221.3663000000001</v>
          </cell>
          <cell r="J833">
            <v>26004.754000000001</v>
          </cell>
          <cell r="K833">
            <v>30609.958999999999</v>
          </cell>
        </row>
        <row r="834">
          <cell r="C834">
            <v>4</v>
          </cell>
          <cell r="D834">
            <v>0</v>
          </cell>
          <cell r="E834">
            <v>0</v>
          </cell>
          <cell r="F834">
            <v>1015.999</v>
          </cell>
          <cell r="G834">
            <v>243.80416</v>
          </cell>
          <cell r="H834">
            <v>2280.4272999999998</v>
          </cell>
          <cell r="I834">
            <v>2608.6381999999999</v>
          </cell>
          <cell r="J834">
            <v>26271.899000000001</v>
          </cell>
          <cell r="K834">
            <v>31434.901000000002</v>
          </cell>
        </row>
        <row r="835">
          <cell r="C835">
            <v>5</v>
          </cell>
          <cell r="D835">
            <v>0</v>
          </cell>
          <cell r="E835">
            <v>0</v>
          </cell>
          <cell r="F835">
            <v>1527.6912</v>
          </cell>
          <cell r="G835">
            <v>365.57826999999997</v>
          </cell>
          <cell r="H835">
            <v>2814.2766999999999</v>
          </cell>
          <cell r="I835">
            <v>3019.8647999999998</v>
          </cell>
          <cell r="J835">
            <v>26188.644</v>
          </cell>
          <cell r="K835">
            <v>32391.687000000002</v>
          </cell>
        </row>
        <row r="836">
          <cell r="C836">
            <v>5</v>
          </cell>
          <cell r="D836">
            <v>0</v>
          </cell>
          <cell r="E836">
            <v>0</v>
          </cell>
          <cell r="F836">
            <v>2157.6259</v>
          </cell>
          <cell r="G836">
            <v>514.48968000000002</v>
          </cell>
          <cell r="H836">
            <v>3390.2208999999998</v>
          </cell>
          <cell r="I836">
            <v>3454.5133000000001</v>
          </cell>
          <cell r="J836">
            <v>25819.523000000001</v>
          </cell>
          <cell r="K836">
            <v>33508.794999999998</v>
          </cell>
        </row>
        <row r="837">
          <cell r="C837">
            <v>5</v>
          </cell>
          <cell r="D837">
            <v>0</v>
          </cell>
          <cell r="E837">
            <v>0</v>
          </cell>
          <cell r="F837">
            <v>2899.2829000000002</v>
          </cell>
          <cell r="G837">
            <v>688.36438999999996</v>
          </cell>
          <cell r="H837">
            <v>4002.9506999999999</v>
          </cell>
          <cell r="I837">
            <v>3910.1307000000002</v>
          </cell>
          <cell r="J837">
            <v>25248.17</v>
          </cell>
          <cell r="K837">
            <v>34810.11</v>
          </cell>
        </row>
        <row r="838">
          <cell r="C838">
            <v>6</v>
          </cell>
          <cell r="D838">
            <v>0</v>
          </cell>
          <cell r="E838">
            <v>0</v>
          </cell>
          <cell r="F838">
            <v>3742.2206000000001</v>
          </cell>
          <cell r="G838">
            <v>884.01778000000002</v>
          </cell>
          <cell r="H838">
            <v>4647.4152000000004</v>
          </cell>
          <cell r="I838">
            <v>4381.6523999999999</v>
          </cell>
          <cell r="J838">
            <v>24578.41</v>
          </cell>
          <cell r="K838">
            <v>36313.89</v>
          </cell>
        </row>
        <row r="839">
          <cell r="C839">
            <v>6</v>
          </cell>
          <cell r="D839">
            <v>0</v>
          </cell>
          <cell r="E839">
            <v>0</v>
          </cell>
          <cell r="F839">
            <v>4674.018</v>
          </cell>
          <cell r="G839">
            <v>1097.7484999999999</v>
          </cell>
          <cell r="H839">
            <v>5317.3924999999999</v>
          </cell>
          <cell r="I839">
            <v>4861.6385</v>
          </cell>
          <cell r="J839">
            <v>23929.969000000001</v>
          </cell>
          <cell r="K839">
            <v>38034.283000000003</v>
          </cell>
        </row>
        <row r="840">
          <cell r="C840">
            <v>6</v>
          </cell>
          <cell r="D840">
            <v>0</v>
          </cell>
          <cell r="E840">
            <v>0</v>
          </cell>
          <cell r="F840">
            <v>5682.5173000000004</v>
          </cell>
          <cell r="G840">
            <v>1325.68</v>
          </cell>
          <cell r="H840">
            <v>6004.1880000000001</v>
          </cell>
          <cell r="I840">
            <v>5342.6764000000003</v>
          </cell>
          <cell r="J840">
            <v>23424.936000000002</v>
          </cell>
          <cell r="K840">
            <v>39984.478000000003</v>
          </cell>
        </row>
        <row r="841">
          <cell r="C841">
            <v>7</v>
          </cell>
          <cell r="D841">
            <v>0</v>
          </cell>
          <cell r="E841">
            <v>0</v>
          </cell>
          <cell r="F841">
            <v>6758.7457000000004</v>
          </cell>
          <cell r="G841">
            <v>1563.5216</v>
          </cell>
          <cell r="H841">
            <v>6696.0918000000001</v>
          </cell>
          <cell r="I841">
            <v>5823.0848999999998</v>
          </cell>
          <cell r="J841">
            <v>23172.907999999999</v>
          </cell>
          <cell r="K841">
            <v>42180.127999999997</v>
          </cell>
        </row>
        <row r="842">
          <cell r="C842">
            <v>7</v>
          </cell>
          <cell r="D842">
            <v>0</v>
          </cell>
          <cell r="E842">
            <v>0</v>
          </cell>
          <cell r="F842">
            <v>7899.0681999999997</v>
          </cell>
          <cell r="G842">
            <v>1806.1946</v>
          </cell>
          <cell r="H842">
            <v>7378.8870999999999</v>
          </cell>
          <cell r="I842">
            <v>6308.7218999999996</v>
          </cell>
          <cell r="J842">
            <v>23260.289000000001</v>
          </cell>
          <cell r="K842">
            <v>44638.398999999998</v>
          </cell>
        </row>
        <row r="843">
          <cell r="C843">
            <v>7</v>
          </cell>
          <cell r="D843">
            <v>0</v>
          </cell>
          <cell r="E843">
            <v>1.784E-9</v>
          </cell>
          <cell r="F843">
            <v>9102.4130000000005</v>
          </cell>
          <cell r="G843">
            <v>2047.5510999999999</v>
          </cell>
          <cell r="H843">
            <v>8037.7482</v>
          </cell>
          <cell r="I843">
            <v>6810.8382000000001</v>
          </cell>
          <cell r="J843">
            <v>23745.558000000001</v>
          </cell>
          <cell r="K843">
            <v>47374.635999999999</v>
          </cell>
        </row>
        <row r="844">
          <cell r="C844">
            <v>8</v>
          </cell>
          <cell r="D844">
            <v>1.4110000000000001E-10</v>
          </cell>
          <cell r="E844">
            <v>0.80399016000000001</v>
          </cell>
          <cell r="F844">
            <v>10365.366</v>
          </cell>
          <cell r="G844">
            <v>2280.2503000000002</v>
          </cell>
          <cell r="H844">
            <v>8660.7412999999997</v>
          </cell>
          <cell r="I844">
            <v>7341.4486999999999</v>
          </cell>
          <cell r="J844">
            <v>24660.455999999998</v>
          </cell>
          <cell r="K844">
            <v>50399.322</v>
          </cell>
        </row>
        <row r="845">
          <cell r="C845">
            <v>8</v>
          </cell>
          <cell r="D845">
            <v>6.3609559999999996E-2</v>
          </cell>
          <cell r="E845">
            <v>6.5670127999999997</v>
          </cell>
          <cell r="F845">
            <v>11678.107</v>
          </cell>
          <cell r="G845">
            <v>2495.8742000000002</v>
          </cell>
          <cell r="H845">
            <v>9241.7263000000003</v>
          </cell>
          <cell r="I845">
            <v>7910.4192000000003</v>
          </cell>
          <cell r="J845">
            <v>26017.228999999999</v>
          </cell>
          <cell r="K845">
            <v>53715.870999999999</v>
          </cell>
        </row>
        <row r="846">
          <cell r="C846">
            <v>9</v>
          </cell>
          <cell r="D846">
            <v>1.3269280999999999</v>
          </cell>
          <cell r="E846">
            <v>25.08597</v>
          </cell>
          <cell r="F846">
            <v>13022.696</v>
          </cell>
          <cell r="G846">
            <v>2685.3361</v>
          </cell>
          <cell r="H846">
            <v>9780.5678000000007</v>
          </cell>
          <cell r="I846">
            <v>8525.0480000000007</v>
          </cell>
          <cell r="J846">
            <v>27820.95</v>
          </cell>
          <cell r="K846">
            <v>57318.231</v>
          </cell>
        </row>
        <row r="847">
          <cell r="C847">
            <v>9</v>
          </cell>
          <cell r="D847">
            <v>8.5116937000000004</v>
          </cell>
          <cell r="E847">
            <v>66.182794999999999</v>
          </cell>
          <cell r="F847">
            <v>14374.218000000001</v>
          </cell>
          <cell r="G847">
            <v>2839.6406000000002</v>
          </cell>
          <cell r="H847">
            <v>10280.200999999999</v>
          </cell>
          <cell r="I847">
            <v>9189.5347000000002</v>
          </cell>
          <cell r="J847">
            <v>30071.278999999999</v>
          </cell>
          <cell r="K847">
            <v>61193.360999999997</v>
          </cell>
        </row>
        <row r="848">
          <cell r="C848">
            <v>10</v>
          </cell>
          <cell r="D848">
            <v>29.906842999999999</v>
          </cell>
          <cell r="E848">
            <v>139.59280000000001</v>
          </cell>
          <cell r="F848">
            <v>15704.458000000001</v>
          </cell>
          <cell r="G848">
            <v>2951.4476</v>
          </cell>
          <cell r="H848">
            <v>10743.588</v>
          </cell>
          <cell r="I848">
            <v>9903.9282000000003</v>
          </cell>
          <cell r="J848">
            <v>32755.634999999998</v>
          </cell>
          <cell r="K848">
            <v>65328.188000000002</v>
          </cell>
        </row>
        <row r="849">
          <cell r="C849">
            <v>10</v>
          </cell>
          <cell r="D849">
            <v>75.676789999999997</v>
          </cell>
          <cell r="E849">
            <v>253.18693999999999</v>
          </cell>
          <cell r="F849">
            <v>16986.95</v>
          </cell>
          <cell r="G849">
            <v>3017.5996</v>
          </cell>
          <cell r="H849">
            <v>11173.072</v>
          </cell>
          <cell r="I849">
            <v>10664.344999999999</v>
          </cell>
          <cell r="J849">
            <v>35839.535000000003</v>
          </cell>
          <cell r="K849">
            <v>69715.547999999995</v>
          </cell>
        </row>
        <row r="850">
          <cell r="C850">
            <v>11</v>
          </cell>
          <cell r="D850">
            <v>155.84716</v>
          </cell>
          <cell r="E850">
            <v>411.86506000000003</v>
          </cell>
          <cell r="F850">
            <v>18201.323</v>
          </cell>
          <cell r="G850">
            <v>3039.7777000000001</v>
          </cell>
          <cell r="H850">
            <v>11570.605</v>
          </cell>
          <cell r="I850">
            <v>11467.058999999999</v>
          </cell>
          <cell r="J850">
            <v>39257.536999999997</v>
          </cell>
          <cell r="K850">
            <v>74356.486999999994</v>
          </cell>
        </row>
        <row r="851">
          <cell r="C851">
            <v>11</v>
          </cell>
          <cell r="D851">
            <v>278.66750999999999</v>
          </cell>
          <cell r="E851">
            <v>617.15686000000005</v>
          </cell>
          <cell r="F851">
            <v>19333.68</v>
          </cell>
          <cell r="G851">
            <v>3023.4913999999999</v>
          </cell>
          <cell r="H851">
            <v>11937.022999999999</v>
          </cell>
          <cell r="I851">
            <v>12312.906000000001</v>
          </cell>
          <cell r="J851">
            <v>42908.406999999999</v>
          </cell>
          <cell r="K851">
            <v>79261.251999999993</v>
          </cell>
        </row>
        <row r="852">
          <cell r="C852">
            <v>12</v>
          </cell>
          <cell r="D852">
            <v>449.62189000000001</v>
          </cell>
          <cell r="E852">
            <v>867.40767000000005</v>
          </cell>
          <cell r="F852">
            <v>20371.21</v>
          </cell>
          <cell r="G852">
            <v>2976.5581999999999</v>
          </cell>
          <cell r="H852">
            <v>12271.421</v>
          </cell>
          <cell r="I852">
            <v>13208.043</v>
          </cell>
          <cell r="J852">
            <v>46661.737000000001</v>
          </cell>
          <cell r="K852">
            <v>84443.437999999995</v>
          </cell>
        </row>
        <row r="853">
          <cell r="C853">
            <v>13</v>
          </cell>
          <cell r="D853">
            <v>671.09869000000003</v>
          </cell>
          <cell r="E853">
            <v>1158.3634</v>
          </cell>
          <cell r="F853">
            <v>21301.915000000001</v>
          </cell>
          <cell r="G853">
            <v>2908.3582999999999</v>
          </cell>
          <cell r="H853">
            <v>12572.437</v>
          </cell>
          <cell r="I853">
            <v>14162.2</v>
          </cell>
          <cell r="J853">
            <v>50380.482000000004</v>
          </cell>
          <cell r="K853">
            <v>89916.597999999998</v>
          </cell>
        </row>
        <row r="854">
          <cell r="C854">
            <v>13</v>
          </cell>
          <cell r="D854">
            <v>942.59555</v>
          </cell>
          <cell r="E854">
            <v>1483.9698000000001</v>
          </cell>
          <cell r="F854">
            <v>22119.174999999999</v>
          </cell>
          <cell r="G854">
            <v>2828.9013</v>
          </cell>
          <cell r="H854">
            <v>12841.162</v>
          </cell>
          <cell r="I854">
            <v>15186.418</v>
          </cell>
          <cell r="J854">
            <v>53940.561999999998</v>
          </cell>
          <cell r="K854">
            <v>95694.736000000004</v>
          </cell>
        </row>
        <row r="855">
          <cell r="C855">
            <v>14</v>
          </cell>
          <cell r="D855">
            <v>1261.2837</v>
          </cell>
          <cell r="E855">
            <v>1837.2378000000001</v>
          </cell>
          <cell r="F855">
            <v>22821.802</v>
          </cell>
          <cell r="G855">
            <v>2747.7217999999998</v>
          </cell>
          <cell r="H855">
            <v>13083.957</v>
          </cell>
          <cell r="I855">
            <v>16290.01</v>
          </cell>
          <cell r="J855">
            <v>57251.714999999997</v>
          </cell>
          <cell r="K855">
            <v>101790</v>
          </cell>
        </row>
        <row r="856">
          <cell r="C856">
            <v>15</v>
          </cell>
          <cell r="D856">
            <v>1622.7663</v>
          </cell>
          <cell r="E856">
            <v>2210.8537999999999</v>
          </cell>
          <cell r="F856">
            <v>23413.082999999999</v>
          </cell>
          <cell r="G856">
            <v>2673.0066000000002</v>
          </cell>
          <cell r="H856">
            <v>13313.674000000001</v>
          </cell>
          <cell r="I856">
            <v>17478.052</v>
          </cell>
          <cell r="J856">
            <v>60265.023999999998</v>
          </cell>
          <cell r="K856">
            <v>108210.08</v>
          </cell>
        </row>
        <row r="857">
          <cell r="C857">
            <v>16</v>
          </cell>
          <cell r="D857">
            <v>2021.8747000000001</v>
          </cell>
          <cell r="E857">
            <v>2596.8024999999998</v>
          </cell>
          <cell r="F857">
            <v>23903.556</v>
          </cell>
          <cell r="G857">
            <v>2611.5466999999999</v>
          </cell>
          <cell r="H857">
            <v>13549.191999999999</v>
          </cell>
          <cell r="I857">
            <v>18749.185000000001</v>
          </cell>
          <cell r="J857">
            <v>62978.165999999997</v>
          </cell>
          <cell r="K857">
            <v>114954.9</v>
          </cell>
        </row>
        <row r="858">
          <cell r="C858">
            <v>17</v>
          </cell>
          <cell r="D858">
            <v>2453.3883000000001</v>
          </cell>
          <cell r="E858">
            <v>2985.7404999999999</v>
          </cell>
          <cell r="F858">
            <v>24314.23</v>
          </cell>
          <cell r="G858">
            <v>2570.0646999999999</v>
          </cell>
          <cell r="H858">
            <v>13812.623</v>
          </cell>
          <cell r="I858">
            <v>20095.588</v>
          </cell>
          <cell r="J858">
            <v>65437.089</v>
          </cell>
          <cell r="K858">
            <v>122019.83</v>
          </cell>
        </row>
        <row r="859">
          <cell r="C859">
            <v>18</v>
          </cell>
          <cell r="D859">
            <v>2912.4639999999999</v>
          </cell>
          <cell r="E859">
            <v>3366.5011</v>
          </cell>
          <cell r="F859">
            <v>24674.157999999999</v>
          </cell>
          <cell r="G859">
            <v>2555.7824000000001</v>
          </cell>
          <cell r="H859">
            <v>14125.921</v>
          </cell>
          <cell r="I859">
            <v>21505.214</v>
          </cell>
          <cell r="J859">
            <v>67717.857999999993</v>
          </cell>
          <cell r="K859">
            <v>129397.23</v>
          </cell>
        </row>
        <row r="860">
          <cell r="C860">
            <v>19</v>
          </cell>
          <cell r="D860">
            <v>3394.6505000000002</v>
          </cell>
          <cell r="E860">
            <v>3725.8980000000001</v>
          </cell>
          <cell r="F860">
            <v>25015.260999999999</v>
          </cell>
          <cell r="G860">
            <v>2575.9146000000001</v>
          </cell>
          <cell r="H860">
            <v>14507.531000000001</v>
          </cell>
          <cell r="I860">
            <v>22964.661</v>
          </cell>
          <cell r="J860">
            <v>69902.884999999995</v>
          </cell>
          <cell r="K860">
            <v>137077.51999999999</v>
          </cell>
        </row>
        <row r="861">
          <cell r="C861">
            <v>20</v>
          </cell>
          <cell r="D861">
            <v>3894.9881999999998</v>
          </cell>
          <cell r="E861">
            <v>4048.9261999999999</v>
          </cell>
          <cell r="F861">
            <v>25368.258999999998</v>
          </cell>
          <cell r="G861">
            <v>2636.4189000000001</v>
          </cell>
          <cell r="H861">
            <v>14970.602999999999</v>
          </cell>
          <cell r="I861">
            <v>24463.147000000001</v>
          </cell>
          <cell r="J861">
            <v>72077.244999999995</v>
          </cell>
          <cell r="K861">
            <v>145051.53</v>
          </cell>
        </row>
        <row r="862">
          <cell r="C862">
            <v>20</v>
          </cell>
          <cell r="D862">
            <v>4406.8829999999998</v>
          </cell>
          <cell r="E862">
            <v>4319.4732000000004</v>
          </cell>
          <cell r="F862">
            <v>25760.741999999998</v>
          </cell>
          <cell r="G862">
            <v>2740.9304999999999</v>
          </cell>
          <cell r="H862">
            <v>15523.391</v>
          </cell>
          <cell r="I862">
            <v>25994.177</v>
          </cell>
          <cell r="J862">
            <v>74334.710999999996</v>
          </cell>
          <cell r="K862">
            <v>153311.82999999999</v>
          </cell>
        </row>
        <row r="863">
          <cell r="C863">
            <v>20</v>
          </cell>
          <cell r="D863">
            <v>4921.3976000000002</v>
          </cell>
          <cell r="E863">
            <v>4521.5962</v>
          </cell>
          <cell r="F863">
            <v>26217.339</v>
          </cell>
          <cell r="G863">
            <v>2890.5142000000001</v>
          </cell>
          <cell r="H863">
            <v>16170.164000000001</v>
          </cell>
          <cell r="I863">
            <v>27555.163</v>
          </cell>
          <cell r="J863">
            <v>76776.976999999999</v>
          </cell>
          <cell r="K863">
            <v>161849.10999999999</v>
          </cell>
        </row>
        <row r="864">
          <cell r="C864">
            <v>25</v>
          </cell>
          <cell r="D864">
            <v>5427.3122000000003</v>
          </cell>
          <cell r="E864">
            <v>4642.1505999999999</v>
          </cell>
          <cell r="F864">
            <v>26761.714</v>
          </cell>
          <cell r="G864">
            <v>3084.462</v>
          </cell>
          <cell r="H864">
            <v>16913.149000000001</v>
          </cell>
          <cell r="I864">
            <v>29143.828000000001</v>
          </cell>
          <cell r="J864">
            <v>79511.593999999997</v>
          </cell>
          <cell r="K864">
            <v>170647.44</v>
          </cell>
        </row>
        <row r="865">
          <cell r="C865">
            <v>25</v>
          </cell>
          <cell r="D865">
            <v>5912.0567000000001</v>
          </cell>
          <cell r="E865">
            <v>4675.7773999999999</v>
          </cell>
          <cell r="F865">
            <v>27415.475999999999</v>
          </cell>
          <cell r="G865">
            <v>3320.5025000000001</v>
          </cell>
          <cell r="H865">
            <v>17753.857</v>
          </cell>
          <cell r="I865">
            <v>30756.431</v>
          </cell>
          <cell r="J865">
            <v>82653.611000000004</v>
          </cell>
          <cell r="K865">
            <v>179681.6</v>
          </cell>
        </row>
        <row r="866">
          <cell r="C866">
            <v>25</v>
          </cell>
          <cell r="D866">
            <v>6363.3654999999999</v>
          </cell>
          <cell r="E866">
            <v>4628.2305999999999</v>
          </cell>
          <cell r="F866">
            <v>28195.508000000002</v>
          </cell>
          <cell r="G866">
            <v>3594.3411000000001</v>
          </cell>
          <cell r="H866">
            <v>18693.483</v>
          </cell>
          <cell r="I866">
            <v>32387.448</v>
          </cell>
          <cell r="J866">
            <v>86323.547000000006</v>
          </cell>
          <cell r="K866">
            <v>188917.03</v>
          </cell>
        </row>
        <row r="867">
          <cell r="C867">
            <v>30</v>
          </cell>
          <cell r="D867">
            <v>6771.2111000000004</v>
          </cell>
          <cell r="E867">
            <v>4515.8909999999996</v>
          </cell>
          <cell r="F867">
            <v>29111.437999999998</v>
          </cell>
          <cell r="G867">
            <v>3899.4054000000001</v>
          </cell>
          <cell r="H867">
            <v>19731.666000000001</v>
          </cell>
          <cell r="I867">
            <v>34029.214999999997</v>
          </cell>
          <cell r="J867">
            <v>90635.32</v>
          </cell>
          <cell r="K867">
            <v>198312.3</v>
          </cell>
        </row>
        <row r="868">
          <cell r="C868">
            <v>30</v>
          </cell>
          <cell r="D868">
            <v>7129.1743999999999</v>
          </cell>
          <cell r="E868">
            <v>4360.4502000000002</v>
          </cell>
          <cell r="F868">
            <v>30167.347000000002</v>
          </cell>
          <cell r="G868">
            <v>4227.8008</v>
          </cell>
          <cell r="H868">
            <v>20866.907999999999</v>
          </cell>
          <cell r="I868">
            <v>35671.587</v>
          </cell>
          <cell r="J868">
            <v>95681.191999999995</v>
          </cell>
          <cell r="K868">
            <v>207823.5</v>
          </cell>
        </row>
        <row r="869">
          <cell r="C869">
            <v>30</v>
          </cell>
          <cell r="D869">
            <v>7433.9951000000001</v>
          </cell>
          <cell r="E869">
            <v>4184.5016999999998</v>
          </cell>
          <cell r="F869">
            <v>31369.046999999999</v>
          </cell>
          <cell r="G869">
            <v>4572.5154000000002</v>
          </cell>
          <cell r="H869">
            <v>22096.142</v>
          </cell>
          <cell r="I869">
            <v>37302.017999999996</v>
          </cell>
          <cell r="J869">
            <v>101529.16</v>
          </cell>
          <cell r="K869">
            <v>217409.08</v>
          </cell>
        </row>
        <row r="870">
          <cell r="C870">
            <v>35</v>
          </cell>
          <cell r="D870">
            <v>7683.0300999999999</v>
          </cell>
          <cell r="E870">
            <v>4008.6529999999998</v>
          </cell>
          <cell r="F870">
            <v>32723.045999999998</v>
          </cell>
          <cell r="G870">
            <v>4928.6696000000002</v>
          </cell>
          <cell r="H870">
            <v>23414.579000000002</v>
          </cell>
          <cell r="I870">
            <v>38909.357000000004</v>
          </cell>
          <cell r="J870">
            <v>108233.42</v>
          </cell>
          <cell r="K870">
            <v>227029.83</v>
          </cell>
        </row>
        <row r="871">
          <cell r="C871">
            <v>35</v>
          </cell>
          <cell r="D871">
            <v>7873.8109999999997</v>
          </cell>
          <cell r="E871">
            <v>3849.6970000000001</v>
          </cell>
          <cell r="F871">
            <v>34230.641000000003</v>
          </cell>
          <cell r="G871">
            <v>5294.0889999999999</v>
          </cell>
          <cell r="H871">
            <v>24816.955000000002</v>
          </cell>
          <cell r="I871">
            <v>40491.794999999998</v>
          </cell>
          <cell r="J871">
            <v>115852.48</v>
          </cell>
          <cell r="K871">
            <v>236645.8</v>
          </cell>
        </row>
        <row r="872">
          <cell r="C872">
            <v>35</v>
          </cell>
          <cell r="D872">
            <v>8005.1005999999998</v>
          </cell>
          <cell r="E872">
            <v>3719.8425999999999</v>
          </cell>
          <cell r="F872">
            <v>35885.762999999999</v>
          </cell>
          <cell r="G872">
            <v>5668.8419999999996</v>
          </cell>
          <cell r="H872">
            <v>26296.679</v>
          </cell>
          <cell r="I872">
            <v>42059.663</v>
          </cell>
          <cell r="J872">
            <v>124470.78</v>
          </cell>
          <cell r="K872">
            <v>246214.37</v>
          </cell>
        </row>
        <row r="873">
          <cell r="C873">
            <v>40</v>
          </cell>
          <cell r="D873">
            <v>8076.6743999999999</v>
          </cell>
          <cell r="E873">
            <v>3626.8542000000002</v>
          </cell>
          <cell r="F873">
            <v>37676.974000000002</v>
          </cell>
          <cell r="G873">
            <v>6055.2870999999996</v>
          </cell>
          <cell r="H873">
            <v>27844.476999999999</v>
          </cell>
          <cell r="I873">
            <v>43631.177000000003</v>
          </cell>
          <cell r="J873">
            <v>134214.78</v>
          </cell>
          <cell r="K873">
            <v>255688.28</v>
          </cell>
        </row>
        <row r="874">
          <cell r="C874">
            <v>40</v>
          </cell>
          <cell r="D874">
            <v>8089.0619999999999</v>
          </cell>
          <cell r="E874">
            <v>3574.8496</v>
          </cell>
          <cell r="F874">
            <v>39593.813000000002</v>
          </cell>
          <cell r="G874">
            <v>6458.6391999999996</v>
          </cell>
          <cell r="H874">
            <v>29450.308000000001</v>
          </cell>
          <cell r="I874">
            <v>45227.131999999998</v>
          </cell>
          <cell r="J874">
            <v>145251.12</v>
          </cell>
          <cell r="K874">
            <v>265013.98</v>
          </cell>
        </row>
        <row r="875">
          <cell r="C875">
            <v>45</v>
          </cell>
          <cell r="D875">
            <v>8045.1115</v>
          </cell>
          <cell r="E875">
            <v>3565.4940000000001</v>
          </cell>
          <cell r="F875">
            <v>41629.050999999999</v>
          </cell>
          <cell r="G875">
            <v>6885.8878999999997</v>
          </cell>
          <cell r="H875">
            <v>31108.67</v>
          </cell>
          <cell r="I875">
            <v>46868.406999999999</v>
          </cell>
          <cell r="J875">
            <v>157791.31</v>
          </cell>
          <cell r="K875">
            <v>274135.96000000002</v>
          </cell>
        </row>
        <row r="876">
          <cell r="C876">
            <v>45</v>
          </cell>
          <cell r="D876">
            <v>7950.5504000000001</v>
          </cell>
          <cell r="E876">
            <v>3599.5623999999998</v>
          </cell>
          <cell r="F876">
            <v>43778.542000000001</v>
          </cell>
          <cell r="G876">
            <v>7344.6611000000003</v>
          </cell>
          <cell r="H876">
            <v>32820.743999999999</v>
          </cell>
          <cell r="I876">
            <v>48575.199000000001</v>
          </cell>
          <cell r="J876">
            <v>172092.53</v>
          </cell>
          <cell r="K876">
            <v>282998.68</v>
          </cell>
        </row>
        <row r="877">
          <cell r="C877">
            <v>50</v>
          </cell>
          <cell r="D877">
            <v>7813.1767</v>
          </cell>
          <cell r="E877">
            <v>3678.8161</v>
          </cell>
          <cell r="F877">
            <v>46042.375999999997</v>
          </cell>
          <cell r="G877">
            <v>7842.6467000000002</v>
          </cell>
          <cell r="H877">
            <v>34593.038</v>
          </cell>
          <cell r="I877">
            <v>50366.156999999999</v>
          </cell>
          <cell r="J877">
            <v>188452.41</v>
          </cell>
          <cell r="K877">
            <v>291545.33</v>
          </cell>
        </row>
        <row r="878">
          <cell r="C878">
            <v>50</v>
          </cell>
          <cell r="D878">
            <v>7642.0432000000001</v>
          </cell>
          <cell r="E878">
            <v>3806.6700999999998</v>
          </cell>
          <cell r="F878">
            <v>48432.652999999998</v>
          </cell>
          <cell r="G878">
            <v>8386.5959999999995</v>
          </cell>
          <cell r="H878">
            <v>36434.595000000001</v>
          </cell>
          <cell r="I878">
            <v>52257.461000000003</v>
          </cell>
          <cell r="J878">
            <v>207195.25</v>
          </cell>
          <cell r="K878">
            <v>299719.01</v>
          </cell>
        </row>
        <row r="879">
          <cell r="C879">
            <v>55</v>
          </cell>
          <cell r="D879">
            <v>7447.7542999999996</v>
          </cell>
          <cell r="E879">
            <v>3986.1190000000001</v>
          </cell>
          <cell r="F879">
            <v>50976.296999999999</v>
          </cell>
          <cell r="G879">
            <v>8982.4794000000002</v>
          </cell>
          <cell r="H879">
            <v>38354.553</v>
          </cell>
          <cell r="I879">
            <v>54262.152000000002</v>
          </cell>
          <cell r="J879">
            <v>228647.6</v>
          </cell>
          <cell r="K879">
            <v>307463.90999999997</v>
          </cell>
        </row>
        <row r="880">
          <cell r="C880">
            <v>55</v>
          </cell>
          <cell r="D880">
            <v>7242.6233000000002</v>
          </cell>
          <cell r="E880">
            <v>4216.7586000000001</v>
          </cell>
          <cell r="F880">
            <v>53705.737999999998</v>
          </cell>
          <cell r="G880">
            <v>9635.8361999999997</v>
          </cell>
          <cell r="H880">
            <v>40361.345999999998</v>
          </cell>
          <cell r="I880">
            <v>56393.65</v>
          </cell>
          <cell r="J880">
            <v>253117.52</v>
          </cell>
          <cell r="K880">
            <v>314724.38</v>
          </cell>
        </row>
        <row r="881">
          <cell r="C881">
            <v>60</v>
          </cell>
          <cell r="D881">
            <v>7040.1782000000003</v>
          </cell>
          <cell r="E881">
            <v>4492.6368000000002</v>
          </cell>
          <cell r="F881">
            <v>56648.964999999997</v>
          </cell>
          <cell r="G881">
            <v>10351.109</v>
          </cell>
          <cell r="H881">
            <v>42464.675999999999</v>
          </cell>
          <cell r="I881">
            <v>58668.330999999998</v>
          </cell>
          <cell r="J881">
            <v>280873.69</v>
          </cell>
          <cell r="K881">
            <v>321443.37</v>
          </cell>
        </row>
        <row r="882">
          <cell r="C882">
            <v>65</v>
          </cell>
          <cell r="D882">
            <v>6854.5860000000002</v>
          </cell>
          <cell r="E882">
            <v>4802.6351999999997</v>
          </cell>
          <cell r="F882">
            <v>59828.506999999998</v>
          </cell>
          <cell r="G882">
            <v>11132.263999999999</v>
          </cell>
          <cell r="H882">
            <v>44675.624000000003</v>
          </cell>
          <cell r="I882">
            <v>61105.504000000001</v>
          </cell>
          <cell r="J882">
            <v>312137.32</v>
          </cell>
          <cell r="K882">
            <v>327566.03999999998</v>
          </cell>
        </row>
        <row r="883">
          <cell r="C883">
            <v>65</v>
          </cell>
          <cell r="D883">
            <v>6699.6342000000004</v>
          </cell>
          <cell r="E883">
            <v>5133.1179000000002</v>
          </cell>
          <cell r="F883">
            <v>63263.834000000003</v>
          </cell>
          <cell r="G883">
            <v>11983.391</v>
          </cell>
          <cell r="H883">
            <v>47004.493000000002</v>
          </cell>
          <cell r="I883">
            <v>63727.631000000001</v>
          </cell>
          <cell r="J883">
            <v>347075.06</v>
          </cell>
          <cell r="K883">
            <v>333042.81</v>
          </cell>
        </row>
        <row r="884">
          <cell r="C884">
            <v>70</v>
          </cell>
          <cell r="D884">
            <v>6588.2286999999997</v>
          </cell>
          <cell r="E884">
            <v>5469.8284000000003</v>
          </cell>
          <cell r="F884">
            <v>66975.638000000006</v>
          </cell>
          <cell r="G884">
            <v>12907.933999999999</v>
          </cell>
          <cell r="H884">
            <v>49461.366999999998</v>
          </cell>
          <cell r="I884">
            <v>66562.043000000005</v>
          </cell>
          <cell r="J884">
            <v>385772.83</v>
          </cell>
          <cell r="K884">
            <v>337828.59</v>
          </cell>
        </row>
        <row r="885">
          <cell r="C885">
            <v>75</v>
          </cell>
          <cell r="D885">
            <v>6532.1500999999998</v>
          </cell>
          <cell r="E885">
            <v>5800.4840000000004</v>
          </cell>
          <cell r="F885">
            <v>70992.036999999997</v>
          </cell>
          <cell r="G885">
            <v>13908.489</v>
          </cell>
          <cell r="H885">
            <v>52057.942000000003</v>
          </cell>
          <cell r="I885">
            <v>69641.384000000005</v>
          </cell>
          <cell r="J885">
            <v>428205.57</v>
          </cell>
          <cell r="K885">
            <v>341883.52</v>
          </cell>
        </row>
        <row r="886">
          <cell r="C886">
            <v>80</v>
          </cell>
          <cell r="D886">
            <v>6541.2156999999997</v>
          </cell>
          <cell r="E886">
            <v>6120.2916999999998</v>
          </cell>
          <cell r="F886">
            <v>75353.444000000003</v>
          </cell>
          <cell r="G886">
            <v>14985.77</v>
          </cell>
          <cell r="H886">
            <v>54808.896000000001</v>
          </cell>
          <cell r="I886">
            <v>73000.324999999997</v>
          </cell>
          <cell r="J886">
            <v>474222.62</v>
          </cell>
          <cell r="K886">
            <v>345175.94</v>
          </cell>
        </row>
        <row r="887">
          <cell r="C887">
            <v>85</v>
          </cell>
          <cell r="D887">
            <v>6622.4834000000001</v>
          </cell>
          <cell r="E887">
            <v>6436.0437000000002</v>
          </cell>
          <cell r="F887">
            <v>80108.303</v>
          </cell>
          <cell r="G887">
            <v>16137.581</v>
          </cell>
          <cell r="H887">
            <v>57732.082000000002</v>
          </cell>
          <cell r="I887">
            <v>76670.725999999995</v>
          </cell>
          <cell r="J887">
            <v>523532.98</v>
          </cell>
          <cell r="K887">
            <v>347681.77</v>
          </cell>
        </row>
        <row r="888">
          <cell r="C888">
            <v>90</v>
          </cell>
          <cell r="D888">
            <v>6780.8041999999996</v>
          </cell>
          <cell r="E888">
            <v>6762.8028999999997</v>
          </cell>
          <cell r="F888">
            <v>85308.144</v>
          </cell>
          <cell r="G888">
            <v>17359.577000000001</v>
          </cell>
          <cell r="H888">
            <v>60848.440999999999</v>
          </cell>
          <cell r="I888">
            <v>80677.441000000006</v>
          </cell>
          <cell r="J888">
            <v>575698.34</v>
          </cell>
          <cell r="K888">
            <v>349384.22</v>
          </cell>
        </row>
        <row r="889">
          <cell r="C889">
            <v>95</v>
          </cell>
          <cell r="D889">
            <v>7019.3737000000001</v>
          </cell>
          <cell r="E889">
            <v>7117.9159</v>
          </cell>
          <cell r="F889">
            <v>91002.663</v>
          </cell>
          <cell r="G889">
            <v>18645.766</v>
          </cell>
          <cell r="H889">
            <v>64179.964</v>
          </cell>
          <cell r="I889">
            <v>85035.839999999997</v>
          </cell>
          <cell r="J889">
            <v>630141.78</v>
          </cell>
          <cell r="K889">
            <v>350273.92</v>
          </cell>
        </row>
        <row r="890">
          <cell r="C890">
            <v>100</v>
          </cell>
          <cell r="D890">
            <v>7340.0528999999997</v>
          </cell>
          <cell r="E890">
            <v>7515.6908000000003</v>
          </cell>
          <cell r="F890">
            <v>97236.603000000003</v>
          </cell>
          <cell r="G890">
            <v>19989.594000000001</v>
          </cell>
          <cell r="H890">
            <v>67747.909</v>
          </cell>
          <cell r="I890">
            <v>89753.107999999993</v>
          </cell>
          <cell r="J890">
            <v>686157.01</v>
          </cell>
          <cell r="K890">
            <v>350348.12</v>
          </cell>
        </row>
        <row r="891">
          <cell r="C891">
            <v>110</v>
          </cell>
          <cell r="D891">
            <v>7742.8436000000002</v>
          </cell>
          <cell r="E891">
            <v>7965.8975</v>
          </cell>
          <cell r="F891">
            <v>104047.21</v>
          </cell>
          <cell r="G891">
            <v>21384.68</v>
          </cell>
          <cell r="H891">
            <v>71570.388999999996</v>
          </cell>
          <cell r="I891">
            <v>94831.444000000003</v>
          </cell>
          <cell r="J891">
            <v>742918.4</v>
          </cell>
          <cell r="K891">
            <v>349609.59</v>
          </cell>
        </row>
        <row r="892">
          <cell r="C892">
            <v>110</v>
          </cell>
          <cell r="D892">
            <v>8225.3142000000007</v>
          </cell>
          <cell r="E892">
            <v>8473.8294000000005</v>
          </cell>
          <cell r="F892">
            <v>111467.58</v>
          </cell>
          <cell r="G892">
            <v>22826.098999999998</v>
          </cell>
          <cell r="H892">
            <v>75661</v>
          </cell>
          <cell r="I892">
            <v>100270.41</v>
          </cell>
          <cell r="J892">
            <v>799489.4</v>
          </cell>
          <cell r="K892">
            <v>348065.74</v>
          </cell>
        </row>
        <row r="893">
          <cell r="C893">
            <v>120</v>
          </cell>
          <cell r="D893">
            <v>8783.2584999999999</v>
          </cell>
          <cell r="E893">
            <v>9040.4272000000001</v>
          </cell>
          <cell r="F893">
            <v>119534.31</v>
          </cell>
          <cell r="G893">
            <v>24312.435000000001</v>
          </cell>
          <cell r="H893">
            <v>80027.259999999995</v>
          </cell>
          <cell r="I893">
            <v>106067.08</v>
          </cell>
          <cell r="J893">
            <v>854858.17</v>
          </cell>
          <cell r="K893">
            <v>345729.69</v>
          </cell>
        </row>
        <row r="894">
          <cell r="C894">
            <v>130</v>
          </cell>
          <cell r="D894">
            <v>9410.9328000000005</v>
          </cell>
          <cell r="E894">
            <v>9664.0113999999994</v>
          </cell>
          <cell r="F894">
            <v>128291.62</v>
          </cell>
          <cell r="G894">
            <v>25847.72</v>
          </cell>
          <cell r="H894">
            <v>84668.562999999995</v>
          </cell>
          <cell r="I894">
            <v>112211.94</v>
          </cell>
          <cell r="J894">
            <v>907984.33</v>
          </cell>
          <cell r="K894">
            <v>342621.66</v>
          </cell>
        </row>
        <row r="895">
          <cell r="C895">
            <v>130</v>
          </cell>
          <cell r="D895">
            <v>10100.808000000001</v>
          </cell>
          <cell r="E895">
            <v>10340.734</v>
          </cell>
          <cell r="F895">
            <v>137785.9</v>
          </cell>
          <cell r="G895">
            <v>27440.331999999999</v>
          </cell>
          <cell r="H895">
            <v>89577.400999999998</v>
          </cell>
          <cell r="I895">
            <v>118687.6</v>
          </cell>
          <cell r="J895">
            <v>957846.57</v>
          </cell>
          <cell r="K895">
            <v>338767.43</v>
          </cell>
        </row>
        <row r="896">
          <cell r="C896">
            <v>140</v>
          </cell>
          <cell r="D896">
            <v>10845.189</v>
          </cell>
          <cell r="E896">
            <v>11066</v>
          </cell>
          <cell r="F896">
            <v>148063.14000000001</v>
          </cell>
          <cell r="G896">
            <v>29101.414000000001</v>
          </cell>
          <cell r="H896">
            <v>94741.710999999996</v>
          </cell>
          <cell r="I896">
            <v>125468.82</v>
          </cell>
          <cell r="J896">
            <v>1003489.5</v>
          </cell>
          <cell r="K896">
            <v>334200.78999999998</v>
          </cell>
        </row>
        <row r="897">
          <cell r="C897">
            <v>150</v>
          </cell>
          <cell r="D897">
            <v>11636.627</v>
          </cell>
          <cell r="E897">
            <v>11836.054</v>
          </cell>
          <cell r="F897">
            <v>159167.72</v>
          </cell>
          <cell r="G897">
            <v>30843</v>
          </cell>
          <cell r="H897">
            <v>100145.15</v>
          </cell>
          <cell r="I897">
            <v>132522.01</v>
          </cell>
          <cell r="J897">
            <v>1044070.1</v>
          </cell>
          <cell r="K897">
            <v>328962.71999999997</v>
          </cell>
        </row>
        <row r="898">
          <cell r="C898">
            <v>160</v>
          </cell>
          <cell r="D898">
            <v>12466.949000000001</v>
          </cell>
          <cell r="E898">
            <v>12649.843000000001</v>
          </cell>
          <cell r="F898">
            <v>171137.57</v>
          </cell>
          <cell r="G898">
            <v>32678.392</v>
          </cell>
          <cell r="H898">
            <v>105763.66</v>
          </cell>
          <cell r="I898">
            <v>139802.85</v>
          </cell>
          <cell r="J898">
            <v>1078893.7</v>
          </cell>
          <cell r="K898">
            <v>323097.21999999997</v>
          </cell>
        </row>
        <row r="899">
          <cell r="C899">
            <v>160</v>
          </cell>
          <cell r="D899">
            <v>13327.476000000001</v>
          </cell>
          <cell r="E899">
            <v>13510.232</v>
          </cell>
          <cell r="F899">
            <v>183997.92</v>
          </cell>
          <cell r="G899">
            <v>34624.347999999998</v>
          </cell>
          <cell r="H899">
            <v>111564.31</v>
          </cell>
          <cell r="I899">
            <v>147254.01999999999</v>
          </cell>
          <cell r="J899">
            <v>1107425.3</v>
          </cell>
          <cell r="K899">
            <v>316648.96999999997</v>
          </cell>
        </row>
        <row r="900">
          <cell r="C900">
            <v>170</v>
          </cell>
          <cell r="D900">
            <v>14211.525</v>
          </cell>
          <cell r="E900">
            <v>14421.775</v>
          </cell>
          <cell r="F900">
            <v>197757.4</v>
          </cell>
          <cell r="G900">
            <v>36703.31</v>
          </cell>
          <cell r="H900">
            <v>117506.3</v>
          </cell>
          <cell r="I900">
            <v>154806.74</v>
          </cell>
          <cell r="J900">
            <v>1129284</v>
          </cell>
          <cell r="K900">
            <v>309662.61</v>
          </cell>
        </row>
        <row r="901">
          <cell r="C901">
            <v>180</v>
          </cell>
          <cell r="D901">
            <v>15116.07</v>
          </cell>
          <cell r="E901">
            <v>15386.352000000001</v>
          </cell>
          <cell r="F901">
            <v>212409.46</v>
          </cell>
          <cell r="G901">
            <v>38942.425999999999</v>
          </cell>
          <cell r="H901">
            <v>123542.35</v>
          </cell>
          <cell r="I901">
            <v>162384.41</v>
          </cell>
          <cell r="J901">
            <v>1144222.3</v>
          </cell>
          <cell r="K901">
            <v>302183.74</v>
          </cell>
        </row>
        <row r="902">
          <cell r="C902">
            <v>190</v>
          </cell>
          <cell r="D902">
            <v>16040.536</v>
          </cell>
          <cell r="E902">
            <v>16401.222000000002</v>
          </cell>
          <cell r="F902">
            <v>227935.08</v>
          </cell>
          <cell r="G902">
            <v>41371.146999999997</v>
          </cell>
          <cell r="H902">
            <v>129621.44</v>
          </cell>
          <cell r="I902">
            <v>169905.84</v>
          </cell>
          <cell r="J902">
            <v>1152126.1000000001</v>
          </cell>
          <cell r="K902">
            <v>294259.73</v>
          </cell>
        </row>
        <row r="903">
          <cell r="C903">
            <v>200</v>
          </cell>
          <cell r="D903">
            <v>16986.178</v>
          </cell>
          <cell r="E903">
            <v>17460.326000000001</v>
          </cell>
          <cell r="F903">
            <v>244303.74</v>
          </cell>
          <cell r="G903">
            <v>44019.423000000003</v>
          </cell>
          <cell r="H903">
            <v>135689.4</v>
          </cell>
          <cell r="I903">
            <v>177286.64</v>
          </cell>
          <cell r="J903">
            <v>1153020.8999999999</v>
          </cell>
          <cell r="K903">
            <v>285940.07</v>
          </cell>
        </row>
        <row r="904">
          <cell r="C904">
            <v>200</v>
          </cell>
          <cell r="D904">
            <v>17956.464</v>
          </cell>
          <cell r="E904">
            <v>18559.206999999999</v>
          </cell>
          <cell r="F904">
            <v>261473.26</v>
          </cell>
          <cell r="G904">
            <v>46915.641000000003</v>
          </cell>
          <cell r="H904">
            <v>141687.22</v>
          </cell>
          <cell r="I904">
            <v>184442.49</v>
          </cell>
          <cell r="J904">
            <v>1147075.2</v>
          </cell>
          <cell r="K904">
            <v>277276.45</v>
          </cell>
        </row>
        <row r="905">
          <cell r="C905">
            <v>250</v>
          </cell>
          <cell r="D905">
            <v>18957.633999999998</v>
          </cell>
          <cell r="E905">
            <v>19696.973999999998</v>
          </cell>
          <cell r="F905">
            <v>279396.08</v>
          </cell>
          <cell r="G905">
            <v>50083.667000000001</v>
          </cell>
          <cell r="H905">
            <v>147552.43</v>
          </cell>
          <cell r="I905">
            <v>191293.57</v>
          </cell>
          <cell r="J905">
            <v>1134594.8</v>
          </cell>
          <cell r="K905">
            <v>268322.5</v>
          </cell>
        </row>
        <row r="906">
          <cell r="C906">
            <v>250</v>
          </cell>
          <cell r="D906">
            <v>19999.240000000002</v>
          </cell>
          <cell r="E906">
            <v>20875.64</v>
          </cell>
          <cell r="F906">
            <v>298026.52</v>
          </cell>
          <cell r="G906">
            <v>53540.841</v>
          </cell>
          <cell r="H906">
            <v>153222.91</v>
          </cell>
          <cell r="I906">
            <v>197765.93</v>
          </cell>
          <cell r="J906">
            <v>1116018.1000000001</v>
          </cell>
          <cell r="K906">
            <v>259132.73</v>
          </cell>
        </row>
        <row r="907">
          <cell r="C907">
            <v>250</v>
          </cell>
          <cell r="D907">
            <v>21094.491000000002</v>
          </cell>
          <cell r="E907">
            <v>22101.645</v>
          </cell>
          <cell r="F907">
            <v>317319.94</v>
          </cell>
          <cell r="G907">
            <v>57296.864000000001</v>
          </cell>
          <cell r="H907">
            <v>158638.22</v>
          </cell>
          <cell r="I907">
            <v>203789.18</v>
          </cell>
          <cell r="J907">
            <v>1091901</v>
          </cell>
          <cell r="K907">
            <v>249762</v>
          </cell>
        </row>
        <row r="908">
          <cell r="C908">
            <v>250</v>
          </cell>
          <cell r="D908">
            <v>22260.756000000001</v>
          </cell>
          <cell r="E908">
            <v>23388.76</v>
          </cell>
          <cell r="F908">
            <v>337219.17</v>
          </cell>
          <cell r="G908">
            <v>61353.192999999999</v>
          </cell>
          <cell r="H908">
            <v>163739.42000000001</v>
          </cell>
          <cell r="I908">
            <v>209294.76</v>
          </cell>
          <cell r="J908">
            <v>1062885.1000000001</v>
          </cell>
          <cell r="K908">
            <v>240262.29</v>
          </cell>
        </row>
        <row r="909">
          <cell r="C909">
            <v>300</v>
          </cell>
          <cell r="D909">
            <v>23520.117999999999</v>
          </cell>
          <cell r="E909">
            <v>24756.508999999998</v>
          </cell>
          <cell r="F909">
            <v>357635.03</v>
          </cell>
          <cell r="G909">
            <v>65702.951000000001</v>
          </cell>
          <cell r="H909">
            <v>168469.19</v>
          </cell>
          <cell r="I909">
            <v>214214.79</v>
          </cell>
          <cell r="J909">
            <v>1029673.2</v>
          </cell>
          <cell r="K909">
            <v>230681.97</v>
          </cell>
        </row>
        <row r="910">
          <cell r="C910">
            <v>300</v>
          </cell>
          <cell r="D910">
            <v>24899.303</v>
          </cell>
          <cell r="E910">
            <v>26225.028999999999</v>
          </cell>
          <cell r="F910">
            <v>378436.85</v>
          </cell>
          <cell r="G910">
            <v>70329.304000000004</v>
          </cell>
          <cell r="H910">
            <v>172771.92</v>
          </cell>
          <cell r="I910">
            <v>218483.52</v>
          </cell>
          <cell r="J910">
            <v>992998.40000000002</v>
          </cell>
          <cell r="K910">
            <v>221067.08</v>
          </cell>
        </row>
        <row r="911">
          <cell r="C911">
            <v>300</v>
          </cell>
          <cell r="D911">
            <v>26427.81</v>
          </cell>
          <cell r="E911">
            <v>27811.79</v>
          </cell>
          <cell r="F911">
            <v>399458.13</v>
          </cell>
          <cell r="G911">
            <v>75203.197</v>
          </cell>
          <cell r="H911">
            <v>176594.67</v>
          </cell>
          <cell r="I911">
            <v>222040.26</v>
          </cell>
          <cell r="J911">
            <v>953582.89</v>
          </cell>
          <cell r="K911">
            <v>211461.92</v>
          </cell>
        </row>
        <row r="912">
          <cell r="C912">
            <v>350</v>
          </cell>
          <cell r="D912">
            <v>28135.196</v>
          </cell>
          <cell r="E912">
            <v>29531.464</v>
          </cell>
          <cell r="F912">
            <v>420512</v>
          </cell>
          <cell r="G912">
            <v>80282.938999999998</v>
          </cell>
          <cell r="H912">
            <v>179890.11</v>
          </cell>
          <cell r="I912">
            <v>224832.27</v>
          </cell>
          <cell r="J912">
            <v>912100.37</v>
          </cell>
          <cell r="K912">
            <v>201908.82</v>
          </cell>
        </row>
        <row r="913">
          <cell r="C913">
            <v>350</v>
          </cell>
          <cell r="D913">
            <v>30048.637999999999</v>
          </cell>
          <cell r="E913">
            <v>31398.918000000001</v>
          </cell>
          <cell r="F913">
            <v>441404.96</v>
          </cell>
          <cell r="G913">
            <v>85516.410999999993</v>
          </cell>
          <cell r="H913">
            <v>182617.55</v>
          </cell>
          <cell r="I913">
            <v>226817.33</v>
          </cell>
          <cell r="J913">
            <v>869167.56</v>
          </cell>
          <cell r="K913">
            <v>192447.05</v>
          </cell>
        </row>
        <row r="914">
          <cell r="C914">
            <v>350</v>
          </cell>
          <cell r="D914">
            <v>32191.915000000001</v>
          </cell>
          <cell r="E914">
            <v>33431.389000000003</v>
          </cell>
          <cell r="F914">
            <v>461946.44</v>
          </cell>
          <cell r="G914">
            <v>90842.456999999995</v>
          </cell>
          <cell r="H914">
            <v>184741.87</v>
          </cell>
          <cell r="I914">
            <v>227968.47</v>
          </cell>
          <cell r="J914">
            <v>825345.16</v>
          </cell>
          <cell r="K914">
            <v>183111.56</v>
          </cell>
        </row>
        <row r="915">
          <cell r="C915">
            <v>400</v>
          </cell>
          <cell r="D915">
            <v>34584.803999999996</v>
          </cell>
          <cell r="E915">
            <v>35649.964</v>
          </cell>
          <cell r="F915">
            <v>481953.97</v>
          </cell>
          <cell r="G915">
            <v>96190.45</v>
          </cell>
          <cell r="H915">
            <v>186233.77</v>
          </cell>
          <cell r="I915">
            <v>228276.95</v>
          </cell>
          <cell r="J915">
            <v>781144.73</v>
          </cell>
          <cell r="K915">
            <v>173932.72</v>
          </cell>
        </row>
        <row r="916">
          <cell r="C916">
            <v>400</v>
          </cell>
          <cell r="D916">
            <v>37241.555999999997</v>
          </cell>
          <cell r="E916">
            <v>38080.218999999997</v>
          </cell>
          <cell r="F916">
            <v>501252.57</v>
          </cell>
          <cell r="G916">
            <v>101480.12</v>
          </cell>
          <cell r="H916">
            <v>187070.93</v>
          </cell>
          <cell r="I916">
            <v>227751.64</v>
          </cell>
          <cell r="J916">
            <v>737034.23</v>
          </cell>
          <cell r="K916">
            <v>164938.49</v>
          </cell>
        </row>
        <row r="917">
          <cell r="C917">
            <v>450</v>
          </cell>
          <cell r="D917">
            <v>40170.89</v>
          </cell>
          <cell r="E917">
            <v>40752.197999999997</v>
          </cell>
          <cell r="F917">
            <v>519671.97</v>
          </cell>
          <cell r="G917">
            <v>106623.31</v>
          </cell>
          <cell r="H917">
            <v>187239.76</v>
          </cell>
          <cell r="I917">
            <v>226417.09</v>
          </cell>
          <cell r="J917">
            <v>693438.34</v>
          </cell>
          <cell r="K917">
            <v>156155.23000000001</v>
          </cell>
        </row>
        <row r="918">
          <cell r="C918">
            <v>450</v>
          </cell>
          <cell r="D918">
            <v>43376.004000000001</v>
          </cell>
          <cell r="E918">
            <v>43702.124000000003</v>
          </cell>
          <cell r="F918">
            <v>537042.65</v>
          </cell>
          <cell r="G918">
            <v>111528.76</v>
          </cell>
          <cell r="H918">
            <v>186737.73</v>
          </cell>
          <cell r="I918">
            <v>224309.34</v>
          </cell>
          <cell r="J918">
            <v>650740.47</v>
          </cell>
          <cell r="K918">
            <v>147609.39000000001</v>
          </cell>
        </row>
        <row r="919">
          <cell r="C919">
            <v>500</v>
          </cell>
          <cell r="D919">
            <v>46854.019</v>
          </cell>
          <cell r="E919">
            <v>46971.711000000003</v>
          </cell>
          <cell r="F919">
            <v>553190.43999999994</v>
          </cell>
          <cell r="G919">
            <v>116106.88</v>
          </cell>
          <cell r="H919">
            <v>185574.48</v>
          </cell>
          <cell r="I919">
            <v>221470.87</v>
          </cell>
          <cell r="J919">
            <v>609281.21</v>
          </cell>
          <cell r="K919">
            <v>139325</v>
          </cell>
        </row>
        <row r="920">
          <cell r="C920">
            <v>500</v>
          </cell>
          <cell r="D920">
            <v>50595.862000000001</v>
          </cell>
          <cell r="E920">
            <v>50606.705999999998</v>
          </cell>
          <cell r="F920">
            <v>567940.71</v>
          </cell>
          <cell r="G920">
            <v>120272.79</v>
          </cell>
          <cell r="H920">
            <v>183770.61</v>
          </cell>
          <cell r="I920">
            <v>217948.3</v>
          </cell>
          <cell r="J920">
            <v>569364.23</v>
          </cell>
          <cell r="K920">
            <v>131322.72</v>
          </cell>
        </row>
        <row r="921">
          <cell r="C921">
            <v>550</v>
          </cell>
          <cell r="D921">
            <v>54586.752</v>
          </cell>
          <cell r="E921">
            <v>54652.955000000002</v>
          </cell>
          <cell r="F921">
            <v>581135.93000000005</v>
          </cell>
          <cell r="G921">
            <v>123947.84</v>
          </cell>
          <cell r="H921">
            <v>181357.61</v>
          </cell>
          <cell r="I921">
            <v>213792.43</v>
          </cell>
          <cell r="J921">
            <v>531250.79</v>
          </cell>
          <cell r="K921">
            <v>123619.37</v>
          </cell>
        </row>
        <row r="922">
          <cell r="C922">
            <v>600</v>
          </cell>
          <cell r="D922">
            <v>58806.836000000003</v>
          </cell>
          <cell r="E922">
            <v>59150.436000000002</v>
          </cell>
          <cell r="F922">
            <v>592648.38</v>
          </cell>
          <cell r="G922">
            <v>127060.83</v>
          </cell>
          <cell r="H922">
            <v>178376.99</v>
          </cell>
          <cell r="I922">
            <v>209059.74</v>
          </cell>
          <cell r="J922">
            <v>495152.07</v>
          </cell>
          <cell r="K922">
            <v>116227.39</v>
          </cell>
        </row>
        <row r="923">
          <cell r="C923">
            <v>600</v>
          </cell>
          <cell r="D923">
            <v>63229.767</v>
          </cell>
          <cell r="E923">
            <v>64129.192999999999</v>
          </cell>
          <cell r="F923">
            <v>602376.27</v>
          </cell>
          <cell r="G923">
            <v>129550.37</v>
          </cell>
          <cell r="H923">
            <v>174878.06</v>
          </cell>
          <cell r="I923">
            <v>203812.21</v>
          </cell>
          <cell r="J923">
            <v>461226.74</v>
          </cell>
          <cell r="K923">
            <v>109154.41</v>
          </cell>
        </row>
        <row r="924">
          <cell r="C924">
            <v>650</v>
          </cell>
          <cell r="D924">
            <v>67823.671000000002</v>
          </cell>
          <cell r="E924">
            <v>69611.260999999999</v>
          </cell>
          <cell r="F924">
            <v>610239.91</v>
          </cell>
          <cell r="G924">
            <v>131368.07</v>
          </cell>
          <cell r="H924">
            <v>170915</v>
          </cell>
          <cell r="I924">
            <v>198117.61</v>
          </cell>
          <cell r="J924">
            <v>429579.65</v>
          </cell>
          <cell r="K924">
            <v>102403.17</v>
          </cell>
        </row>
        <row r="925">
          <cell r="C925">
            <v>700</v>
          </cell>
          <cell r="D925">
            <v>72553.464000000007</v>
          </cell>
          <cell r="E925">
            <v>75611.634999999995</v>
          </cell>
          <cell r="F925">
            <v>616184.32999999996</v>
          </cell>
          <cell r="G925">
            <v>132478.91</v>
          </cell>
          <cell r="H925">
            <v>166543.59</v>
          </cell>
          <cell r="I925">
            <v>192048.82</v>
          </cell>
          <cell r="J925">
            <v>400256.98</v>
          </cell>
          <cell r="K925">
            <v>95973.16</v>
          </cell>
        </row>
        <row r="926">
          <cell r="C926">
            <v>700</v>
          </cell>
          <cell r="D926">
            <v>77382.183000000005</v>
          </cell>
          <cell r="E926">
            <v>82136.751999999993</v>
          </cell>
          <cell r="F926">
            <v>620182.28</v>
          </cell>
          <cell r="G926">
            <v>132860.76999999999</v>
          </cell>
          <cell r="H926">
            <v>161819.67000000001</v>
          </cell>
          <cell r="I926">
            <v>185681.42</v>
          </cell>
          <cell r="J926">
            <v>373252.92</v>
          </cell>
          <cell r="K926">
            <v>89862.191000000006</v>
          </cell>
        </row>
        <row r="927">
          <cell r="C927">
            <v>750</v>
          </cell>
          <cell r="D927">
            <v>82271.555999999997</v>
          </cell>
          <cell r="E927">
            <v>89180.58</v>
          </cell>
          <cell r="F927">
            <v>622229.29</v>
          </cell>
          <cell r="G927">
            <v>132504.57</v>
          </cell>
          <cell r="H927">
            <v>156800.39000000001</v>
          </cell>
          <cell r="I927">
            <v>179092.01</v>
          </cell>
          <cell r="J927">
            <v>348531.78</v>
          </cell>
          <cell r="K927">
            <v>84066.633000000002</v>
          </cell>
        </row>
        <row r="928">
          <cell r="C928">
            <v>800</v>
          </cell>
          <cell r="D928">
            <v>87181.998999999996</v>
          </cell>
          <cell r="E928">
            <v>96724.004000000001</v>
          </cell>
          <cell r="F928">
            <v>622334.63</v>
          </cell>
          <cell r="G928">
            <v>131414.74</v>
          </cell>
          <cell r="H928">
            <v>151544.1</v>
          </cell>
          <cell r="I928">
            <v>172353.32</v>
          </cell>
          <cell r="J928">
            <v>326033.28999999998</v>
          </cell>
          <cell r="K928">
            <v>78579.524999999994</v>
          </cell>
        </row>
        <row r="929">
          <cell r="C929">
            <v>850</v>
          </cell>
          <cell r="D929">
            <v>92073.012000000002</v>
          </cell>
          <cell r="E929">
            <v>104734.58</v>
          </cell>
          <cell r="F929">
            <v>620514.44999999995</v>
          </cell>
          <cell r="G929">
            <v>129608.98</v>
          </cell>
          <cell r="H929">
            <v>146108.98000000001</v>
          </cell>
          <cell r="I929">
            <v>165530.07999999999</v>
          </cell>
          <cell r="J929">
            <v>305665.09000000003</v>
          </cell>
          <cell r="K929">
            <v>73390.918999999994</v>
          </cell>
        </row>
        <row r="930">
          <cell r="C930">
            <v>900</v>
          </cell>
          <cell r="D930">
            <v>96902.339000000007</v>
          </cell>
          <cell r="E930">
            <v>113164.25</v>
          </cell>
          <cell r="F930">
            <v>616791.21</v>
          </cell>
          <cell r="G930">
            <v>127117.18</v>
          </cell>
          <cell r="H930">
            <v>140551.54999999999</v>
          </cell>
          <cell r="I930">
            <v>158678.09</v>
          </cell>
          <cell r="J930">
            <v>287299.90999999997</v>
          </cell>
          <cell r="K930">
            <v>68489.221000000005</v>
          </cell>
        </row>
        <row r="931">
          <cell r="C931">
            <v>950</v>
          </cell>
          <cell r="D931">
            <v>101625.81</v>
          </cell>
          <cell r="E931">
            <v>121945.95</v>
          </cell>
          <cell r="F931">
            <v>611198.54</v>
          </cell>
          <cell r="G931">
            <v>123980.5</v>
          </cell>
          <cell r="H931">
            <v>134925.9</v>
          </cell>
          <cell r="I931">
            <v>151843.54</v>
          </cell>
          <cell r="J931">
            <v>270782.74</v>
          </cell>
          <cell r="K931">
            <v>63863.374000000003</v>
          </cell>
        </row>
        <row r="932">
          <cell r="C932">
            <v>1000</v>
          </cell>
          <cell r="D932">
            <v>106199.25</v>
          </cell>
          <cell r="E932">
            <v>130990.8</v>
          </cell>
          <cell r="F932">
            <v>603785.31999999995</v>
          </cell>
          <cell r="G932">
            <v>120251.02</v>
          </cell>
          <cell r="H932">
            <v>129282.9</v>
          </cell>
          <cell r="I932">
            <v>145063.42000000001</v>
          </cell>
          <cell r="J932">
            <v>255942.98</v>
          </cell>
          <cell r="K932">
            <v>59504.404999999999</v>
          </cell>
        </row>
        <row r="933">
          <cell r="C933">
            <v>1100</v>
          </cell>
          <cell r="D933">
            <v>110580.53</v>
          </cell>
          <cell r="E933">
            <v>140189.09</v>
          </cell>
          <cell r="F933">
            <v>594624.49</v>
          </cell>
          <cell r="G933">
            <v>115990.5</v>
          </cell>
          <cell r="H933">
            <v>123668.81</v>
          </cell>
          <cell r="I933">
            <v>138368.76</v>
          </cell>
          <cell r="J933">
            <v>242605.51</v>
          </cell>
          <cell r="K933">
            <v>55405.091999999997</v>
          </cell>
        </row>
        <row r="934">
          <cell r="C934">
            <v>1100</v>
          </cell>
          <cell r="D934">
            <v>114731.76</v>
          </cell>
          <cell r="E934">
            <v>149414.1</v>
          </cell>
          <cell r="F934">
            <v>583810.68999999994</v>
          </cell>
          <cell r="G934">
            <v>111268.22</v>
          </cell>
          <cell r="H934">
            <v>118123.55</v>
          </cell>
          <cell r="I934">
            <v>131787.6</v>
          </cell>
          <cell r="J934">
            <v>230595.86</v>
          </cell>
          <cell r="K934">
            <v>51558.472999999998</v>
          </cell>
        </row>
        <row r="935">
          <cell r="C935">
            <v>1200</v>
          </cell>
          <cell r="D935">
            <v>118620.75</v>
          </cell>
          <cell r="E935">
            <v>158526.6</v>
          </cell>
          <cell r="F935">
            <v>571456.61</v>
          </cell>
          <cell r="G935">
            <v>106159.15</v>
          </cell>
          <cell r="H935">
            <v>112679.81</v>
          </cell>
          <cell r="I935">
            <v>125347.28</v>
          </cell>
          <cell r="J935">
            <v>219736</v>
          </cell>
          <cell r="K935">
            <v>47957.353999999999</v>
          </cell>
        </row>
        <row r="936">
          <cell r="C936">
            <v>1300</v>
          </cell>
          <cell r="D936">
            <v>122220.82</v>
          </cell>
          <cell r="E936">
            <v>167377.42000000001</v>
          </cell>
          <cell r="F936">
            <v>557688.15</v>
          </cell>
          <cell r="G936">
            <v>100741.27</v>
          </cell>
          <cell r="H936">
            <v>107363.56</v>
          </cell>
          <cell r="I936">
            <v>119074.29</v>
          </cell>
          <cell r="J936">
            <v>209840.58</v>
          </cell>
          <cell r="K936">
            <v>44595.658000000003</v>
          </cell>
        </row>
        <row r="937">
          <cell r="C937">
            <v>1300</v>
          </cell>
          <cell r="D937">
            <v>125510.09</v>
          </cell>
          <cell r="E937">
            <v>175811.51</v>
          </cell>
          <cell r="F937">
            <v>542632.35</v>
          </cell>
          <cell r="G937">
            <v>95094.591</v>
          </cell>
          <cell r="H937">
            <v>102195.38</v>
          </cell>
          <cell r="I937">
            <v>112991.28</v>
          </cell>
          <cell r="J937">
            <v>200722.09</v>
          </cell>
          <cell r="K937">
            <v>41468.328999999998</v>
          </cell>
        </row>
        <row r="938">
          <cell r="C938">
            <v>1400</v>
          </cell>
          <cell r="D938">
            <v>128470.73</v>
          </cell>
          <cell r="E938">
            <v>183674.2</v>
          </cell>
          <cell r="F938">
            <v>526404.86</v>
          </cell>
          <cell r="G938">
            <v>89300.183999999994</v>
          </cell>
          <cell r="H938">
            <v>97191.161999999997</v>
          </cell>
          <cell r="I938">
            <v>107115.64</v>
          </cell>
          <cell r="J938">
            <v>192198.64</v>
          </cell>
          <cell r="K938">
            <v>38570.184000000001</v>
          </cell>
        </row>
        <row r="939">
          <cell r="C939">
            <v>1500</v>
          </cell>
          <cell r="D939">
            <v>131088.60999999999</v>
          </cell>
          <cell r="E939">
            <v>190816.48</v>
          </cell>
          <cell r="F939">
            <v>509113.53</v>
          </cell>
          <cell r="G939">
            <v>83437.490999999995</v>
          </cell>
          <cell r="H939">
            <v>92362.873999999996</v>
          </cell>
          <cell r="I939">
            <v>101458.84</v>
          </cell>
          <cell r="J939">
            <v>184096.4</v>
          </cell>
          <cell r="K939">
            <v>35894.661</v>
          </cell>
        </row>
        <row r="940">
          <cell r="C940">
            <v>1600</v>
          </cell>
          <cell r="D940">
            <v>133351.26999999999</v>
          </cell>
          <cell r="E940">
            <v>197099.21</v>
          </cell>
          <cell r="F940">
            <v>490866.64</v>
          </cell>
          <cell r="G940">
            <v>77580.495999999999</v>
          </cell>
          <cell r="H940">
            <v>87720.148000000001</v>
          </cell>
          <cell r="I940">
            <v>96025.952000000005</v>
          </cell>
          <cell r="J940">
            <v>176256.45</v>
          </cell>
          <cell r="K940">
            <v>33433.510999999999</v>
          </cell>
        </row>
        <row r="941">
          <cell r="C941">
            <v>1700</v>
          </cell>
          <cell r="D941">
            <v>135246.16</v>
          </cell>
          <cell r="E941">
            <v>202396.19</v>
          </cell>
          <cell r="F941">
            <v>471780.03</v>
          </cell>
          <cell r="G941">
            <v>71795.671000000002</v>
          </cell>
          <cell r="H941">
            <v>83269.741999999998</v>
          </cell>
          <cell r="I941">
            <v>90817.125</v>
          </cell>
          <cell r="J941">
            <v>168543.97</v>
          </cell>
          <cell r="K941">
            <v>31176.687999999998</v>
          </cell>
        </row>
        <row r="942">
          <cell r="C942">
            <v>1800</v>
          </cell>
          <cell r="D942">
            <v>136761.26</v>
          </cell>
          <cell r="E942">
            <v>206598.43</v>
          </cell>
          <cell r="F942">
            <v>451981.65</v>
          </cell>
          <cell r="G942">
            <v>66143.036999999997</v>
          </cell>
          <cell r="H942">
            <v>79015.495999999999</v>
          </cell>
          <cell r="I942">
            <v>85829.315000000002</v>
          </cell>
          <cell r="J942">
            <v>160857.71</v>
          </cell>
          <cell r="K942">
            <v>29112.16</v>
          </cell>
        </row>
        <row r="943">
          <cell r="C943">
            <v>1900</v>
          </cell>
          <cell r="D943">
            <v>137887.1</v>
          </cell>
          <cell r="E943">
            <v>209616.16</v>
          </cell>
          <cell r="F943">
            <v>431615.69</v>
          </cell>
          <cell r="G943">
            <v>60678.362999999998</v>
          </cell>
          <cell r="H943">
            <v>74958.263000000006</v>
          </cell>
          <cell r="I943">
            <v>81057.112999999998</v>
          </cell>
          <cell r="J943">
            <v>153130.23999999999</v>
          </cell>
          <cell r="K943">
            <v>27226.281999999999</v>
          </cell>
        </row>
        <row r="944">
          <cell r="C944">
            <v>2000</v>
          </cell>
          <cell r="D944">
            <v>138617.69</v>
          </cell>
          <cell r="E944">
            <v>211380.22</v>
          </cell>
          <cell r="F944">
            <v>410836.27</v>
          </cell>
          <cell r="G944">
            <v>55452.688000000002</v>
          </cell>
          <cell r="H944">
            <v>71094.801999999996</v>
          </cell>
          <cell r="I944">
            <v>76494.184999999998</v>
          </cell>
          <cell r="J944">
            <v>145320.54999999999</v>
          </cell>
          <cell r="K944">
            <v>25505.510999999999</v>
          </cell>
        </row>
        <row r="945">
          <cell r="C945">
            <v>2000</v>
          </cell>
          <cell r="D945">
            <v>138950.48000000001</v>
          </cell>
          <cell r="E945">
            <v>211844.78</v>
          </cell>
          <cell r="F945">
            <v>389797.76</v>
          </cell>
          <cell r="G945">
            <v>50510.035000000003</v>
          </cell>
          <cell r="H945">
            <v>67417.513999999996</v>
          </cell>
          <cell r="I945">
            <v>72132.804999999993</v>
          </cell>
          <cell r="J945">
            <v>137405.01999999999</v>
          </cell>
          <cell r="K945">
            <v>23937.333999999999</v>
          </cell>
        </row>
        <row r="946">
          <cell r="C946">
            <v>2000</v>
          </cell>
          <cell r="D946">
            <v>138886.57</v>
          </cell>
          <cell r="E946">
            <v>210991.24</v>
          </cell>
          <cell r="F946">
            <v>368649.61</v>
          </cell>
          <cell r="G946">
            <v>45884.466</v>
          </cell>
          <cell r="H946">
            <v>63916.665999999997</v>
          </cell>
          <cell r="I946">
            <v>67964.182000000001</v>
          </cell>
          <cell r="J946">
            <v>129372.79</v>
          </cell>
          <cell r="K946">
            <v>22509.708999999999</v>
          </cell>
        </row>
        <row r="947">
          <cell r="C947">
            <v>2500</v>
          </cell>
          <cell r="D947">
            <v>138428.82999999999</v>
          </cell>
          <cell r="E947">
            <v>208828.06</v>
          </cell>
          <cell r="F947">
            <v>347528.29</v>
          </cell>
          <cell r="G947">
            <v>41599.58</v>
          </cell>
          <cell r="H947">
            <v>60582.322</v>
          </cell>
          <cell r="I947">
            <v>63979.019</v>
          </cell>
          <cell r="J947">
            <v>121233.12</v>
          </cell>
          <cell r="K947">
            <v>21209.359</v>
          </cell>
        </row>
        <row r="948">
          <cell r="C948">
            <v>2500</v>
          </cell>
          <cell r="D948">
            <v>137580.5</v>
          </cell>
          <cell r="E948">
            <v>205391.48</v>
          </cell>
          <cell r="F948">
            <v>326553.25</v>
          </cell>
          <cell r="G948">
            <v>37668.682999999997</v>
          </cell>
          <cell r="H948">
            <v>57404.332999999999</v>
          </cell>
          <cell r="I948">
            <v>60167.870999999999</v>
          </cell>
          <cell r="J948">
            <v>113011.38</v>
          </cell>
          <cell r="K948">
            <v>20019.976999999999</v>
          </cell>
        </row>
        <row r="949">
          <cell r="C949">
            <v>2500</v>
          </cell>
          <cell r="D949">
            <v>136344.66</v>
          </cell>
          <cell r="E949">
            <v>200744.44</v>
          </cell>
          <cell r="F949">
            <v>305836.87</v>
          </cell>
          <cell r="G949">
            <v>34095.144</v>
          </cell>
          <cell r="H949">
            <v>54373.076000000001</v>
          </cell>
          <cell r="I949">
            <v>56521.728999999999</v>
          </cell>
          <cell r="J949">
            <v>104739.96</v>
          </cell>
          <cell r="K949">
            <v>18922.732</v>
          </cell>
        </row>
        <row r="950">
          <cell r="C950">
            <v>2500</v>
          </cell>
          <cell r="D950">
            <v>134723.54</v>
          </cell>
          <cell r="E950">
            <v>194974.17</v>
          </cell>
          <cell r="F950">
            <v>285489.98</v>
          </cell>
          <cell r="G950">
            <v>30872.396000000001</v>
          </cell>
          <cell r="H950">
            <v>51479.807999999997</v>
          </cell>
          <cell r="I950">
            <v>53030.319000000003</v>
          </cell>
          <cell r="J950">
            <v>96456.823000000004</v>
          </cell>
          <cell r="K950">
            <v>17898.215</v>
          </cell>
        </row>
        <row r="951">
          <cell r="C951">
            <v>3000</v>
          </cell>
          <cell r="D951">
            <v>132718.28</v>
          </cell>
          <cell r="E951">
            <v>188190.35</v>
          </cell>
          <cell r="F951">
            <v>265620.37</v>
          </cell>
          <cell r="G951">
            <v>27984.865000000002</v>
          </cell>
          <cell r="H951">
            <v>48716.906999999999</v>
          </cell>
          <cell r="I951">
            <v>49683.487000000001</v>
          </cell>
          <cell r="J951">
            <v>88216.524000000005</v>
          </cell>
          <cell r="K951">
            <v>16930.313999999998</v>
          </cell>
        </row>
        <row r="952">
          <cell r="C952">
            <v>3000</v>
          </cell>
          <cell r="D952">
            <v>130330.76</v>
          </cell>
          <cell r="E952">
            <v>180520.95</v>
          </cell>
          <cell r="F952">
            <v>246329.62</v>
          </cell>
          <cell r="G952">
            <v>25410.171999999999</v>
          </cell>
          <cell r="H952">
            <v>46077.62</v>
          </cell>
          <cell r="I952">
            <v>46472.504999999997</v>
          </cell>
          <cell r="J952">
            <v>80100.623000000007</v>
          </cell>
          <cell r="K952">
            <v>16008.61</v>
          </cell>
        </row>
        <row r="953">
          <cell r="C953">
            <v>3000</v>
          </cell>
          <cell r="D953">
            <v>127567.31</v>
          </cell>
          <cell r="E953">
            <v>172107.11</v>
          </cell>
          <cell r="F953">
            <v>227712</v>
          </cell>
          <cell r="G953">
            <v>23121.457999999999</v>
          </cell>
          <cell r="H953">
            <v>43556.228000000003</v>
          </cell>
          <cell r="I953">
            <v>43388.934000000001</v>
          </cell>
          <cell r="J953">
            <v>72214.543999999994</v>
          </cell>
          <cell r="K953">
            <v>15128.921</v>
          </cell>
        </row>
        <row r="954">
          <cell r="C954">
            <v>3500</v>
          </cell>
          <cell r="D954">
            <v>124440.54</v>
          </cell>
          <cell r="E954">
            <v>163096.16</v>
          </cell>
          <cell r="F954">
            <v>209851.85</v>
          </cell>
          <cell r="G954">
            <v>21088.131000000001</v>
          </cell>
          <cell r="H954">
            <v>41146.722000000002</v>
          </cell>
          <cell r="I954">
            <v>40425.392999999996</v>
          </cell>
          <cell r="J954">
            <v>64678.163999999997</v>
          </cell>
          <cell r="K954">
            <v>14291.819</v>
          </cell>
        </row>
        <row r="955">
          <cell r="C955">
            <v>3500</v>
          </cell>
          <cell r="D955">
            <v>120970.64</v>
          </cell>
          <cell r="E955">
            <v>153639.44</v>
          </cell>
          <cell r="F955">
            <v>192820.79</v>
          </cell>
          <cell r="G955">
            <v>19277.5</v>
          </cell>
          <cell r="H955">
            <v>38843.142999999996</v>
          </cell>
          <cell r="I955">
            <v>37576.050000000003</v>
          </cell>
          <cell r="J955">
            <v>57610.754000000001</v>
          </cell>
          <cell r="K955">
            <v>13499.569</v>
          </cell>
        </row>
        <row r="956">
          <cell r="C956">
            <v>4000</v>
          </cell>
          <cell r="D956">
            <v>117184.79</v>
          </cell>
          <cell r="E956">
            <v>143888.49</v>
          </cell>
          <cell r="F956">
            <v>176667.67</v>
          </cell>
          <cell r="G956">
            <v>17657.028999999999</v>
          </cell>
          <cell r="H956">
            <v>36639.718000000001</v>
          </cell>
          <cell r="I956">
            <v>34834.654999999999</v>
          </cell>
          <cell r="J956">
            <v>51117.544000000002</v>
          </cell>
          <cell r="K956">
            <v>12752.999</v>
          </cell>
        </row>
        <row r="957">
          <cell r="C957">
            <v>4000</v>
          </cell>
          <cell r="D957">
            <v>113115.69</v>
          </cell>
          <cell r="E957">
            <v>133991.76</v>
          </cell>
          <cell r="F957">
            <v>161420.66</v>
          </cell>
          <cell r="G957">
            <v>16196.221</v>
          </cell>
          <cell r="H957">
            <v>34530.981</v>
          </cell>
          <cell r="I957">
            <v>32195.746999999999</v>
          </cell>
          <cell r="J957">
            <v>45282.826999999997</v>
          </cell>
          <cell r="K957">
            <v>12051.362999999999</v>
          </cell>
        </row>
        <row r="958">
          <cell r="C958">
            <v>4000</v>
          </cell>
          <cell r="D958">
            <v>108798.7</v>
          </cell>
          <cell r="E958">
            <v>124088.29</v>
          </cell>
          <cell r="F958">
            <v>147087.29999999999</v>
          </cell>
          <cell r="G958">
            <v>14866.963</v>
          </cell>
          <cell r="H958">
            <v>32510.692999999999</v>
          </cell>
          <cell r="I958">
            <v>29654.795999999998</v>
          </cell>
          <cell r="J958">
            <v>40169.400999999998</v>
          </cell>
          <cell r="K958">
            <v>11392</v>
          </cell>
        </row>
        <row r="959">
          <cell r="C959">
            <v>4500</v>
          </cell>
          <cell r="D959">
            <v>104270.62</v>
          </cell>
          <cell r="E959">
            <v>114305.67</v>
          </cell>
          <cell r="F959">
            <v>133660.01999999999</v>
          </cell>
          <cell r="G959">
            <v>13643.609</v>
          </cell>
          <cell r="H959">
            <v>30572.608</v>
          </cell>
          <cell r="I959">
            <v>27209.635999999999</v>
          </cell>
          <cell r="J959">
            <v>35814.845999999998</v>
          </cell>
          <cell r="K959">
            <v>10769.745000000001</v>
          </cell>
        </row>
        <row r="960">
          <cell r="C960">
            <v>4500</v>
          </cell>
          <cell r="D960">
            <v>99568.589000000007</v>
          </cell>
          <cell r="E960">
            <v>104755.6</v>
          </cell>
          <cell r="F960">
            <v>121123.41</v>
          </cell>
          <cell r="G960">
            <v>12502.597</v>
          </cell>
          <cell r="H960">
            <v>28711.199000000001</v>
          </cell>
          <cell r="I960">
            <v>24861.345000000001</v>
          </cell>
          <cell r="J960">
            <v>32228.286</v>
          </cell>
          <cell r="K960">
            <v>10178.254000000001</v>
          </cell>
        </row>
        <row r="961">
          <cell r="C961">
            <v>5000</v>
          </cell>
          <cell r="D961">
            <v>94731.077999999994</v>
          </cell>
          <cell r="E961">
            <v>95532.925000000003</v>
          </cell>
          <cell r="F961">
            <v>109460.27</v>
          </cell>
          <cell r="G961">
            <v>11423.876</v>
          </cell>
          <cell r="H961">
            <v>26922.316999999999</v>
          </cell>
          <cell r="I961">
            <v>22613.654999999999</v>
          </cell>
          <cell r="J961">
            <v>29393.348999999998</v>
          </cell>
          <cell r="K961">
            <v>9611.4982999999993</v>
          </cell>
        </row>
        <row r="962">
          <cell r="C962">
            <v>5500</v>
          </cell>
          <cell r="D962">
            <v>89797.160999999993</v>
          </cell>
          <cell r="E962">
            <v>86714.188999999998</v>
          </cell>
          <cell r="F962">
            <v>98651.736000000004</v>
          </cell>
          <cell r="G962">
            <v>10392.263999999999</v>
          </cell>
          <cell r="H962">
            <v>25202.965</v>
          </cell>
          <cell r="I962">
            <v>20472.825000000001</v>
          </cell>
          <cell r="J962">
            <v>27269.258999999998</v>
          </cell>
          <cell r="K962">
            <v>9063.0517999999993</v>
          </cell>
        </row>
        <row r="963">
          <cell r="C963">
            <v>5500</v>
          </cell>
          <cell r="D963">
            <v>84807.214000000007</v>
          </cell>
          <cell r="E963">
            <v>78358.957999999999</v>
          </cell>
          <cell r="F963">
            <v>88681.357000000004</v>
          </cell>
          <cell r="G963">
            <v>9398.3346999999994</v>
          </cell>
          <cell r="H963">
            <v>23550.812000000002</v>
          </cell>
          <cell r="I963">
            <v>18448.552</v>
          </cell>
          <cell r="J963">
            <v>25798.687999999998</v>
          </cell>
          <cell r="K963">
            <v>8525.3258000000005</v>
          </cell>
        </row>
        <row r="964">
          <cell r="C964">
            <v>6000</v>
          </cell>
          <cell r="D964">
            <v>79802.13</v>
          </cell>
          <cell r="E964">
            <v>70509.608999999997</v>
          </cell>
          <cell r="F964">
            <v>79536.066999999995</v>
          </cell>
          <cell r="G964">
            <v>8437.5637000000006</v>
          </cell>
          <cell r="H964">
            <v>21963.952000000001</v>
          </cell>
          <cell r="I964">
            <v>16552.374</v>
          </cell>
          <cell r="J964">
            <v>24909.561000000002</v>
          </cell>
          <cell r="K964">
            <v>7990.2449999999999</v>
          </cell>
        </row>
        <row r="965">
          <cell r="C965">
            <v>6000</v>
          </cell>
          <cell r="D965">
            <v>74822.777000000002</v>
          </cell>
          <cell r="E965">
            <v>63193.059000000001</v>
          </cell>
          <cell r="F965">
            <v>71201.737999999998</v>
          </cell>
          <cell r="G965">
            <v>7509.2302</v>
          </cell>
          <cell r="H965">
            <v>20441.788</v>
          </cell>
          <cell r="I965">
            <v>14795.477000000001</v>
          </cell>
          <cell r="J965">
            <v>24514.545999999998</v>
          </cell>
          <cell r="K965">
            <v>7450.7403999999997</v>
          </cell>
        </row>
        <row r="966">
          <cell r="C966">
            <v>6500</v>
          </cell>
          <cell r="D966">
            <v>69907.558000000005</v>
          </cell>
          <cell r="E966">
            <v>56421.491000000002</v>
          </cell>
          <cell r="F966">
            <v>63649.900999999998</v>
          </cell>
          <cell r="G966">
            <v>6616.4188000000004</v>
          </cell>
          <cell r="H966">
            <v>18986.555</v>
          </cell>
          <cell r="I966">
            <v>13185.966</v>
          </cell>
          <cell r="J966">
            <v>24513.621999999999</v>
          </cell>
          <cell r="K966">
            <v>6902.4251999999997</v>
          </cell>
        </row>
        <row r="967">
          <cell r="C967">
            <v>7000</v>
          </cell>
          <cell r="D967">
            <v>65091.857000000004</v>
          </cell>
          <cell r="E967">
            <v>50195.921000000002</v>
          </cell>
          <cell r="F967">
            <v>56841.248</v>
          </cell>
          <cell r="G967">
            <v>5767.0825000000004</v>
          </cell>
          <cell r="H967">
            <v>17603.55</v>
          </cell>
          <cell r="I967">
            <v>11728.062</v>
          </cell>
          <cell r="J967">
            <v>24794.855</v>
          </cell>
          <cell r="K967">
            <v>6344.2541000000001</v>
          </cell>
        </row>
        <row r="968">
          <cell r="C968">
            <v>7500</v>
          </cell>
          <cell r="D968">
            <v>60406.141000000003</v>
          </cell>
          <cell r="E968">
            <v>44506.258999999998</v>
          </cell>
          <cell r="F968">
            <v>50730.135000000002</v>
          </cell>
          <cell r="G968">
            <v>4972.8510999999999</v>
          </cell>
          <cell r="H968">
            <v>16299.332</v>
          </cell>
          <cell r="I968">
            <v>10423.423000000001</v>
          </cell>
          <cell r="J968">
            <v>25240.94</v>
          </cell>
          <cell r="K968">
            <v>5777.3711999999996</v>
          </cell>
        </row>
        <row r="969">
          <cell r="C969">
            <v>8000</v>
          </cell>
          <cell r="D969">
            <v>55875.330999999998</v>
          </cell>
          <cell r="E969">
            <v>39333.321000000004</v>
          </cell>
          <cell r="F969">
            <v>45269.993000000002</v>
          </cell>
          <cell r="G969">
            <v>4246.8248000000003</v>
          </cell>
          <cell r="H969">
            <v>15078.882</v>
          </cell>
          <cell r="I969">
            <v>9272.2240000000002</v>
          </cell>
          <cell r="J969">
            <v>25733.914000000001</v>
          </cell>
          <cell r="K969">
            <v>5204.5432000000001</v>
          </cell>
        </row>
        <row r="970">
          <cell r="C970">
            <v>8000</v>
          </cell>
          <cell r="D970">
            <v>51519.177000000003</v>
          </cell>
          <cell r="E970">
            <v>34650.875999999997</v>
          </cell>
          <cell r="F970">
            <v>40418.737999999998</v>
          </cell>
          <cell r="G970">
            <v>3601.3346000000001</v>
          </cell>
          <cell r="H970">
            <v>13944.501</v>
          </cell>
          <cell r="I970">
            <v>8273.1694000000007</v>
          </cell>
          <cell r="J970">
            <v>26158.346000000001</v>
          </cell>
          <cell r="K970">
            <v>4630.1706000000004</v>
          </cell>
        </row>
        <row r="971">
          <cell r="C971">
            <v>8500</v>
          </cell>
          <cell r="D971">
            <v>47352.53</v>
          </cell>
          <cell r="E971">
            <v>30425.913</v>
          </cell>
          <cell r="F971">
            <v>36144.758000000002</v>
          </cell>
          <cell r="G971">
            <v>3046.1176</v>
          </cell>
          <cell r="H971">
            <v>12897.064</v>
          </cell>
          <cell r="I971">
            <v>7423.7838000000002</v>
          </cell>
          <cell r="J971">
            <v>26413.7</v>
          </cell>
          <cell r="K971">
            <v>4060.6210999999998</v>
          </cell>
        </row>
        <row r="972">
          <cell r="C972">
            <v>9000</v>
          </cell>
          <cell r="D972">
            <v>43386.504999999997</v>
          </cell>
          <cell r="E972">
            <v>26624.427</v>
          </cell>
          <cell r="F972">
            <v>32423.83</v>
          </cell>
          <cell r="G972">
            <v>2587.3631</v>
          </cell>
          <cell r="H972">
            <v>11936.728999999999</v>
          </cell>
          <cell r="I972">
            <v>6720.3635999999997</v>
          </cell>
          <cell r="J972">
            <v>26422.28</v>
          </cell>
          <cell r="K972">
            <v>3504.5147000000002</v>
          </cell>
        </row>
        <row r="973">
          <cell r="C973">
            <v>9500</v>
          </cell>
          <cell r="D973">
            <v>39628.811999999998</v>
          </cell>
          <cell r="E973">
            <v>23215.774000000001</v>
          </cell>
          <cell r="F973">
            <v>29232.933000000001</v>
          </cell>
          <cell r="G973">
            <v>2227.1080000000002</v>
          </cell>
          <cell r="H973">
            <v>11062.547</v>
          </cell>
          <cell r="I973">
            <v>6157.7924999999996</v>
          </cell>
          <cell r="J973">
            <v>26122.577000000001</v>
          </cell>
          <cell r="K973">
            <v>2971.4187999999999</v>
          </cell>
        </row>
        <row r="974">
          <cell r="C974">
            <v>10000</v>
          </cell>
          <cell r="D974">
            <v>36085.400999999998</v>
          </cell>
          <cell r="E974">
            <v>20172.927</v>
          </cell>
          <cell r="F974">
            <v>26545.028999999999</v>
          </cell>
          <cell r="G974">
            <v>1963.5216</v>
          </cell>
          <cell r="H974">
            <v>10272.565000000001</v>
          </cell>
          <cell r="I974">
            <v>5729.0410000000002</v>
          </cell>
          <cell r="J974">
            <v>25470.241999999998</v>
          </cell>
          <cell r="K974">
            <v>2469.4958000000001</v>
          </cell>
        </row>
        <row r="975">
          <cell r="C975">
            <v>11000</v>
          </cell>
          <cell r="D975">
            <v>32759.704000000002</v>
          </cell>
          <cell r="E975">
            <v>17470.963</v>
          </cell>
          <cell r="F975">
            <v>24323.671999999999</v>
          </cell>
          <cell r="G975">
            <v>1790.7727</v>
          </cell>
          <cell r="H975">
            <v>9563.2592000000004</v>
          </cell>
          <cell r="I975">
            <v>5423.8845000000001</v>
          </cell>
          <cell r="J975">
            <v>24448.517</v>
          </cell>
          <cell r="K975">
            <v>2005.0563999999999</v>
          </cell>
        </row>
        <row r="976">
          <cell r="C976">
            <v>12000</v>
          </cell>
          <cell r="D976">
            <v>29653.344000000001</v>
          </cell>
          <cell r="E976">
            <v>15087.772000000001</v>
          </cell>
          <cell r="F976">
            <v>22520.59</v>
          </cell>
          <cell r="G976">
            <v>1700.4909</v>
          </cell>
          <cell r="H976">
            <v>8929.5310000000009</v>
          </cell>
          <cell r="I976">
            <v>5228.7683999999999</v>
          </cell>
          <cell r="J976">
            <v>23076.955999999998</v>
          </cell>
          <cell r="K976">
            <v>1583.2070000000001</v>
          </cell>
        </row>
        <row r="977">
          <cell r="C977">
            <v>12000</v>
          </cell>
          <cell r="D977">
            <v>26765.654999999999</v>
          </cell>
          <cell r="E977">
            <v>13005.287</v>
          </cell>
          <cell r="F977">
            <v>21077.271000000001</v>
          </cell>
          <cell r="G977">
            <v>1683.3536999999999</v>
          </cell>
          <cell r="H977">
            <v>8366.3227000000006</v>
          </cell>
          <cell r="I977">
            <v>5126.5985000000001</v>
          </cell>
          <cell r="J977">
            <v>21410.368999999999</v>
          </cell>
          <cell r="K977">
            <v>1208.4149</v>
          </cell>
        </row>
        <row r="978">
          <cell r="C978">
            <v>13000</v>
          </cell>
          <cell r="D978">
            <v>24093.172999999999</v>
          </cell>
          <cell r="E978">
            <v>11208.200999999999</v>
          </cell>
          <cell r="F978">
            <v>19931.226999999999</v>
          </cell>
          <cell r="G978">
            <v>1729.1601000000001</v>
          </cell>
          <cell r="H978">
            <v>7868.9</v>
          </cell>
          <cell r="I978">
            <v>5098.1367</v>
          </cell>
          <cell r="J978">
            <v>19524.823</v>
          </cell>
          <cell r="K978">
            <v>884.73748999999998</v>
          </cell>
        </row>
        <row r="979">
          <cell r="C979">
            <v>14000</v>
          </cell>
          <cell r="D979">
            <v>21628.175999999999</v>
          </cell>
          <cell r="E979">
            <v>9680.8698999999997</v>
          </cell>
          <cell r="F979">
            <v>19020.504000000001</v>
          </cell>
          <cell r="G979">
            <v>1827.135</v>
          </cell>
          <cell r="H979">
            <v>7432.4951000000001</v>
          </cell>
          <cell r="I979">
            <v>5123.7633999999998</v>
          </cell>
          <cell r="J979">
            <v>17498.753000000001</v>
          </cell>
          <cell r="K979">
            <v>615.13143000000002</v>
          </cell>
        </row>
        <row r="980">
          <cell r="C980">
            <v>15000</v>
          </cell>
          <cell r="D980">
            <v>19360.376</v>
          </cell>
          <cell r="E980">
            <v>8406.4539999999997</v>
          </cell>
          <cell r="F980">
            <v>18288.275000000001</v>
          </cell>
          <cell r="G980">
            <v>1966.2701</v>
          </cell>
          <cell r="H980">
            <v>7051.8018000000002</v>
          </cell>
          <cell r="I980">
            <v>5183.9834000000001</v>
          </cell>
          <cell r="J980">
            <v>15404.406000000001</v>
          </cell>
          <cell r="K980">
            <v>400.69695999999999</v>
          </cell>
        </row>
        <row r="981">
          <cell r="C981">
            <v>15000</v>
          </cell>
          <cell r="D981">
            <v>17278.295999999998</v>
          </cell>
          <cell r="E981">
            <v>7365.9258</v>
          </cell>
          <cell r="F981">
            <v>17685.532999999999</v>
          </cell>
          <cell r="G981">
            <v>2134.7687999999998</v>
          </cell>
          <cell r="H981">
            <v>6720.3482000000004</v>
          </cell>
          <cell r="I981">
            <v>5261.1661000000004</v>
          </cell>
          <cell r="J981">
            <v>13304.358</v>
          </cell>
          <cell r="K981">
            <v>239.95985999999999</v>
          </cell>
        </row>
        <row r="982">
          <cell r="C982">
            <v>16000</v>
          </cell>
          <cell r="D982">
            <v>15370.837</v>
          </cell>
          <cell r="E982">
            <v>6538.1569</v>
          </cell>
          <cell r="F982">
            <v>17172.824000000001</v>
          </cell>
          <cell r="G982">
            <v>2319.9503</v>
          </cell>
          <cell r="H982">
            <v>6430.5955999999996</v>
          </cell>
          <cell r="I982">
            <v>5340.8</v>
          </cell>
          <cell r="J982">
            <v>11251.088</v>
          </cell>
          <cell r="K982">
            <v>128.48606000000001</v>
          </cell>
        </row>
        <row r="983">
          <cell r="C983">
            <v>17000</v>
          </cell>
          <cell r="D983">
            <v>13628.296</v>
          </cell>
          <cell r="E983">
            <v>5901.0860000000002</v>
          </cell>
          <cell r="F983">
            <v>16717.366000000002</v>
          </cell>
          <cell r="G983">
            <v>2508.4146000000001</v>
          </cell>
          <cell r="H983">
            <v>6174.2843999999996</v>
          </cell>
          <cell r="I983">
            <v>5411.3392000000003</v>
          </cell>
          <cell r="J983">
            <v>9287.9500000000007</v>
          </cell>
          <cell r="K983">
            <v>58.881844999999998</v>
          </cell>
        </row>
        <row r="984">
          <cell r="C984">
            <v>18000</v>
          </cell>
          <cell r="D984">
            <v>12043.343000000001</v>
          </cell>
          <cell r="E984">
            <v>5432.4519</v>
          </cell>
          <cell r="F984">
            <v>16290.968999999999</v>
          </cell>
          <cell r="G984">
            <v>2685.4771000000001</v>
          </cell>
          <cell r="H984">
            <v>5943.7457000000004</v>
          </cell>
          <cell r="I984">
            <v>5463.8548000000001</v>
          </cell>
          <cell r="J984">
            <v>7452.04</v>
          </cell>
          <cell r="K984">
            <v>21.426089000000001</v>
          </cell>
        </row>
        <row r="985">
          <cell r="C985">
            <v>19000</v>
          </cell>
          <cell r="D985">
            <v>10610.402</v>
          </cell>
          <cell r="E985">
            <v>5109.1724000000004</v>
          </cell>
          <cell r="F985">
            <v>15865.688</v>
          </cell>
          <cell r="G985">
            <v>2836.2802999999999</v>
          </cell>
          <cell r="H985">
            <v>5732.6082999999999</v>
          </cell>
          <cell r="I985">
            <v>5490.6184000000003</v>
          </cell>
          <cell r="J985">
            <v>5777.0515999999998</v>
          </cell>
          <cell r="K985">
            <v>5.3402215999999996</v>
          </cell>
        </row>
        <row r="986">
          <cell r="C986">
            <v>20000</v>
          </cell>
          <cell r="D986">
            <v>9324.7248999999993</v>
          </cell>
          <cell r="E986">
            <v>4906.8872000000001</v>
          </cell>
          <cell r="F986">
            <v>15410.704</v>
          </cell>
          <cell r="G986">
            <v>2947.9142000000002</v>
          </cell>
          <cell r="H986">
            <v>5536.0821999999998</v>
          </cell>
          <cell r="I986">
            <v>5483.7166999999999</v>
          </cell>
          <cell r="J986">
            <v>4294.8707999999997</v>
          </cell>
          <cell r="K986">
            <v>0.62523521000000004</v>
          </cell>
        </row>
        <row r="987">
          <cell r="C987">
            <v>20000</v>
          </cell>
          <cell r="D987">
            <v>8181.0832</v>
          </cell>
          <cell r="E987">
            <v>4800.1175000000003</v>
          </cell>
          <cell r="F987">
            <v>14892.790999999999</v>
          </cell>
          <cell r="G987">
            <v>3011.5212999999999</v>
          </cell>
          <cell r="H987">
            <v>5350.8139000000001</v>
          </cell>
          <cell r="I987">
            <v>5435.1863999999996</v>
          </cell>
          <cell r="J987">
            <v>3032.1658000000002</v>
          </cell>
          <cell r="K987">
            <v>1.3870000000000001E-9</v>
          </cell>
        </row>
        <row r="988">
          <cell r="C988">
            <v>20000</v>
          </cell>
          <cell r="D988">
            <v>7173.1266999999998</v>
          </cell>
          <cell r="E988">
            <v>4763.2278999999999</v>
          </cell>
          <cell r="F988">
            <v>14281.617</v>
          </cell>
          <cell r="G988">
            <v>3023.0927999999999</v>
          </cell>
          <cell r="H988">
            <v>5174.0811000000003</v>
          </cell>
          <cell r="I988">
            <v>5338.35</v>
          </cell>
          <cell r="J988">
            <v>2006.3249000000001</v>
          </cell>
          <cell r="K988">
            <v>0</v>
          </cell>
        </row>
        <row r="989">
          <cell r="C989">
            <v>25000</v>
          </cell>
          <cell r="D989">
            <v>6294.1352999999999</v>
          </cell>
          <cell r="E989">
            <v>4770.3280999999997</v>
          </cell>
          <cell r="F989">
            <v>13557.061</v>
          </cell>
          <cell r="G989">
            <v>2982.1363999999999</v>
          </cell>
          <cell r="H989">
            <v>5002.1360999999997</v>
          </cell>
          <cell r="I989">
            <v>5189.1514999999999</v>
          </cell>
          <cell r="J989">
            <v>1221.4504999999999</v>
          </cell>
          <cell r="K989">
            <v>0</v>
          </cell>
        </row>
        <row r="990">
          <cell r="C990">
            <v>25000</v>
          </cell>
          <cell r="D990">
            <v>5537.5095000000001</v>
          </cell>
          <cell r="E990">
            <v>4795.0060999999996</v>
          </cell>
          <cell r="F990">
            <v>12712.027</v>
          </cell>
          <cell r="G990">
            <v>2890.7134999999998</v>
          </cell>
          <cell r="H990">
            <v>4830.1580999999996</v>
          </cell>
          <cell r="I990">
            <v>4986.5554000000002</v>
          </cell>
          <cell r="J990">
            <v>665.85485000000006</v>
          </cell>
          <cell r="K990">
            <v>0</v>
          </cell>
        </row>
        <row r="991">
          <cell r="C991">
            <v>25000</v>
          </cell>
          <cell r="D991">
            <v>4896.6724000000004</v>
          </cell>
          <cell r="E991">
            <v>4811.6648999999998</v>
          </cell>
          <cell r="F991">
            <v>11754.038</v>
          </cell>
          <cell r="G991">
            <v>2753.6023</v>
          </cell>
          <cell r="H991">
            <v>4652.9736999999996</v>
          </cell>
          <cell r="I991">
            <v>4732.0110999999997</v>
          </cell>
          <cell r="J991">
            <v>311.40839</v>
          </cell>
          <cell r="K991">
            <v>0</v>
          </cell>
        </row>
        <row r="992">
          <cell r="C992">
            <v>30000</v>
          </cell>
          <cell r="D992">
            <v>4364.8575000000001</v>
          </cell>
          <cell r="E992">
            <v>4796.4562999999998</v>
          </cell>
          <cell r="F992">
            <v>10705.578</v>
          </cell>
          <cell r="G992">
            <v>2577.9731000000002</v>
          </cell>
          <cell r="H992">
            <v>4465.7969000000003</v>
          </cell>
          <cell r="I992">
            <v>4430.3420999999998</v>
          </cell>
          <cell r="J992">
            <v>116.06556999999999</v>
          </cell>
          <cell r="K992">
            <v>0</v>
          </cell>
        </row>
        <row r="993">
          <cell r="C993">
            <v>30000</v>
          </cell>
          <cell r="D993">
            <v>3934.7892999999999</v>
          </cell>
          <cell r="E993">
            <v>4730.1170000000002</v>
          </cell>
          <cell r="F993">
            <v>9599.5948000000008</v>
          </cell>
          <cell r="G993">
            <v>2372.4580000000001</v>
          </cell>
          <cell r="H993">
            <v>4264.1959999999999</v>
          </cell>
          <cell r="I993">
            <v>4089.6801999999998</v>
          </cell>
          <cell r="J993">
            <v>29.766221000000002</v>
          </cell>
          <cell r="K993">
            <v>0</v>
          </cell>
        </row>
        <row r="994">
          <cell r="C994">
            <v>30000</v>
          </cell>
          <cell r="D994">
            <v>3598.9005000000002</v>
          </cell>
          <cell r="E994">
            <v>4602.1759000000002</v>
          </cell>
          <cell r="F994">
            <v>8469.7584000000006</v>
          </cell>
          <cell r="G994">
            <v>2146.1583000000001</v>
          </cell>
          <cell r="H994">
            <v>4043.2779</v>
          </cell>
          <cell r="I994">
            <v>3720.4503</v>
          </cell>
          <cell r="J994">
            <v>3.5773090999999999</v>
          </cell>
          <cell r="K994">
            <v>0</v>
          </cell>
        </row>
        <row r="995">
          <cell r="C995">
            <v>35000</v>
          </cell>
          <cell r="D995">
            <v>3349.2817</v>
          </cell>
          <cell r="E995">
            <v>4410.5036</v>
          </cell>
          <cell r="F995">
            <v>7345.9336000000003</v>
          </cell>
          <cell r="G995">
            <v>1907.7805000000001</v>
          </cell>
          <cell r="H995">
            <v>3798.8407000000002</v>
          </cell>
          <cell r="I995">
            <v>3333.9544000000001</v>
          </cell>
          <cell r="J995">
            <v>7.9360000000000007E-9</v>
          </cell>
          <cell r="K995">
            <v>0</v>
          </cell>
        </row>
        <row r="996">
          <cell r="C996">
            <v>35000</v>
          </cell>
          <cell r="D996">
            <v>3175.8530999999998</v>
          </cell>
          <cell r="E996">
            <v>4158.7295999999997</v>
          </cell>
          <cell r="F996">
            <v>6246.9966000000004</v>
          </cell>
          <cell r="G996">
            <v>1663.8414</v>
          </cell>
          <cell r="H996">
            <v>3529.5689000000002</v>
          </cell>
          <cell r="I996">
            <v>2939.5302999999999</v>
          </cell>
          <cell r="J996">
            <v>0</v>
          </cell>
          <cell r="K996">
            <v>0</v>
          </cell>
        </row>
        <row r="997">
          <cell r="C997">
            <v>35000</v>
          </cell>
          <cell r="D997">
            <v>3066.7184000000002</v>
          </cell>
          <cell r="E997">
            <v>3852.5237000000002</v>
          </cell>
          <cell r="F997">
            <v>5171.5757000000003</v>
          </cell>
          <cell r="G997">
            <v>1415.9159999999999</v>
          </cell>
          <cell r="H997">
            <v>3236.3272999999999</v>
          </cell>
          <cell r="I997">
            <v>2539.9149000000002</v>
          </cell>
          <cell r="J997">
            <v>0</v>
          </cell>
          <cell r="K997">
            <v>0</v>
          </cell>
        </row>
        <row r="998">
          <cell r="C998">
            <v>40000</v>
          </cell>
          <cell r="D998">
            <v>3013.9738000000002</v>
          </cell>
          <cell r="E998">
            <v>3494.3820999999998</v>
          </cell>
          <cell r="F998">
            <v>4121.0465000000004</v>
          </cell>
          <cell r="G998">
            <v>1164.8646000000001</v>
          </cell>
          <cell r="H998">
            <v>2919.2116000000001</v>
          </cell>
          <cell r="I998">
            <v>2135.7332000000001</v>
          </cell>
          <cell r="J998">
            <v>0</v>
          </cell>
          <cell r="K998">
            <v>0</v>
          </cell>
        </row>
        <row r="999">
          <cell r="C999">
            <v>40000</v>
          </cell>
          <cell r="D999">
            <v>3011.2446</v>
          </cell>
          <cell r="E999">
            <v>3086.4319999999998</v>
          </cell>
          <cell r="F999">
            <v>3108.7193000000002</v>
          </cell>
          <cell r="G999">
            <v>913.50109999999995</v>
          </cell>
          <cell r="H999">
            <v>2578.5623999999998</v>
          </cell>
          <cell r="I999">
            <v>1729.0519999999999</v>
          </cell>
          <cell r="J999">
            <v>0</v>
          </cell>
          <cell r="K999">
            <v>0</v>
          </cell>
        </row>
        <row r="1000">
          <cell r="C1000">
            <v>45000</v>
          </cell>
          <cell r="D1000">
            <v>3051.3917000000001</v>
          </cell>
          <cell r="E1000">
            <v>2631.1120000000001</v>
          </cell>
          <cell r="F1000">
            <v>2159.4052999999999</v>
          </cell>
          <cell r="G1000">
            <v>667.1377</v>
          </cell>
          <cell r="H1000">
            <v>2215.0453000000002</v>
          </cell>
          <cell r="I1000">
            <v>1324.3141000000001</v>
          </cell>
          <cell r="J1000">
            <v>0</v>
          </cell>
          <cell r="K1000">
            <v>0</v>
          </cell>
        </row>
        <row r="1001">
          <cell r="C1001">
            <v>45000</v>
          </cell>
          <cell r="D1001">
            <v>3126.0322000000001</v>
          </cell>
          <cell r="E1001">
            <v>2131.7557000000002</v>
          </cell>
          <cell r="F1001">
            <v>1306.6178</v>
          </cell>
          <cell r="G1001">
            <v>433.63454000000002</v>
          </cell>
          <cell r="H1001">
            <v>1829.5310999999999</v>
          </cell>
          <cell r="I1001">
            <v>928.59871999999996</v>
          </cell>
          <cell r="J1001">
            <v>0</v>
          </cell>
          <cell r="K1001">
            <v>0</v>
          </cell>
        </row>
        <row r="1002">
          <cell r="C1002">
            <v>50000</v>
          </cell>
          <cell r="D1002">
            <v>3226.6783999999998</v>
          </cell>
          <cell r="E1002">
            <v>1593.4518</v>
          </cell>
          <cell r="F1002">
            <v>588.63003000000003</v>
          </cell>
          <cell r="G1002">
            <v>223.15422000000001</v>
          </cell>
          <cell r="H1002">
            <v>1423.3502000000001</v>
          </cell>
          <cell r="I1002">
            <v>552.28159000000005</v>
          </cell>
          <cell r="J1002">
            <v>0</v>
          </cell>
          <cell r="K1002">
            <v>0</v>
          </cell>
        </row>
        <row r="1003">
          <cell r="C1003">
            <v>50000</v>
          </cell>
          <cell r="D1003">
            <v>3346.4609999999998</v>
          </cell>
          <cell r="E1003">
            <v>1023.954</v>
          </cell>
          <cell r="F1003">
            <v>42.485545000000002</v>
          </cell>
          <cell r="G1003">
            <v>47.294704000000003</v>
          </cell>
          <cell r="H1003">
            <v>998.52054999999996</v>
          </cell>
          <cell r="I1003">
            <v>209.54585</v>
          </cell>
          <cell r="J1003">
            <v>0</v>
          </cell>
          <cell r="K1003">
            <v>0</v>
          </cell>
        </row>
        <row r="1004">
          <cell r="C1004">
            <v>55000</v>
          </cell>
          <cell r="D1004">
            <v>3481.8395</v>
          </cell>
          <cell r="E1004">
            <v>435.49871999999999</v>
          </cell>
          <cell r="F1004">
            <v>-304.67218000000003</v>
          </cell>
          <cell r="G1004">
            <v>-82.478515999999999</v>
          </cell>
          <cell r="H1004">
            <v>558.29976999999997</v>
          </cell>
          <cell r="I1004">
            <v>-81.942702999999995</v>
          </cell>
          <cell r="J1004">
            <v>0</v>
          </cell>
          <cell r="K1004">
            <v>0</v>
          </cell>
        </row>
        <row r="1005">
          <cell r="C1005">
            <v>55000</v>
          </cell>
          <cell r="D1005">
            <v>3629.7649000000001</v>
          </cell>
          <cell r="E1005">
            <v>-152.51769999999999</v>
          </cell>
          <cell r="F1005">
            <v>-447.50652000000002</v>
          </cell>
          <cell r="G1005">
            <v>-157.55857</v>
          </cell>
          <cell r="H1005">
            <v>108.12403999999999</v>
          </cell>
          <cell r="I1005">
            <v>-302.69382999999999</v>
          </cell>
          <cell r="J1005">
            <v>0</v>
          </cell>
          <cell r="K1005">
            <v>0</v>
          </cell>
        </row>
        <row r="1006">
          <cell r="C1006">
            <v>60000</v>
          </cell>
          <cell r="D1006">
            <v>3781.1071999999999</v>
          </cell>
          <cell r="E1006">
            <v>-711.34344999999996</v>
          </cell>
          <cell r="F1006">
            <v>-414.72660999999999</v>
          </cell>
          <cell r="G1006">
            <v>-176.04097999999999</v>
          </cell>
          <cell r="H1006">
            <v>-342.62515000000002</v>
          </cell>
          <cell r="I1006">
            <v>-434.96256</v>
          </cell>
          <cell r="J1006">
            <v>0</v>
          </cell>
          <cell r="K1006">
            <v>0</v>
          </cell>
        </row>
      </sheetData>
      <sheetData sheetId="3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hyperlink" Target="http://www.wid.world/longrun"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9.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63.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65.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6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63"/>
  <sheetViews>
    <sheetView zoomScale="132" workbookViewId="0">
      <selection activeCell="E18" sqref="E18"/>
    </sheetView>
  </sheetViews>
  <sheetFormatPr baseColWidth="10" defaultColWidth="10.83203125" defaultRowHeight="18" x14ac:dyDescent="0.2"/>
  <cols>
    <col min="1" max="1" width="36.33203125" style="3" customWidth="1"/>
    <col min="2" max="2" width="64" style="18" customWidth="1"/>
    <col min="3" max="16384" width="10.83203125" style="3"/>
  </cols>
  <sheetData>
    <row r="1" spans="1:2" x14ac:dyDescent="0.2">
      <c r="A1" s="272" t="s">
        <v>4567</v>
      </c>
      <c r="B1" s="486"/>
    </row>
    <row r="2" spans="1:2" x14ac:dyDescent="0.2">
      <c r="A2" s="490" t="s">
        <v>4568</v>
      </c>
      <c r="B2" s="487"/>
    </row>
    <row r="3" spans="1:2" x14ac:dyDescent="0.2">
      <c r="A3" s="490" t="s">
        <v>290</v>
      </c>
      <c r="B3" s="487"/>
    </row>
    <row r="4" spans="1:2" ht="19" thickBot="1" x14ac:dyDescent="0.25">
      <c r="A4" s="491" t="s">
        <v>4566</v>
      </c>
      <c r="B4" s="488"/>
    </row>
    <row r="5" spans="1:2" ht="19" thickBot="1" x14ac:dyDescent="0.25"/>
    <row r="6" spans="1:2" x14ac:dyDescent="0.2">
      <c r="A6" s="272" t="s">
        <v>4530</v>
      </c>
      <c r="B6" s="486"/>
    </row>
    <row r="7" spans="1:2" ht="16" x14ac:dyDescent="0.2">
      <c r="A7" s="475" t="s">
        <v>4502</v>
      </c>
      <c r="B7" s="493"/>
    </row>
    <row r="8" spans="1:2" x14ac:dyDescent="0.2">
      <c r="A8" s="489" t="s">
        <v>4531</v>
      </c>
      <c r="B8" s="487"/>
    </row>
    <row r="9" spans="1:2" ht="34" customHeight="1" thickBot="1" x14ac:dyDescent="0.25">
      <c r="A9" s="501" t="s">
        <v>4565</v>
      </c>
      <c r="B9" s="502"/>
    </row>
    <row r="10" spans="1:2" ht="17" thickBot="1" x14ac:dyDescent="0.25">
      <c r="B10" s="492"/>
    </row>
    <row r="11" spans="1:2" x14ac:dyDescent="0.2">
      <c r="A11" s="433" t="s">
        <v>4503</v>
      </c>
      <c r="B11" s="432"/>
    </row>
    <row r="12" spans="1:2" ht="16" x14ac:dyDescent="0.2">
      <c r="A12" s="434" t="s">
        <v>4506</v>
      </c>
      <c r="B12" s="225"/>
    </row>
    <row r="13" spans="1:2" ht="16" x14ac:dyDescent="0.2">
      <c r="A13" s="434" t="s">
        <v>4507</v>
      </c>
      <c r="B13" s="225"/>
    </row>
    <row r="14" spans="1:2" ht="16" x14ac:dyDescent="0.2">
      <c r="A14" s="434" t="s">
        <v>4508</v>
      </c>
      <c r="B14" s="225"/>
    </row>
    <row r="15" spans="1:2" x14ac:dyDescent="0.2">
      <c r="A15" s="434" t="s">
        <v>4510</v>
      </c>
      <c r="B15" s="432"/>
    </row>
    <row r="16" spans="1:2" x14ac:dyDescent="0.2">
      <c r="A16" s="434" t="s">
        <v>4509</v>
      </c>
      <c r="B16" s="432"/>
    </row>
    <row r="17" spans="1:2" x14ac:dyDescent="0.2">
      <c r="A17" s="434" t="s">
        <v>4511</v>
      </c>
      <c r="B17" s="432"/>
    </row>
    <row r="18" spans="1:2" x14ac:dyDescent="0.2">
      <c r="A18" s="434" t="s">
        <v>4512</v>
      </c>
      <c r="B18" s="432"/>
    </row>
    <row r="19" spans="1:2" x14ac:dyDescent="0.2">
      <c r="A19" s="434" t="s">
        <v>4513</v>
      </c>
      <c r="B19" s="432"/>
    </row>
    <row r="20" spans="1:2" x14ac:dyDescent="0.2">
      <c r="A20" s="434" t="s">
        <v>4514</v>
      </c>
      <c r="B20" s="432"/>
    </row>
    <row r="21" spans="1:2" x14ac:dyDescent="0.2">
      <c r="A21" s="434" t="s">
        <v>401</v>
      </c>
      <c r="B21" s="432"/>
    </row>
    <row r="22" spans="1:2" x14ac:dyDescent="0.2">
      <c r="A22" s="434" t="s">
        <v>4515</v>
      </c>
      <c r="B22" s="432"/>
    </row>
    <row r="23" spans="1:2" x14ac:dyDescent="0.2">
      <c r="A23" s="434" t="s">
        <v>4516</v>
      </c>
      <c r="B23" s="432"/>
    </row>
    <row r="24" spans="1:2" x14ac:dyDescent="0.2">
      <c r="A24" s="434" t="s">
        <v>4517</v>
      </c>
      <c r="B24" s="432"/>
    </row>
    <row r="25" spans="1:2" x14ac:dyDescent="0.2">
      <c r="A25" s="434" t="s">
        <v>4518</v>
      </c>
      <c r="B25" s="432"/>
    </row>
    <row r="26" spans="1:2" x14ac:dyDescent="0.2">
      <c r="A26" s="434" t="s">
        <v>4519</v>
      </c>
      <c r="B26" s="432"/>
    </row>
    <row r="27" spans="1:2" x14ac:dyDescent="0.2">
      <c r="A27" s="434" t="s">
        <v>4520</v>
      </c>
      <c r="B27" s="432"/>
    </row>
    <row r="28" spans="1:2" x14ac:dyDescent="0.2">
      <c r="A28" s="434" t="s">
        <v>4521</v>
      </c>
      <c r="B28" s="432"/>
    </row>
    <row r="29" spans="1:2" x14ac:dyDescent="0.2">
      <c r="A29" s="434" t="s">
        <v>4522</v>
      </c>
      <c r="B29" s="432"/>
    </row>
    <row r="30" spans="1:2" x14ac:dyDescent="0.2">
      <c r="A30" s="434" t="s">
        <v>4523</v>
      </c>
      <c r="B30" s="432"/>
    </row>
    <row r="31" spans="1:2" x14ac:dyDescent="0.2">
      <c r="A31" s="434" t="s">
        <v>4524</v>
      </c>
      <c r="B31" s="432"/>
    </row>
    <row r="32" spans="1:2" x14ac:dyDescent="0.2">
      <c r="A32" s="434" t="s">
        <v>4525</v>
      </c>
      <c r="B32" s="432"/>
    </row>
    <row r="33" spans="1:2" x14ac:dyDescent="0.2">
      <c r="A33" s="434" t="s">
        <v>4526</v>
      </c>
      <c r="B33" s="432"/>
    </row>
    <row r="34" spans="1:2" x14ac:dyDescent="0.2">
      <c r="A34" s="434" t="s">
        <v>4527</v>
      </c>
      <c r="B34" s="432"/>
    </row>
    <row r="35" spans="1:2" x14ac:dyDescent="0.2">
      <c r="A35" s="434" t="s">
        <v>4528</v>
      </c>
      <c r="B35" s="432"/>
    </row>
    <row r="36" spans="1:2" ht="19" thickBot="1" x14ac:dyDescent="0.25">
      <c r="A36" s="435" t="s">
        <v>4529</v>
      </c>
      <c r="B36" s="432"/>
    </row>
    <row r="37" spans="1:2" ht="19" thickBot="1" x14ac:dyDescent="0.25"/>
    <row r="38" spans="1:2" x14ac:dyDescent="0.2">
      <c r="A38" s="431" t="s">
        <v>4504</v>
      </c>
    </row>
    <row r="39" spans="1:2" x14ac:dyDescent="0.2">
      <c r="A39" s="434" t="s">
        <v>4532</v>
      </c>
    </row>
    <row r="40" spans="1:2" x14ac:dyDescent="0.2">
      <c r="A40" s="434" t="s">
        <v>4533</v>
      </c>
    </row>
    <row r="41" spans="1:2" x14ac:dyDescent="0.2">
      <c r="A41" s="434" t="s">
        <v>4534</v>
      </c>
    </row>
    <row r="42" spans="1:2" x14ac:dyDescent="0.2">
      <c r="A42" s="434" t="s">
        <v>4535</v>
      </c>
    </row>
    <row r="43" spans="1:2" x14ac:dyDescent="0.2">
      <c r="A43" s="434" t="s">
        <v>4536</v>
      </c>
    </row>
    <row r="44" spans="1:2" x14ac:dyDescent="0.2">
      <c r="A44" s="434" t="s">
        <v>4537</v>
      </c>
    </row>
    <row r="45" spans="1:2" x14ac:dyDescent="0.2">
      <c r="A45" s="434" t="s">
        <v>4538</v>
      </c>
    </row>
    <row r="46" spans="1:2" x14ac:dyDescent="0.2">
      <c r="A46" s="434" t="s">
        <v>4539</v>
      </c>
    </row>
    <row r="47" spans="1:2" x14ac:dyDescent="0.2">
      <c r="A47" s="434" t="s">
        <v>4540</v>
      </c>
    </row>
    <row r="48" spans="1:2" x14ac:dyDescent="0.2">
      <c r="A48" s="434" t="s">
        <v>4541</v>
      </c>
    </row>
    <row r="49" spans="1:1" x14ac:dyDescent="0.2">
      <c r="A49" s="434" t="s">
        <v>4542</v>
      </c>
    </row>
    <row r="50" spans="1:1" x14ac:dyDescent="0.2">
      <c r="A50" s="434" t="s">
        <v>4543</v>
      </c>
    </row>
    <row r="51" spans="1:1" x14ac:dyDescent="0.2">
      <c r="A51" s="434" t="s">
        <v>4544</v>
      </c>
    </row>
    <row r="52" spans="1:1" x14ac:dyDescent="0.2">
      <c r="A52" s="434" t="s">
        <v>4545</v>
      </c>
    </row>
    <row r="53" spans="1:1" x14ac:dyDescent="0.2">
      <c r="A53" s="434" t="s">
        <v>4546</v>
      </c>
    </row>
    <row r="54" spans="1:1" x14ac:dyDescent="0.2">
      <c r="A54" s="434" t="s">
        <v>4547</v>
      </c>
    </row>
    <row r="55" spans="1:1" x14ac:dyDescent="0.2">
      <c r="A55" s="434" t="s">
        <v>4548</v>
      </c>
    </row>
    <row r="56" spans="1:1" x14ac:dyDescent="0.2">
      <c r="A56" s="434" t="s">
        <v>4550</v>
      </c>
    </row>
    <row r="57" spans="1:1" x14ac:dyDescent="0.2">
      <c r="A57" s="434" t="s">
        <v>4551</v>
      </c>
    </row>
    <row r="58" spans="1:1" x14ac:dyDescent="0.2">
      <c r="A58" s="434" t="s">
        <v>4552</v>
      </c>
    </row>
    <row r="59" spans="1:1" x14ac:dyDescent="0.2">
      <c r="A59" s="434" t="s">
        <v>4553</v>
      </c>
    </row>
    <row r="60" spans="1:1" x14ac:dyDescent="0.2">
      <c r="A60" s="434" t="s">
        <v>4553</v>
      </c>
    </row>
    <row r="61" spans="1:1" ht="19" thickBot="1" x14ac:dyDescent="0.25">
      <c r="A61" s="435" t="s">
        <v>4549</v>
      </c>
    </row>
    <row r="62" spans="1:1" ht="19" thickBot="1" x14ac:dyDescent="0.25">
      <c r="A62" s="38"/>
    </row>
    <row r="63" spans="1:1" ht="19" thickBot="1" x14ac:dyDescent="0.25">
      <c r="A63" s="436" t="s">
        <v>4505</v>
      </c>
    </row>
  </sheetData>
  <mergeCells count="1">
    <mergeCell ref="A9:B9"/>
  </mergeCells>
  <phoneticPr fontId="44" type="noConversion"/>
  <hyperlinks>
    <hyperlink ref="A12" location="'T1'!A1" display="Table 1" xr:uid="{0F3581C3-04AA-E544-B87C-B26978ABCC7B}"/>
    <hyperlink ref="A13" location="'T2'!A1" display="Table 2" xr:uid="{3DC816B2-3860-8640-B34B-8DFF2DF6AEBB}"/>
    <hyperlink ref="A14" location="'T3'!A1" display="Table 3" xr:uid="{EF0DC17B-BFDB-254D-960F-7830474ED971}"/>
    <hyperlink ref="A15" location="'T4'!A1" display="Table 4" xr:uid="{C78DF39F-30D5-FB42-939C-2E26A38741FD}"/>
    <hyperlink ref="A16" location="'T5'!A1" display="Table 5" xr:uid="{83706F08-833D-F34B-AB8A-0D11E1235F18}"/>
    <hyperlink ref="A17" location="'T6'!A1" display="Table 6" xr:uid="{F5EB8B9F-BEBA-794C-834B-802E77D92061}"/>
    <hyperlink ref="A18" location="'T7'!A1" display="Table 7" xr:uid="{3225C5D9-91A5-EE42-80CE-E610CA6B9E05}"/>
    <hyperlink ref="A19" location="'T8'!A1" display="Table 8" xr:uid="{B2306D8D-C7AE-7C4B-9A49-EE6517AC272C}"/>
    <hyperlink ref="A20" location="'T9'!A1" display="Table 9" xr:uid="{13DE31D3-F64F-0D49-A9CE-5243573E1B6C}"/>
    <hyperlink ref="A21" location="'F1'!A1" display="Figure 1" xr:uid="{A9285F86-F315-E44C-BAC7-6838C70BA586}"/>
    <hyperlink ref="A22" location="'F2'!A1" display="Figure 2" xr:uid="{968C6AEE-7C40-2045-9299-56607D3D3102}"/>
    <hyperlink ref="A23" location="'F3'!A1" display="Figure 3" xr:uid="{36789583-74D3-834D-8870-A07A24E2138C}"/>
    <hyperlink ref="A24" location="'F4'!A1" display="Figure 4" xr:uid="{69B7A2A7-E80A-1843-8470-DE9AA9CE62E7}"/>
    <hyperlink ref="A25" location="'F5'!A1" display="Figure 5" xr:uid="{353D829E-B6F5-3F4A-972F-3603A81EEBFF}"/>
    <hyperlink ref="A26" location="'F6'!A1" display="Figure 6" xr:uid="{82F316AC-4F21-9746-8BF6-B1A1494E2FA4}"/>
    <hyperlink ref="A27" location="'F7'!A1" display="Figure 7" xr:uid="{F2BB6865-9B44-F54E-A6DF-67A0EC83795A}"/>
    <hyperlink ref="A28" location="'F8'!A1" display="Figure 8" xr:uid="{1ADB58A9-A87A-F94E-815F-5CD0ABB421B4}"/>
    <hyperlink ref="A29" location="'F9'!A1" display="Figure 9" xr:uid="{E93F3392-3493-9C44-BACF-06DB802EAE2A}"/>
    <hyperlink ref="A30" location="'F7'!F10" display="Figure 10" xr:uid="{52D436B9-7EB3-0C4C-8AF7-D2B8C4936AEE}"/>
    <hyperlink ref="A31" location="'F8'!F11" display="Figure 11" xr:uid="{2D8C2B5E-2DDD-F340-8B4B-4424ED2C4F51}"/>
    <hyperlink ref="A32" location="'F9'!F12" display="Figure 12" xr:uid="{FC9AB25D-5BF0-4C49-95E5-FC7B94B31624}"/>
    <hyperlink ref="A33" location="'F7'!F13" display="Figure 13" xr:uid="{1036D653-36DC-1848-89F0-57CA41777D84}"/>
    <hyperlink ref="A34" location="'F8'!F14" display="Figure 14" xr:uid="{0722BB70-6C8B-324D-BF50-A0F2C945293D}"/>
    <hyperlink ref="A35" location="'F7'!F15" display="Figure 15" xr:uid="{E2A88788-2B3D-FF4B-B58C-A1288406BB2F}"/>
    <hyperlink ref="A36" location="'F8'!F16" display="Figure 16" xr:uid="{1CF0976E-9717-3945-8565-2EB88C891953}"/>
    <hyperlink ref="A38" location="AppendixTablesFigures!A1" display="Appendix Tables and Figures" xr:uid="{41FD1E63-9292-3442-A3A5-FC323BAC6010}"/>
    <hyperlink ref="A63" location="AppendixData!A1" display="Appendix Data" xr:uid="{CD3A366C-2F7B-D04D-A439-DDAAC252123A}"/>
    <hyperlink ref="A39" location="AppendixT1!A1" display="Appendix Table 1" xr:uid="{97B423A1-3C44-C244-AF31-F83911BF09E5}"/>
    <hyperlink ref="A40" location="AppendixT2!A1" display="Appendix Table 2" xr:uid="{A3DB9433-E2EC-D348-8CA2-0E29FA24787B}"/>
    <hyperlink ref="A41" location="AppendixT3!A1" display="Appendix Table 3" xr:uid="{EFA0A253-74AE-C743-B6D0-B9C0FEABE87A}"/>
    <hyperlink ref="A42" location="AppendixT4!A1" display="Appendix Table 4" xr:uid="{196443C1-AEC3-7A4F-97D6-AAFCC149DE9C}"/>
    <hyperlink ref="A43" location="AppendixT5!A1" display="Appendix Table 5" xr:uid="{CF3CE445-21EB-B441-B1CC-8D46075C3645}"/>
    <hyperlink ref="A44" location="AppendixT6!A1" display="Appendix Table 6" xr:uid="{24AB11C7-B9A5-824E-A4CF-9778E3EF7215}"/>
    <hyperlink ref="A45" location="AppendixT7!A1" display="Appendix Table 7" xr:uid="{B33380FF-CF50-C24A-B05F-469EC41251E6}"/>
    <hyperlink ref="A46" location="AppendixT8!A1" display="Appendix Table 8" xr:uid="{8350F7C5-1165-DA43-8E14-451F4870385C}"/>
    <hyperlink ref="A47" location="AppendixT9!A1" display="Appendix Table 9" xr:uid="{E7BBE9FE-C74A-394C-A57D-52596476E96F}"/>
    <hyperlink ref="A48" location="AppendixT10!A1" display="Appendix Table 10" xr:uid="{E3B48EDF-6C38-0043-AE5F-630FC674BFFE}"/>
    <hyperlink ref="A49" location="AppendixT11!A1" display="Appendix Table 11" xr:uid="{CBE69B31-44F0-B54B-8F13-2A356BFB2C17}"/>
    <hyperlink ref="A50" location="AppendixT12!A1" display="Appendix Table 12" xr:uid="{4A94A551-4327-5A46-B649-CCF1470AC6AA}"/>
    <hyperlink ref="A51" location="AppendixT13!A1" display="Appendix Table 13" xr:uid="{BAD7F145-5D68-644F-B8E9-653A413A996C}"/>
    <hyperlink ref="A52" location="AppendixT14!A1" display="Appendix Table 14" xr:uid="{BD2FF13D-DAFC-1748-9BC6-B7DD84C3499F}"/>
    <hyperlink ref="A53" location="AppendixF1!A1" display="Appendix Figure 1" xr:uid="{2C6C9ABD-F80C-8344-B5F0-D15C273CFF40}"/>
    <hyperlink ref="A54" location="AppendixF2!A1" display="Appendix Figure 2" xr:uid="{DF107105-0CDF-A44E-A1D4-9D274B143F49}"/>
    <hyperlink ref="A55" location="AppendixF3A!A1" display="Appendix Figure 3" xr:uid="{F30597E2-76A4-0649-9A31-B5959DB2CF4E}"/>
    <hyperlink ref="A56" location="AppendixF3B!A1" display="Appendix Figure 3B" xr:uid="{DB087849-4515-C944-A220-7F486A09C8D1}"/>
    <hyperlink ref="A57" location="AppendixF3C!A1" display="Appendix Figure 3C" xr:uid="{48C6E14A-4501-034C-A706-9C9283EA1586}"/>
    <hyperlink ref="A58" location="AppendixF3D!A1" display="Appendix Figure 6" xr:uid="{6AE5BC88-D74D-3A48-99D8-809194942308}"/>
    <hyperlink ref="A59" location="AppendixF3E!A1" display="Appendix Figure 3E" xr:uid="{320C1B66-94F6-ED43-AE36-C679FEAD6E08}"/>
    <hyperlink ref="A60" location="AppendixF3F!A1" display="Appendix Figure 3E" xr:uid="{64F59C00-053D-DF49-AF68-8A1A56A13F93}"/>
    <hyperlink ref="A61" location="AppendixF4!A1" display="Appendix Figure 4" xr:uid="{974557CC-33C6-F946-A7B1-48458929DBC1}"/>
    <hyperlink ref="B8" location="'Population - summary'!A1" display="Population - summary" xr:uid="{E229C62E-9B1B-B743-BDC7-B2CCE7A748F4}"/>
    <hyperlink ref="A8" r:id="rId1" xr:uid="{C78C95F8-3AE4-8D4E-951B-846DEF0305AE}"/>
  </hyperlinks>
  <pageMargins left="0.7" right="0.7" top="0.75" bottom="0.75" header="0.3" footer="0.3"/>
  <pageSetup paperSize="9"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7558519241921"/>
  </sheetPr>
  <dimension ref="A1:G30"/>
  <sheetViews>
    <sheetView zoomScaleNormal="100" workbookViewId="0">
      <pane xSplit="1" ySplit="2" topLeftCell="B3" activePane="bottomRight" state="frozen"/>
      <selection activeCell="I26" sqref="I26"/>
      <selection pane="topRight" activeCell="I26" sqref="I26"/>
      <selection pane="bottomLeft" activeCell="I26" sqref="I26"/>
      <selection pane="bottomRight" activeCell="D9" sqref="D9"/>
    </sheetView>
  </sheetViews>
  <sheetFormatPr baseColWidth="10" defaultColWidth="10.83203125" defaultRowHeight="16" x14ac:dyDescent="0.2"/>
  <cols>
    <col min="1" max="1" width="29.33203125" style="11" customWidth="1"/>
    <col min="2" max="2" width="13.5" style="11" bestFit="1" customWidth="1"/>
    <col min="3" max="4" width="10.83203125" style="11"/>
    <col min="5" max="6" width="13.83203125" style="11" bestFit="1" customWidth="1"/>
    <col min="7" max="7" width="7.33203125" style="11" customWidth="1"/>
    <col min="8" max="16384" width="10.83203125" style="11"/>
  </cols>
  <sheetData>
    <row r="1" spans="1:7" ht="17" thickBot="1" x14ac:dyDescent="0.25">
      <c r="A1" s="506" t="s">
        <v>4427</v>
      </c>
      <c r="B1" s="506"/>
      <c r="C1" s="506"/>
      <c r="D1" s="506"/>
      <c r="E1" s="506"/>
      <c r="F1" s="506"/>
    </row>
    <row r="2" spans="1:7" x14ac:dyDescent="0.2">
      <c r="A2" s="327"/>
      <c r="B2" s="384">
        <v>1820</v>
      </c>
      <c r="C2" s="384">
        <v>1900</v>
      </c>
      <c r="D2" s="384">
        <v>1950</v>
      </c>
      <c r="E2" s="384">
        <v>1980</v>
      </c>
      <c r="F2" s="385">
        <v>2020</v>
      </c>
    </row>
    <row r="3" spans="1:7" s="250" customFormat="1" x14ac:dyDescent="0.2">
      <c r="A3" s="302"/>
      <c r="B3" s="296"/>
      <c r="C3" s="296"/>
      <c r="D3" s="296"/>
      <c r="E3" s="296"/>
      <c r="F3" s="297"/>
    </row>
    <row r="4" spans="1:7" s="250" customFormat="1" x14ac:dyDescent="0.2">
      <c r="A4" s="13" t="s">
        <v>43</v>
      </c>
      <c r="B4" s="374">
        <f>'data-t1tableregions'!B2</f>
        <v>0.19707801938056946</v>
      </c>
      <c r="C4" s="374">
        <f>'data-t1tableregions'!C2</f>
        <v>0.2459251880645752</v>
      </c>
      <c r="D4" s="374">
        <f>'data-t1tableregions'!D2</f>
        <v>0.19311785697937012</v>
      </c>
      <c r="E4" s="374">
        <f>'data-t1tableregions'!E2</f>
        <v>0.17801007628440857</v>
      </c>
      <c r="F4" s="375">
        <f>'data-t1tableregions'!F2</f>
        <v>0.2060459703207016</v>
      </c>
    </row>
    <row r="5" spans="1:7" s="250" customFormat="1" x14ac:dyDescent="0.2">
      <c r="A5" s="13" t="s">
        <v>51</v>
      </c>
      <c r="B5" s="374">
        <f>'data-t1tableregions'!B3</f>
        <v>0.16177961230278015</v>
      </c>
      <c r="C5" s="374">
        <f>'data-t1tableregions'!C3</f>
        <v>0.17761033773422241</v>
      </c>
      <c r="D5" s="374">
        <f>'data-t1tableregions'!D3</f>
        <v>7.4387609958648682E-2</v>
      </c>
      <c r="E5" s="374">
        <f>'data-t1tableregions'!E3</f>
        <v>0.20037752389907837</v>
      </c>
      <c r="F5" s="375">
        <f>'data-t1tableregions'!F3</f>
        <v>0.16121429204940796</v>
      </c>
    </row>
    <row r="6" spans="1:7" x14ac:dyDescent="0.2">
      <c r="A6" s="14" t="s">
        <v>298</v>
      </c>
      <c r="B6" s="386">
        <f>'data-t1tableregions'!B4</f>
        <v>0.16165807843208313</v>
      </c>
      <c r="C6" s="386">
        <f>'data-t1tableregions'!C4</f>
        <v>0.17575065791606903</v>
      </c>
      <c r="D6" s="386">
        <f>'data-t1tableregions'!D4</f>
        <v>0.05</v>
      </c>
      <c r="E6" s="386">
        <f>'data-t1tableregions'!E4</f>
        <v>6.5719336271286011E-2</v>
      </c>
      <c r="F6" s="387">
        <f>'data-t1tableregions'!F4</f>
        <v>0.14001284539699554</v>
      </c>
    </row>
    <row r="7" spans="1:7" x14ac:dyDescent="0.2">
      <c r="A7" s="14" t="s">
        <v>300</v>
      </c>
      <c r="B7" s="386">
        <f>'data-t1tableregions'!B5</f>
        <v>0.16179665562209131</v>
      </c>
      <c r="C7" s="386">
        <f>'data-t1tableregions'!C5</f>
        <v>0.18179399800300597</v>
      </c>
      <c r="D7" s="386">
        <f>'data-t1tableregions'!D5</f>
        <v>8.6272463893890386E-2</v>
      </c>
      <c r="E7" s="386">
        <f>'data-t1tableregions'!E5</f>
        <v>9.6338123083114624E-2</v>
      </c>
      <c r="F7" s="387">
        <f>'data-t1tableregions'!F5</f>
        <v>0.11616037786006927</v>
      </c>
    </row>
    <row r="8" spans="1:7" s="250" customFormat="1" x14ac:dyDescent="0.2">
      <c r="A8" s="13" t="s">
        <v>0</v>
      </c>
      <c r="B8" s="374">
        <f>'data-t1tableregions'!B6</f>
        <v>0.2188122421503067</v>
      </c>
      <c r="C8" s="374">
        <f>'data-t1tableregions'!C6</f>
        <v>0.2561153769493103</v>
      </c>
      <c r="D8" s="374">
        <f>'data-t1tableregions'!D6</f>
        <v>0.1242000013589859</v>
      </c>
      <c r="E8" s="374">
        <f>'data-t1tableregions'!E6</f>
        <v>8.0440394580364227E-2</v>
      </c>
      <c r="F8" s="375">
        <f>'data-t1tableregions'!F6</f>
        <v>0.11649780720472336</v>
      </c>
      <c r="G8" s="368"/>
    </row>
    <row r="9" spans="1:7" x14ac:dyDescent="0.2">
      <c r="A9" s="14" t="s">
        <v>311</v>
      </c>
      <c r="B9" s="386">
        <f>'data-t1tableregions'!B7</f>
        <v>0.248</v>
      </c>
      <c r="C9" s="386">
        <f>'data-t1tableregions'!C7</f>
        <v>0.31</v>
      </c>
      <c r="D9" s="386">
        <f>'data-t1tableregions'!D7</f>
        <v>0.13523904769420625</v>
      </c>
      <c r="E9" s="386">
        <f>'data-t1tableregions'!E7</f>
        <v>8.2092843949794769E-2</v>
      </c>
      <c r="F9" s="387">
        <f>'data-t1tableregions'!F7</f>
        <v>0.12929072976112366</v>
      </c>
    </row>
    <row r="10" spans="1:7" x14ac:dyDescent="0.2">
      <c r="A10" s="14" t="s">
        <v>312</v>
      </c>
      <c r="B10" s="386">
        <f>'data-t1tableregions'!B8</f>
        <v>0.20399999999999999</v>
      </c>
      <c r="C10" s="386">
        <f>'data-t1tableregions'!C8</f>
        <v>0.22104437649250031</v>
      </c>
      <c r="D10" s="386">
        <f>'data-t1tableregions'!D8</f>
        <v>0.10432655364274979</v>
      </c>
      <c r="E10" s="386">
        <f>'data-t1tableregions'!E8</f>
        <v>7.0812202990055084E-2</v>
      </c>
      <c r="F10" s="387">
        <f>'data-t1tableregions'!F8</f>
        <v>0.10034903883934021</v>
      </c>
    </row>
    <row r="11" spans="1:7" x14ac:dyDescent="0.2">
      <c r="A11" s="14" t="s">
        <v>313</v>
      </c>
      <c r="B11" s="386">
        <f>'data-t1tableregions'!B9</f>
        <v>0.18072554460586379</v>
      </c>
      <c r="C11" s="386">
        <f>'data-t1tableregions'!C9</f>
        <v>0.22779758790900539</v>
      </c>
      <c r="D11" s="386">
        <f>'data-t1tableregions'!D9</f>
        <v>9.3897906618371177E-2</v>
      </c>
      <c r="E11" s="386">
        <f>'data-t1tableregions'!E9</f>
        <v>9.9601440131664276E-2</v>
      </c>
      <c r="F11" s="387">
        <f>'data-t1tableregions'!F9</f>
        <v>0.13030466437339783</v>
      </c>
    </row>
    <row r="12" spans="1:7" s="250" customFormat="1" x14ac:dyDescent="0.2">
      <c r="A12" s="13" t="s">
        <v>24</v>
      </c>
      <c r="B12" s="374">
        <f>'data-t1tableregions'!B10</f>
        <v>0.2430911660194397</v>
      </c>
      <c r="C12" s="374">
        <f>'data-t1tableregions'!C10</f>
        <v>0.25845834612846375</v>
      </c>
      <c r="D12" s="374">
        <f>'data-t1tableregions'!D10</f>
        <v>0.28014323115348816</v>
      </c>
      <c r="E12" s="374">
        <f>'data-t1tableregions'!E10</f>
        <v>0.23081445693969727</v>
      </c>
      <c r="F12" s="375">
        <f>'data-t1tableregions'!F10</f>
        <v>0.26491022109985352</v>
      </c>
    </row>
    <row r="13" spans="1:7" s="250" customFormat="1" x14ac:dyDescent="0.2">
      <c r="A13" s="14" t="s">
        <v>3268</v>
      </c>
      <c r="B13" s="386">
        <f>'data-t1tableregions'!B11</f>
        <v>0.25649999678134922</v>
      </c>
      <c r="C13" s="386">
        <f>'data-t1tableregions'!C11</f>
        <v>0.26460000514984133</v>
      </c>
      <c r="D13" s="386">
        <f>'data-t1tableregions'!D11</f>
        <v>0.3</v>
      </c>
      <c r="E13" s="386">
        <f>'data-t1tableregions'!E11</f>
        <v>0.25045782327651978</v>
      </c>
      <c r="F13" s="387">
        <f>'data-t1tableregions'!F11</f>
        <v>0.27654695510864258</v>
      </c>
    </row>
    <row r="14" spans="1:7" s="250" customFormat="1" x14ac:dyDescent="0.2">
      <c r="A14" s="14" t="s">
        <v>3269</v>
      </c>
      <c r="B14" s="386">
        <f>'data-t1tableregions'!B12</f>
        <v>0.24025571346282959</v>
      </c>
      <c r="C14" s="386">
        <f>'data-t1tableregions'!C12</f>
        <v>0.24784274399280548</v>
      </c>
      <c r="D14" s="386">
        <f>'data-t1tableregions'!D12</f>
        <v>0.27443334460258484</v>
      </c>
      <c r="E14" s="386">
        <f>'data-t1tableregions'!E12</f>
        <v>0.21370412409305573</v>
      </c>
      <c r="F14" s="387">
        <f>'data-t1tableregions'!F12</f>
        <v>0.28675287961959839</v>
      </c>
    </row>
    <row r="15" spans="1:7" s="250" customFormat="1" x14ac:dyDescent="0.2">
      <c r="A15" s="13" t="s">
        <v>314</v>
      </c>
      <c r="B15" s="374">
        <f>'data-t1tableregions'!B13</f>
        <v>0.21772722899913788</v>
      </c>
      <c r="C15" s="374">
        <f>'data-t1tableregions'!C13</f>
        <v>0.23528613150119781</v>
      </c>
      <c r="D15" s="374">
        <f>'data-t1tableregions'!D13</f>
        <v>0.22431744635105133</v>
      </c>
      <c r="E15" s="374">
        <f>'data-t1tableregions'!E13</f>
        <v>0.32155504822731018</v>
      </c>
      <c r="F15" s="375">
        <f>'data-t1tableregions'!F13</f>
        <v>0.23384641110897064</v>
      </c>
    </row>
    <row r="16" spans="1:7" s="250" customFormat="1" x14ac:dyDescent="0.2">
      <c r="A16" s="14" t="s">
        <v>3274</v>
      </c>
      <c r="B16" s="386">
        <f>'data-t1tableregions'!B14</f>
        <v>0.26361000144481656</v>
      </c>
      <c r="C16" s="386">
        <f>'data-t1tableregions'!C14</f>
        <v>0.28481999927759172</v>
      </c>
      <c r="D16" s="386">
        <f>'data-t1tableregions'!D14</f>
        <v>0.30299999999999999</v>
      </c>
      <c r="E16" s="386">
        <f>'data-t1tableregions'!E14</f>
        <v>0.1925559937953949</v>
      </c>
      <c r="F16" s="387">
        <f>'data-t1tableregions'!F14</f>
        <v>0.19026193022727966</v>
      </c>
    </row>
    <row r="17" spans="1:6" s="250" customFormat="1" x14ac:dyDescent="0.2">
      <c r="A17" s="14" t="s">
        <v>3275</v>
      </c>
      <c r="B17" s="386">
        <f>'data-t1tableregions'!B15</f>
        <v>0.20995139961240916</v>
      </c>
      <c r="C17" s="386">
        <f>'data-t1tableregions'!C15</f>
        <v>0.21658145074370339</v>
      </c>
      <c r="D17" s="386">
        <f>'data-t1tableregions'!D15</f>
        <v>0.22100147604942322</v>
      </c>
      <c r="E17" s="386">
        <f>'data-t1tableregions'!E15</f>
        <v>0.22100147604942322</v>
      </c>
      <c r="F17" s="387">
        <f>'data-t1tableregions'!F15</f>
        <v>0.18426592648029327</v>
      </c>
    </row>
    <row r="18" spans="1:6" s="250" customFormat="1" x14ac:dyDescent="0.2">
      <c r="A18" s="13" t="s">
        <v>19</v>
      </c>
      <c r="B18" s="374">
        <f>'data-t1tableregions'!B16</f>
        <v>0.16139152646064758</v>
      </c>
      <c r="C18" s="374">
        <f>'data-t1tableregions'!C16</f>
        <v>0.15393358469009399</v>
      </c>
      <c r="D18" s="374">
        <f>'data-t1tableregions'!D16</f>
        <v>0.16305047273635864</v>
      </c>
      <c r="E18" s="374">
        <f>'data-t1tableregions'!E16</f>
        <v>0.10365662723779678</v>
      </c>
      <c r="F18" s="375">
        <f>'data-t1tableregions'!F16</f>
        <v>0.18526019155979156</v>
      </c>
    </row>
    <row r="19" spans="1:6" s="250" customFormat="1" x14ac:dyDescent="0.2">
      <c r="A19" s="14" t="s">
        <v>3273</v>
      </c>
      <c r="B19" s="386">
        <f>'data-t1tableregions'!B17</f>
        <v>0.16</v>
      </c>
      <c r="C19" s="386">
        <f>'data-t1tableregions'!C17</f>
        <v>0.155</v>
      </c>
      <c r="D19" s="386">
        <f>'data-t1tableregions'!D17</f>
        <v>0.16752289235591888</v>
      </c>
      <c r="E19" s="386">
        <f>'data-t1tableregions'!E17</f>
        <v>0.10476237535476685</v>
      </c>
      <c r="F19" s="387">
        <f>'data-t1tableregions'!F17</f>
        <v>0.18762880563735962</v>
      </c>
    </row>
    <row r="20" spans="1:6" s="250" customFormat="1" x14ac:dyDescent="0.2">
      <c r="A20" s="13" t="s">
        <v>3263</v>
      </c>
      <c r="B20" s="374">
        <f>'data-t1tableregions'!B18</f>
        <v>0.16401395201683044</v>
      </c>
      <c r="C20" s="374">
        <f>'data-t1tableregions'!C18</f>
        <v>0.18422073125839233</v>
      </c>
      <c r="D20" s="374">
        <f>'data-t1tableregions'!D18</f>
        <v>6.0569826513528824E-2</v>
      </c>
      <c r="E20" s="374">
        <f>'data-t1tableregions'!E18</f>
        <v>5.2276618778705597E-2</v>
      </c>
      <c r="F20" s="375">
        <f>'data-t1tableregions'!F18</f>
        <v>0.19842256605625153</v>
      </c>
    </row>
    <row r="21" spans="1:6" s="250" customFormat="1" x14ac:dyDescent="0.2">
      <c r="A21" s="14" t="s">
        <v>301</v>
      </c>
      <c r="B21" s="386">
        <f>'data-t1tableregions'!B19</f>
        <v>0.1633161572193913</v>
      </c>
      <c r="C21" s="386">
        <f>'data-t1tableregions'!C19</f>
        <v>0.18350130319595337</v>
      </c>
      <c r="D21" s="386">
        <f>'data-t1tableregions'!D19</f>
        <v>0.06</v>
      </c>
      <c r="E21" s="386">
        <f>'data-t1tableregions'!E19</f>
        <v>4.4999999999999998E-2</v>
      </c>
      <c r="F21" s="387">
        <f>'data-t1tableregions'!F19</f>
        <v>0.21451283991336823</v>
      </c>
    </row>
    <row r="22" spans="1:6" s="250" customFormat="1" x14ac:dyDescent="0.2">
      <c r="A22" s="13" t="s">
        <v>63</v>
      </c>
      <c r="B22" s="374">
        <f>'data-t1tableregions'!B20</f>
        <v>0.16074837744235992</v>
      </c>
      <c r="C22" s="374">
        <f>'data-t1tableregions'!C20</f>
        <v>0.17195169627666473</v>
      </c>
      <c r="D22" s="374">
        <f>'data-t1tableregions'!D20</f>
        <v>0.15013773739337921</v>
      </c>
      <c r="E22" s="374">
        <f>'data-t1tableregions'!E20</f>
        <v>0.18206755816936493</v>
      </c>
      <c r="F22" s="375">
        <f>'data-t1tableregions'!F20</f>
        <v>0.20332241058349609</v>
      </c>
    </row>
    <row r="23" spans="1:6" x14ac:dyDescent="0.2">
      <c r="A23" s="14" t="s">
        <v>299</v>
      </c>
      <c r="B23" s="386">
        <f>'data-t1tableregions'!B21</f>
        <v>0.16</v>
      </c>
      <c r="C23" s="386">
        <f>'data-t1tableregions'!C21</f>
        <v>0.16799999999999998</v>
      </c>
      <c r="D23" s="386">
        <f>'data-t1tableregions'!D21</f>
        <v>0.11723291161655799</v>
      </c>
      <c r="E23" s="386">
        <f>'data-t1tableregions'!E21</f>
        <v>7.5356058776378632E-2</v>
      </c>
      <c r="F23" s="387">
        <f>'data-t1tableregions'!F21</f>
        <v>0.21750414371490479</v>
      </c>
    </row>
    <row r="24" spans="1:6" x14ac:dyDescent="0.2">
      <c r="A24" s="14" t="s">
        <v>3272</v>
      </c>
      <c r="B24" s="386">
        <f>'data-t1tableregions'!B22</f>
        <v>0.13724364827781918</v>
      </c>
      <c r="C24" s="386">
        <f>'data-t1tableregions'!C22</f>
        <v>0.14157766275548936</v>
      </c>
      <c r="D24" s="386">
        <f>'data-t1tableregions'!D22</f>
        <v>0.20590028793037174</v>
      </c>
      <c r="E24" s="386">
        <f>'data-t1tableregions'!E22</f>
        <v>0.1049414724111557</v>
      </c>
      <c r="F24" s="387">
        <f>'data-t1tableregions'!F22</f>
        <v>0.10861527174711227</v>
      </c>
    </row>
    <row r="25" spans="1:6" x14ac:dyDescent="0.2">
      <c r="A25" s="13" t="s">
        <v>64</v>
      </c>
      <c r="B25" s="374">
        <f>'data-t1tableregions'!B23</f>
        <v>0.19126050174236298</v>
      </c>
      <c r="C25" s="374">
        <f>'data-t1tableregions'!C23</f>
        <v>0.20714892446994781</v>
      </c>
      <c r="D25" s="374">
        <f>'data-t1tableregions'!D23</f>
        <v>0.19057334959506989</v>
      </c>
      <c r="E25" s="374">
        <f>'data-t1tableregions'!E23</f>
        <v>0.20204408466815948</v>
      </c>
      <c r="F25" s="375">
        <f>'data-t1tableregions'!F23</f>
        <v>0.21792523562908173</v>
      </c>
    </row>
    <row r="26" spans="1:6" s="250" customFormat="1" ht="17" thickBot="1" x14ac:dyDescent="0.25">
      <c r="A26" s="16" t="s">
        <v>3271</v>
      </c>
      <c r="B26" s="388">
        <f>'data-t1tableregions'!B24</f>
        <v>0.19108492714522787</v>
      </c>
      <c r="C26" s="388">
        <f>'data-t1tableregions'!C24</f>
        <v>0.20645957480052446</v>
      </c>
      <c r="D26" s="388">
        <f>'data-t1tableregions'!D24</f>
        <v>0.16970374320006698</v>
      </c>
      <c r="E26" s="388">
        <f>'data-t1tableregions'!E24</f>
        <v>0.10120094567537308</v>
      </c>
      <c r="F26" s="389">
        <f>'data-t1tableregions'!F24</f>
        <v>0.19307966530323029</v>
      </c>
    </row>
    <row r="27" spans="1:6" s="250" customFormat="1" x14ac:dyDescent="0.2">
      <c r="A27" s="507" t="s">
        <v>4495</v>
      </c>
      <c r="B27" s="508"/>
      <c r="C27" s="508"/>
      <c r="D27" s="508"/>
      <c r="E27" s="508"/>
      <c r="F27" s="509"/>
    </row>
    <row r="28" spans="1:6" ht="17" thickBot="1" x14ac:dyDescent="0.25">
      <c r="A28" s="510"/>
      <c r="B28" s="511"/>
      <c r="C28" s="511"/>
      <c r="D28" s="511"/>
      <c r="E28" s="511"/>
      <c r="F28" s="512"/>
    </row>
    <row r="29" spans="1:6" x14ac:dyDescent="0.2">
      <c r="A29" s="38" t="s">
        <v>315</v>
      </c>
    </row>
    <row r="30" spans="1:6" x14ac:dyDescent="0.2">
      <c r="A30" s="38" t="s">
        <v>316</v>
      </c>
    </row>
  </sheetData>
  <mergeCells count="2">
    <mergeCell ref="A1:F1"/>
    <mergeCell ref="A27:F28"/>
  </mergeCells>
  <hyperlinks>
    <hyperlink ref="A29" location="'data-incomepcsum'!A1" display="Go to data" xr:uid="{00000000-0004-0000-0900-000000000000}"/>
    <hyperlink ref="A30" location="'Table of Contents'!A1" display="Go to table of contents" xr:uid="{00000000-0004-0000-0900-000001000000}"/>
  </hyperlink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7558519241921"/>
  </sheetPr>
  <dimension ref="A1:G30"/>
  <sheetViews>
    <sheetView zoomScaleNormal="100" workbookViewId="0">
      <pane xSplit="1" ySplit="2" topLeftCell="B3" activePane="bottomRight" state="frozen"/>
      <selection sqref="A1:F28"/>
      <selection pane="topRight" sqref="A1:F28"/>
      <selection pane="bottomLeft" sqref="A1:F28"/>
      <selection pane="bottomRight" activeCell="C8" sqref="C8"/>
    </sheetView>
  </sheetViews>
  <sheetFormatPr baseColWidth="10" defaultColWidth="10.83203125" defaultRowHeight="16" x14ac:dyDescent="0.2"/>
  <cols>
    <col min="1" max="1" width="29.33203125" style="11" customWidth="1"/>
    <col min="2" max="2" width="13.5" style="11" bestFit="1" customWidth="1"/>
    <col min="3" max="4" width="10.83203125" style="11"/>
    <col min="5" max="6" width="13.83203125" style="11" bestFit="1" customWidth="1"/>
    <col min="7" max="7" width="7.33203125" style="11" customWidth="1"/>
    <col min="8" max="16384" width="10.83203125" style="11"/>
  </cols>
  <sheetData>
    <row r="1" spans="1:7" ht="17" thickBot="1" x14ac:dyDescent="0.25">
      <c r="A1" s="516" t="s">
        <v>4428</v>
      </c>
      <c r="B1" s="516"/>
      <c r="C1" s="516"/>
      <c r="D1" s="516"/>
      <c r="E1" s="516"/>
      <c r="F1" s="516"/>
    </row>
    <row r="2" spans="1:7" x14ac:dyDescent="0.2">
      <c r="A2" s="327"/>
      <c r="B2" s="384">
        <v>1820</v>
      </c>
      <c r="C2" s="384">
        <v>1900</v>
      </c>
      <c r="D2" s="384">
        <v>1950</v>
      </c>
      <c r="E2" s="384">
        <v>1980</v>
      </c>
      <c r="F2" s="385">
        <v>2020</v>
      </c>
    </row>
    <row r="3" spans="1:7" s="250" customFormat="1" x14ac:dyDescent="0.2">
      <c r="A3" s="302"/>
      <c r="B3" s="296"/>
      <c r="C3" s="296"/>
      <c r="D3" s="296"/>
      <c r="E3" s="296"/>
      <c r="F3" s="297"/>
    </row>
    <row r="4" spans="1:7" s="250" customFormat="1" x14ac:dyDescent="0.2">
      <c r="A4" s="13" t="s">
        <v>43</v>
      </c>
      <c r="B4" s="382">
        <f>'data-t1b50tableregions'!B2</f>
        <v>72.643501281738281</v>
      </c>
      <c r="C4" s="382">
        <f>'data-t1b50tableregions'!C2</f>
        <v>169.80116271972656</v>
      </c>
      <c r="D4" s="382">
        <f>'data-t1b50tableregions'!D2</f>
        <v>140.47416687011719</v>
      </c>
      <c r="E4" s="382">
        <f>'data-t1b50tableregions'!E2</f>
        <v>168.50186157226562</v>
      </c>
      <c r="F4" s="383">
        <f>'data-t1b50tableregions'!F2</f>
        <v>144.429443359375</v>
      </c>
    </row>
    <row r="5" spans="1:7" s="250" customFormat="1" x14ac:dyDescent="0.2">
      <c r="A5" s="13" t="s">
        <v>51</v>
      </c>
      <c r="B5" s="382">
        <f>'data-t1b50tableregions'!B3</f>
        <v>43.830196380615234</v>
      </c>
      <c r="C5" s="382">
        <f>'data-t1b50tableregions'!C3</f>
        <v>53.723255157470703</v>
      </c>
      <c r="D5" s="382">
        <f>'data-t1b50tableregions'!D3</f>
        <v>18.741558074951172</v>
      </c>
      <c r="E5" s="382">
        <f>'data-t1b50tableregions'!E3</f>
        <v>84.910659790039062</v>
      </c>
      <c r="F5" s="383">
        <f>'data-t1b50tableregions'!F3</f>
        <v>59.711624145507812</v>
      </c>
    </row>
    <row r="6" spans="1:7" x14ac:dyDescent="0.2">
      <c r="A6" s="14" t="s">
        <v>298</v>
      </c>
      <c r="B6" s="390">
        <f>'data-t1b50tableregions'!B4</f>
        <v>43.582729339599609</v>
      </c>
      <c r="C6" s="390">
        <f>'data-t1b50tableregions'!C4</f>
        <v>51.536960601806641</v>
      </c>
      <c r="D6" s="390">
        <f>'data-t1b50tableregions'!D4</f>
        <v>9.8425197601318359</v>
      </c>
      <c r="E6" s="390">
        <f>'data-t1b50tableregions'!E4</f>
        <v>13.153608322143555</v>
      </c>
      <c r="F6" s="391">
        <f>'data-t1b50tableregions'!F4</f>
        <v>48.752128601074219</v>
      </c>
    </row>
    <row r="7" spans="1:7" x14ac:dyDescent="0.2">
      <c r="A7" s="14" t="s">
        <v>300</v>
      </c>
      <c r="B7" s="390">
        <f>'data-t1b50tableregions'!B5</f>
        <v>44.856281280517578</v>
      </c>
      <c r="C7" s="390">
        <f>'data-t1b50tableregions'!C5</f>
        <v>53.126220703125</v>
      </c>
      <c r="D7" s="390">
        <f>'data-t1b50tableregions'!D5</f>
        <v>17.108442306518555</v>
      </c>
      <c r="E7" s="390">
        <f>'data-t1b50tableregions'!E5</f>
        <v>22.833368301391602</v>
      </c>
      <c r="F7" s="391">
        <f>'data-t1b50tableregions'!F5</f>
        <v>32.867691040039062</v>
      </c>
    </row>
    <row r="8" spans="1:7" s="250" customFormat="1" x14ac:dyDescent="0.2">
      <c r="A8" s="13" t="s">
        <v>0</v>
      </c>
      <c r="B8" s="382">
        <f>'data-t1b50tableregions'!B6</f>
        <v>74.863471984863281</v>
      </c>
      <c r="C8" s="382">
        <f>'data-t1b50tableregions'!C6</f>
        <v>92.527000427246094</v>
      </c>
      <c r="D8" s="382">
        <f>'data-t1b50tableregions'!D6</f>
        <v>31.697874069213867</v>
      </c>
      <c r="E8" s="382">
        <f>'data-t1b50tableregions'!E6</f>
        <v>19.726980209350586</v>
      </c>
      <c r="F8" s="383">
        <f>'data-t1b50tableregions'!F6</f>
        <v>31.21971321105957</v>
      </c>
      <c r="G8" s="368"/>
    </row>
    <row r="9" spans="1:7" x14ac:dyDescent="0.2">
      <c r="A9" s="14" t="s">
        <v>311</v>
      </c>
      <c r="B9" s="390">
        <f>'data-t1b50tableregions'!B7</f>
        <v>79.078819274902344</v>
      </c>
      <c r="C9" s="390">
        <f>'data-t1b50tableregions'!C7</f>
        <v>112.71415710449219</v>
      </c>
      <c r="D9" s="390">
        <f>'data-t1b50tableregions'!D7</f>
        <v>42.937602996826172</v>
      </c>
      <c r="E9" s="390">
        <f>'data-t1b50tableregions'!E7</f>
        <v>18.840713500976562</v>
      </c>
      <c r="F9" s="391">
        <f>'data-t1b50tableregions'!F7</f>
        <v>31.756658554077148</v>
      </c>
    </row>
    <row r="10" spans="1:7" x14ac:dyDescent="0.2">
      <c r="A10" s="14" t="s">
        <v>312</v>
      </c>
      <c r="B10" s="390">
        <f>'data-t1b50tableregions'!B8</f>
        <v>74.750076293945312</v>
      </c>
      <c r="C10" s="390">
        <f>'data-t1b50tableregions'!C8</f>
        <v>82.767768859863281</v>
      </c>
      <c r="D10" s="390">
        <f>'data-t1b50tableregions'!D8</f>
        <v>26.806041717529297</v>
      </c>
      <c r="E10" s="390">
        <f>'data-t1b50tableregions'!E8</f>
        <v>14.85872745513916</v>
      </c>
      <c r="F10" s="391">
        <f>'data-t1b50tableregions'!F8</f>
        <v>23.200023651123047</v>
      </c>
    </row>
    <row r="11" spans="1:7" x14ac:dyDescent="0.2">
      <c r="A11" s="14" t="s">
        <v>313</v>
      </c>
      <c r="B11" s="390">
        <f>'data-t1b50tableregions'!B9</f>
        <v>52.651931762695312</v>
      </c>
      <c r="C11" s="390">
        <f>'data-t1b50tableregions'!C9</f>
        <v>74.010505676269531</v>
      </c>
      <c r="D11" s="390">
        <f>'data-t1b50tableregions'!D9</f>
        <v>20.675870895385742</v>
      </c>
      <c r="E11" s="390">
        <f>'data-t1b50tableregions'!E9</f>
        <v>21.533288955688477</v>
      </c>
      <c r="F11" s="391">
        <f>'data-t1b50tableregions'!F9</f>
        <v>34.837326049804688</v>
      </c>
    </row>
    <row r="12" spans="1:7" s="250" customFormat="1" x14ac:dyDescent="0.2">
      <c r="A12" s="13" t="s">
        <v>24</v>
      </c>
      <c r="B12" s="382">
        <f>'data-t1b50tableregions'!B10</f>
        <v>109.95702362060547</v>
      </c>
      <c r="C12" s="382">
        <f>'data-t1b50tableregions'!C10</f>
        <v>134.37715148925781</v>
      </c>
      <c r="D12" s="382">
        <f>'data-t1b50tableregions'!D10</f>
        <v>145.014404296875</v>
      </c>
      <c r="E12" s="382">
        <f>'data-t1b50tableregions'!E10</f>
        <v>123.97151184082031</v>
      </c>
      <c r="F12" s="383">
        <f>'data-t1b50tableregions'!F10</f>
        <v>135.75834655761719</v>
      </c>
    </row>
    <row r="13" spans="1:7" s="250" customFormat="1" x14ac:dyDescent="0.2">
      <c r="A13" s="14" t="s">
        <v>3268</v>
      </c>
      <c r="B13" s="390">
        <f>'data-t1b50tableregions'!B11</f>
        <v>110.97325134277344</v>
      </c>
      <c r="C13" s="390">
        <f>'data-t1b50tableregions'!C11</f>
        <v>118.74781799316406</v>
      </c>
      <c r="D13" s="390">
        <f>'data-t1b50tableregions'!D11</f>
        <v>143.98530578613281</v>
      </c>
      <c r="E13" s="390">
        <f>'data-t1b50tableregions'!E11</f>
        <v>112.26219177246094</v>
      </c>
      <c r="F13" s="391">
        <f>'data-t1b50tableregions'!F11</f>
        <v>134.43359375</v>
      </c>
    </row>
    <row r="14" spans="1:7" s="250" customFormat="1" x14ac:dyDescent="0.2">
      <c r="A14" s="14" t="s">
        <v>3269</v>
      </c>
      <c r="B14" s="390">
        <f>'data-t1b50tableregions'!B12</f>
        <v>113.01144409179688</v>
      </c>
      <c r="C14" s="390">
        <f>'data-t1b50tableregions'!C12</f>
        <v>120.989501953125</v>
      </c>
      <c r="D14" s="390">
        <f>'data-t1b50tableregions'!D12</f>
        <v>141.47261047363281</v>
      </c>
      <c r="E14" s="390">
        <f>'data-t1b50tableregions'!E12</f>
        <v>132.46437072753906</v>
      </c>
      <c r="F14" s="391">
        <f>'data-t1b50tableregions'!F12</f>
        <v>168.82180786132812</v>
      </c>
    </row>
    <row r="15" spans="1:7" s="250" customFormat="1" x14ac:dyDescent="0.2">
      <c r="A15" s="13" t="s">
        <v>314</v>
      </c>
      <c r="B15" s="382">
        <f>'data-t1b50tableregions'!B13</f>
        <v>78.1419677734375</v>
      </c>
      <c r="C15" s="382">
        <f>'data-t1b50tableregions'!C13</f>
        <v>91.714828491210938</v>
      </c>
      <c r="D15" s="382">
        <f>'data-t1b50tableregions'!D13</f>
        <v>92.966537475585938</v>
      </c>
      <c r="E15" s="382">
        <f>'data-t1b50tableregions'!E13</f>
        <v>232.99505615234375</v>
      </c>
      <c r="F15" s="383">
        <f>'data-t1b50tableregions'!F13</f>
        <v>114.01509094238281</v>
      </c>
    </row>
    <row r="16" spans="1:7" s="250" customFormat="1" x14ac:dyDescent="0.2">
      <c r="A16" s="14" t="s">
        <v>3274</v>
      </c>
      <c r="B16" s="390">
        <f>'data-t1b50tableregions'!B14</f>
        <v>88.359107971191406</v>
      </c>
      <c r="C16" s="390">
        <f>'data-t1b50tableregions'!C14</f>
        <v>105.05025482177734</v>
      </c>
      <c r="D16" s="390">
        <f>'data-t1b50tableregions'!D14</f>
        <v>120.38608551025391</v>
      </c>
      <c r="E16" s="390">
        <f>'data-t1b50tableregions'!E14</f>
        <v>61.349880218505859</v>
      </c>
      <c r="F16" s="391">
        <f>'data-t1b50tableregions'!F14</f>
        <v>55.374656677246094</v>
      </c>
    </row>
    <row r="17" spans="1:6" s="250" customFormat="1" x14ac:dyDescent="0.2">
      <c r="A17" s="14" t="s">
        <v>3275</v>
      </c>
      <c r="B17" s="390">
        <f>'data-t1b50tableregions'!B15</f>
        <v>76.115921020507812</v>
      </c>
      <c r="C17" s="390">
        <f>'data-t1b50tableregions'!C15</f>
        <v>81.377861022949219</v>
      </c>
      <c r="D17" s="390">
        <f>'data-t1b50tableregions'!D15</f>
        <v>85.103935241699219</v>
      </c>
      <c r="E17" s="390">
        <f>'data-t1b50tableregions'!E15</f>
        <v>85.103935241699219</v>
      </c>
      <c r="F17" s="391">
        <f>'data-t1b50tableregions'!F15</f>
        <v>59.522140502929688</v>
      </c>
    </row>
    <row r="18" spans="1:6" s="250" customFormat="1" x14ac:dyDescent="0.2">
      <c r="A18" s="13" t="s">
        <v>4011</v>
      </c>
      <c r="B18" s="382">
        <f>'data-t1b50tableregions'!B16</f>
        <v>59.292980194091797</v>
      </c>
      <c r="C18" s="382">
        <f>'data-t1b50tableregions'!C16</f>
        <v>54.265174865722656</v>
      </c>
      <c r="D18" s="382">
        <f>'data-t1b50tableregions'!D16</f>
        <v>47.055576324462891</v>
      </c>
      <c r="E18" s="382">
        <f>'data-t1b50tableregions'!E16</f>
        <v>27.524007797241211</v>
      </c>
      <c r="F18" s="383">
        <f>'data-t1b50tableregions'!F16</f>
        <v>68.830375671386719</v>
      </c>
    </row>
    <row r="19" spans="1:6" s="250" customFormat="1" x14ac:dyDescent="0.2">
      <c r="A19" s="14" t="s">
        <v>3273</v>
      </c>
      <c r="B19" s="390">
        <f>'data-t1b50tableregions'!B17</f>
        <v>57.142856597900391</v>
      </c>
      <c r="C19" s="390">
        <f>'data-t1b50tableregions'!C17</f>
        <v>53.334121704101562</v>
      </c>
      <c r="D19" s="390">
        <f>'data-t1b50tableregions'!D17</f>
        <v>48.362541198730469</v>
      </c>
      <c r="E19" s="390">
        <f>'data-t1b50tableregions'!E17</f>
        <v>27.472736358642578</v>
      </c>
      <c r="F19" s="391">
        <f>'data-t1b50tableregions'!F17</f>
        <v>70.490982055664062</v>
      </c>
    </row>
    <row r="20" spans="1:6" s="250" customFormat="1" x14ac:dyDescent="0.2">
      <c r="A20" s="13" t="s">
        <v>3263</v>
      </c>
      <c r="B20" s="382">
        <f>'data-t1b50tableregions'!B18</f>
        <v>51.629322052001953</v>
      </c>
      <c r="C20" s="382">
        <f>'data-t1b50tableregions'!C18</f>
        <v>61.179779052734375</v>
      </c>
      <c r="D20" s="382">
        <f>'data-t1b50tableregions'!D18</f>
        <v>12.989142417907715</v>
      </c>
      <c r="E20" s="382">
        <f>'data-t1b50tableregions'!E18</f>
        <v>12.453180313110352</v>
      </c>
      <c r="F20" s="383">
        <f>'data-t1b50tableregions'!F18</f>
        <v>71.674125671386719</v>
      </c>
    </row>
    <row r="21" spans="1:6" s="250" customFormat="1" x14ac:dyDescent="0.2">
      <c r="A21" s="14" t="s">
        <v>301</v>
      </c>
      <c r="B21" s="390">
        <f>'data-t1b50tableregions'!B19</f>
        <v>51.385379791259766</v>
      </c>
      <c r="C21" s="390">
        <f>'data-t1b50tableregions'!C19</f>
        <v>60.912117004394531</v>
      </c>
      <c r="D21" s="390">
        <f>'data-t1b50tableregions'!D19</f>
        <v>12.865384101867676</v>
      </c>
      <c r="E21" s="390">
        <f>'data-t1b50tableregions'!E19</f>
        <v>8.256810188293457</v>
      </c>
      <c r="F21" s="391">
        <f>'data-t1b50tableregions'!F19</f>
        <v>63.164779663085938</v>
      </c>
    </row>
    <row r="22" spans="1:6" s="250" customFormat="1" x14ac:dyDescent="0.2">
      <c r="A22" s="13" t="s">
        <v>63</v>
      </c>
      <c r="B22" s="382">
        <f>'data-t1b50tableregions'!B20</f>
        <v>51.680759429931641</v>
      </c>
      <c r="C22" s="382">
        <f>'data-t1b50tableregions'!C20</f>
        <v>62.621990203857422</v>
      </c>
      <c r="D22" s="382">
        <f>'data-t1b50tableregions'!D20</f>
        <v>42.987300872802734</v>
      </c>
      <c r="E22" s="382">
        <f>'data-t1b50tableregions'!E20</f>
        <v>58.816749572753906</v>
      </c>
      <c r="F22" s="383">
        <f>'data-t1b50tableregions'!F20</f>
        <v>83.381027221679688</v>
      </c>
    </row>
    <row r="23" spans="1:6" x14ac:dyDescent="0.2">
      <c r="A23" s="14" t="s">
        <v>299</v>
      </c>
      <c r="B23" s="390">
        <f>'data-t1b50tableregions'!B21</f>
        <v>49.938873291015625</v>
      </c>
      <c r="C23" s="390">
        <f>'data-t1b50tableregions'!C21</f>
        <v>58.967613220214844</v>
      </c>
      <c r="D23" s="390">
        <f>'data-t1b50tableregions'!D21</f>
        <v>29.349100112915039</v>
      </c>
      <c r="E23" s="390">
        <f>'data-t1b50tableregions'!E21</f>
        <v>17.768232345581055</v>
      </c>
      <c r="F23" s="391">
        <f>'data-t1b50tableregions'!F21</f>
        <v>83.015762329101562</v>
      </c>
    </row>
    <row r="24" spans="1:6" x14ac:dyDescent="0.2">
      <c r="A24" s="14" t="s">
        <v>3272</v>
      </c>
      <c r="B24" s="390">
        <f>'data-t1b50tableregions'!B22</f>
        <v>38.570610046386719</v>
      </c>
      <c r="C24" s="390">
        <f>'data-t1b50tableregions'!C22</f>
        <v>40.687923431396484</v>
      </c>
      <c r="D24" s="390">
        <f>'data-t1b50tableregions'!D22</f>
        <v>63.55023193359375</v>
      </c>
      <c r="E24" s="390">
        <f>'data-t1b50tableregions'!E22</f>
        <v>28.736305236816406</v>
      </c>
      <c r="F24" s="391">
        <f>'data-t1b50tableregions'!F22</f>
        <v>33.157100677490234</v>
      </c>
    </row>
    <row r="25" spans="1:6" x14ac:dyDescent="0.2">
      <c r="A25" s="13" t="s">
        <v>64</v>
      </c>
      <c r="B25" s="382">
        <f>'data-t1b50tableregions'!B23</f>
        <v>75.009140014648438</v>
      </c>
      <c r="C25" s="382">
        <f>'data-t1b50tableregions'!C23</f>
        <v>89.006202697753906</v>
      </c>
      <c r="D25" s="382">
        <f>'data-t1b50tableregions'!D23</f>
        <v>91.513603210449219</v>
      </c>
      <c r="E25" s="382">
        <f>'data-t1b50tableregions'!E23</f>
        <v>149.92106628417969</v>
      </c>
      <c r="F25" s="383">
        <f>'data-t1b50tableregions'!F23</f>
        <v>126.61930084228516</v>
      </c>
    </row>
    <row r="26" spans="1:6" s="250" customFormat="1" ht="17" thickBot="1" x14ac:dyDescent="0.25">
      <c r="A26" s="16" t="s">
        <v>3271</v>
      </c>
      <c r="B26" s="392">
        <f>'data-t1b50tableregions'!B24</f>
        <v>74.760078430175781</v>
      </c>
      <c r="C26" s="392">
        <f>'data-t1b50tableregions'!C24</f>
        <v>87.535598754882812</v>
      </c>
      <c r="D26" s="392">
        <f>'data-t1b50tableregions'!D24</f>
        <v>71.924224853515625</v>
      </c>
      <c r="E26" s="392">
        <f>'data-t1b50tableregions'!E24</f>
        <v>37.974990844726562</v>
      </c>
      <c r="F26" s="393">
        <f>'data-t1b50tableregions'!F24</f>
        <v>166.3140869140625</v>
      </c>
    </row>
    <row r="27" spans="1:6" s="250" customFormat="1" x14ac:dyDescent="0.2">
      <c r="A27" s="507" t="s">
        <v>4496</v>
      </c>
      <c r="B27" s="508"/>
      <c r="C27" s="508"/>
      <c r="D27" s="508"/>
      <c r="E27" s="508"/>
      <c r="F27" s="509"/>
    </row>
    <row r="28" spans="1:6" ht="17" thickBot="1" x14ac:dyDescent="0.25">
      <c r="A28" s="510"/>
      <c r="B28" s="511"/>
      <c r="C28" s="511"/>
      <c r="D28" s="511"/>
      <c r="E28" s="511"/>
      <c r="F28" s="512"/>
    </row>
    <row r="29" spans="1:6" x14ac:dyDescent="0.2">
      <c r="A29" s="38" t="s">
        <v>315</v>
      </c>
    </row>
    <row r="30" spans="1:6" x14ac:dyDescent="0.2">
      <c r="A30" s="38" t="s">
        <v>316</v>
      </c>
    </row>
  </sheetData>
  <mergeCells count="2">
    <mergeCell ref="A1:F1"/>
    <mergeCell ref="A27:F28"/>
  </mergeCells>
  <hyperlinks>
    <hyperlink ref="A29" location="'data-incomepcsum'!A1" display="Go to data" xr:uid="{00000000-0004-0000-0A00-000000000000}"/>
    <hyperlink ref="A30" location="'Table of Contents'!A1" display="Go to table of contents" xr:uid="{00000000-0004-0000-0A00-000001000000}"/>
  </hyperlink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A7D51-2851-9549-B719-C6C35DD44CAE}">
  <sheetPr>
    <tabColor theme="9" tint="-0.249977111117893"/>
    <pageSetUpPr fitToPage="1"/>
  </sheetPr>
  <dimension ref="A1"/>
  <sheetViews>
    <sheetView workbookViewId="0">
      <selection activeCell="B33" sqref="B33"/>
    </sheetView>
  </sheetViews>
  <sheetFormatPr baseColWidth="10" defaultRowHeight="16" x14ac:dyDescent="0.2"/>
  <cols>
    <col min="1" max="16384" width="10.83203125" style="11"/>
  </cols>
  <sheetData/>
  <pageMargins left="0.7" right="0.7" top="0.75" bottom="0.75" header="0.3" footer="0.3"/>
  <pageSetup paperSize="9" scale="87" orientation="landscape" horizontalDpi="0" verticalDpi="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D591F-1B5A-9744-9AD0-9D1F46F7D9E3}">
  <sheetPr>
    <tabColor theme="9" tint="-0.249977111117893"/>
    <pageSetUpPr fitToPage="1"/>
  </sheetPr>
  <dimension ref="A1"/>
  <sheetViews>
    <sheetView workbookViewId="0">
      <selection activeCell="N14" sqref="N14"/>
    </sheetView>
  </sheetViews>
  <sheetFormatPr baseColWidth="10" defaultRowHeight="16" x14ac:dyDescent="0.2"/>
  <cols>
    <col min="1" max="16384" width="10.83203125" style="11"/>
  </cols>
  <sheetData/>
  <pageMargins left="0.7" right="0.7" top="0.75" bottom="0.75" header="0.3" footer="0.3"/>
  <pageSetup paperSize="9" scale="95" orientation="landscape" horizontalDpi="0" verticalDpi="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pageSetUpPr fitToPage="1"/>
  </sheetPr>
  <dimension ref="A32:A33"/>
  <sheetViews>
    <sheetView workbookViewId="0">
      <selection sqref="A1:F28"/>
    </sheetView>
  </sheetViews>
  <sheetFormatPr baseColWidth="10" defaultRowHeight="16" x14ac:dyDescent="0.2"/>
  <cols>
    <col min="1" max="16384" width="10.83203125" style="11"/>
  </cols>
  <sheetData>
    <row r="32" spans="1:1" x14ac:dyDescent="0.2">
      <c r="A32" s="38"/>
    </row>
    <row r="33" spans="1:1" x14ac:dyDescent="0.2">
      <c r="A33" s="38"/>
    </row>
  </sheetData>
  <pageMargins left="0.7" right="0.7" top="0.75" bottom="0.75" header="0.3" footer="0.3"/>
  <pageSetup paperSize="9" scale="95" orientation="landscape" horizontalDpi="0" verticalDpi="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pageSetUpPr fitToPage="1"/>
  </sheetPr>
  <dimension ref="A32:A33"/>
  <sheetViews>
    <sheetView zoomScale="92" workbookViewId="0">
      <selection activeCell="A34" sqref="A34"/>
    </sheetView>
  </sheetViews>
  <sheetFormatPr baseColWidth="10" defaultColWidth="10.83203125" defaultRowHeight="16" x14ac:dyDescent="0.2"/>
  <cols>
    <col min="1" max="16384" width="10.83203125" style="11"/>
  </cols>
  <sheetData>
    <row r="32" spans="1:1" x14ac:dyDescent="0.2">
      <c r="A32" s="215"/>
    </row>
    <row r="33" spans="1:1" x14ac:dyDescent="0.2">
      <c r="A33" s="38"/>
    </row>
  </sheetData>
  <pageMargins left="0.7" right="0.7" top="0.75" bottom="0.75" header="0.3" footer="0.3"/>
  <pageSetup paperSize="9" scale="95" orientation="landscape" horizontalDpi="0" verticalDpi="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pageSetUpPr fitToPage="1"/>
  </sheetPr>
  <dimension ref="A32:A33"/>
  <sheetViews>
    <sheetView workbookViewId="0">
      <selection sqref="A1:F28"/>
    </sheetView>
  </sheetViews>
  <sheetFormatPr baseColWidth="10" defaultColWidth="10.83203125" defaultRowHeight="16" x14ac:dyDescent="0.2"/>
  <cols>
    <col min="1" max="16384" width="10.83203125" style="11"/>
  </cols>
  <sheetData>
    <row r="32" spans="1:1" x14ac:dyDescent="0.2">
      <c r="A32" s="38"/>
    </row>
    <row r="33" spans="1:1" x14ac:dyDescent="0.2">
      <c r="A33" s="38"/>
    </row>
  </sheetData>
  <pageMargins left="0.7" right="0.7" top="0.75" bottom="0.75" header="0.3" footer="0.3"/>
  <pageSetup paperSize="9" scale="98" orientation="landscape" horizontalDpi="0" verticalDpi="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pageSetUpPr fitToPage="1"/>
  </sheetPr>
  <dimension ref="A31:A33"/>
  <sheetViews>
    <sheetView zoomScale="75" zoomScaleNormal="150" workbookViewId="0">
      <selection sqref="A1:F28"/>
    </sheetView>
  </sheetViews>
  <sheetFormatPr baseColWidth="10" defaultColWidth="10.83203125" defaultRowHeight="16" x14ac:dyDescent="0.2"/>
  <cols>
    <col min="1" max="16384" width="10.83203125" style="11"/>
  </cols>
  <sheetData>
    <row r="31" spans="1:1" x14ac:dyDescent="0.2">
      <c r="A31" s="3"/>
    </row>
    <row r="32" spans="1:1" x14ac:dyDescent="0.2">
      <c r="A32" s="215"/>
    </row>
    <row r="33" spans="1:1" x14ac:dyDescent="0.2">
      <c r="A33" s="215"/>
    </row>
  </sheetData>
  <pageMargins left="0.7" right="0.7" top="0.75" bottom="0.75" header="0.3" footer="0.3"/>
  <pageSetup paperSize="9" scale="76" orientation="landscape" horizontalDpi="0" verticalDpi="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pageSetUpPr fitToPage="1"/>
  </sheetPr>
  <dimension ref="A32:A33"/>
  <sheetViews>
    <sheetView topLeftCell="A2" zoomScale="92" workbookViewId="0">
      <selection sqref="A1:F28"/>
    </sheetView>
  </sheetViews>
  <sheetFormatPr baseColWidth="10" defaultColWidth="10.83203125" defaultRowHeight="16" x14ac:dyDescent="0.2"/>
  <cols>
    <col min="1" max="16384" width="10.83203125" style="11"/>
  </cols>
  <sheetData>
    <row r="32" spans="1:1" x14ac:dyDescent="0.2">
      <c r="A32" s="215"/>
    </row>
    <row r="33" spans="1:1" x14ac:dyDescent="0.2">
      <c r="A33" s="38"/>
    </row>
  </sheetData>
  <pageMargins left="0.7" right="0.7" top="0.75" bottom="0.75" header="0.3" footer="0.3"/>
  <pageSetup paperSize="9" scale="95" orientation="landscape" horizontalDpi="0" verticalDpi="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9"/>
    <pageSetUpPr fitToPage="1"/>
  </sheetPr>
  <dimension ref="A32:A33"/>
  <sheetViews>
    <sheetView zoomScale="92" workbookViewId="0">
      <selection sqref="A1:F28"/>
    </sheetView>
  </sheetViews>
  <sheetFormatPr baseColWidth="10" defaultColWidth="10.83203125" defaultRowHeight="16" x14ac:dyDescent="0.2"/>
  <cols>
    <col min="1" max="16384" width="10.83203125" style="11"/>
  </cols>
  <sheetData>
    <row r="32" spans="1:1" x14ac:dyDescent="0.2">
      <c r="A32" s="215"/>
    </row>
    <row r="33" spans="1:1" x14ac:dyDescent="0.2">
      <c r="A33" s="38"/>
    </row>
  </sheetData>
  <pageMargins left="0.7" right="0.7" top="0.75" bottom="0.75" header="0.3" footer="0.3"/>
  <pageSetup paperSize="9" scale="95" orientation="landscape" horizontalDpi="0" verticalDpi="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
  <sheetViews>
    <sheetView workbookViewId="0">
      <selection activeCell="F13" sqref="F13"/>
    </sheetView>
  </sheetViews>
  <sheetFormatPr baseColWidth="10" defaultRowHeight="16" x14ac:dyDescent="0.2"/>
  <cols>
    <col min="1" max="16384" width="10.83203125" style="11"/>
  </cols>
  <sheetData/>
  <pageMargins left="0.7" right="0.7" top="0.75" bottom="0.75" header="0.3" footer="0.3"/>
  <pageSetup paperSize="9" orientation="portrait" horizontalDpi="0" verticalDpi="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pageSetUpPr fitToPage="1"/>
  </sheetPr>
  <dimension ref="A32:A33"/>
  <sheetViews>
    <sheetView zoomScale="92" workbookViewId="0">
      <selection sqref="A1:F28"/>
    </sheetView>
  </sheetViews>
  <sheetFormatPr baseColWidth="10" defaultColWidth="10.83203125" defaultRowHeight="16" x14ac:dyDescent="0.2"/>
  <cols>
    <col min="1" max="16384" width="10.83203125" style="11"/>
  </cols>
  <sheetData>
    <row r="32" spans="1:1" x14ac:dyDescent="0.2">
      <c r="A32" s="215"/>
    </row>
    <row r="33" spans="1:1" x14ac:dyDescent="0.2">
      <c r="A33" s="38"/>
    </row>
  </sheetData>
  <pageMargins left="0.7" right="0.7" top="0.75" bottom="0.75" header="0.3" footer="0.3"/>
  <pageSetup paperSize="9" scale="95" orientation="landscape" horizontalDpi="0" verticalDpi="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pageSetUpPr fitToPage="1"/>
  </sheetPr>
  <dimension ref="A2"/>
  <sheetViews>
    <sheetView topLeftCell="A2" zoomScale="60" zoomScaleNormal="60" workbookViewId="0">
      <selection activeCell="Z16" sqref="Z16"/>
    </sheetView>
  </sheetViews>
  <sheetFormatPr baseColWidth="10" defaultColWidth="10.83203125" defaultRowHeight="16" x14ac:dyDescent="0.2"/>
  <cols>
    <col min="1" max="16384" width="10.83203125" style="11"/>
  </cols>
  <sheetData>
    <row r="2" spans="1:1" ht="28" x14ac:dyDescent="0.3">
      <c r="A2" s="324"/>
    </row>
  </sheetData>
  <pageMargins left="0.7" right="0.7" top="0.75" bottom="0.75" header="0.3" footer="0.3"/>
  <pageSetup paperSize="9" scale="54" orientation="landscape" horizontalDpi="0" verticalDpi="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9"/>
    <pageSetUpPr fitToPage="1"/>
  </sheetPr>
  <dimension ref="A2"/>
  <sheetViews>
    <sheetView zoomScale="60" zoomScaleNormal="60" workbookViewId="0">
      <selection activeCell="Y36" sqref="Y36"/>
    </sheetView>
  </sheetViews>
  <sheetFormatPr baseColWidth="10" defaultColWidth="10.83203125" defaultRowHeight="16" x14ac:dyDescent="0.2"/>
  <cols>
    <col min="1" max="16384" width="10.83203125" style="11"/>
  </cols>
  <sheetData>
    <row r="2" spans="1:1" ht="28" x14ac:dyDescent="0.3">
      <c r="A2" s="324"/>
    </row>
  </sheetData>
  <pageMargins left="0.7" right="0.7" top="0.75" bottom="0.75" header="0.3" footer="0.3"/>
  <pageSetup paperSize="9" scale="54" orientation="landscape" horizontalDpi="0" verticalDpi="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pageSetUpPr fitToPage="1"/>
  </sheetPr>
  <dimension ref="A2"/>
  <sheetViews>
    <sheetView zoomScale="60" zoomScaleNormal="60" workbookViewId="0">
      <selection activeCell="X23" sqref="X23"/>
    </sheetView>
  </sheetViews>
  <sheetFormatPr baseColWidth="10" defaultColWidth="10.83203125" defaultRowHeight="16" x14ac:dyDescent="0.2"/>
  <cols>
    <col min="1" max="16384" width="10.83203125" style="11"/>
  </cols>
  <sheetData>
    <row r="2" spans="1:1" ht="28" x14ac:dyDescent="0.3">
      <c r="A2" s="324"/>
    </row>
  </sheetData>
  <pageMargins left="0.7" right="0.7" top="0.75" bottom="0.75" header="0.3" footer="0.3"/>
  <pageSetup paperSize="9" scale="53" orientation="landscape" horizontalDpi="0" verticalDpi="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9"/>
    <pageSetUpPr fitToPage="1"/>
  </sheetPr>
  <dimension ref="A2"/>
  <sheetViews>
    <sheetView zoomScale="60" zoomScaleNormal="60" workbookViewId="0">
      <selection activeCell="Y39" sqref="Y39"/>
    </sheetView>
  </sheetViews>
  <sheetFormatPr baseColWidth="10" defaultColWidth="10.83203125" defaultRowHeight="16" x14ac:dyDescent="0.2"/>
  <cols>
    <col min="1" max="16384" width="10.83203125" style="11"/>
  </cols>
  <sheetData>
    <row r="2" spans="1:1" ht="28" x14ac:dyDescent="0.3">
      <c r="A2" s="324"/>
    </row>
  </sheetData>
  <pageMargins left="0.7" right="0.7" top="0.75" bottom="0.75" header="0.3" footer="0.3"/>
  <pageSetup paperSize="9" scale="56" orientation="landscape"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7E5B1-9DE8-A248-821A-B2DF62A2E18C}">
  <dimension ref="A1:P81"/>
  <sheetViews>
    <sheetView zoomScale="79" zoomScaleNormal="79" workbookViewId="0">
      <selection activeCell="AE15" sqref="AE15"/>
    </sheetView>
  </sheetViews>
  <sheetFormatPr baseColWidth="10" defaultRowHeight="16" x14ac:dyDescent="0.2"/>
  <cols>
    <col min="1" max="16384" width="10.83203125" style="497"/>
  </cols>
  <sheetData>
    <row r="1" spans="7:16" ht="35" x14ac:dyDescent="0.35">
      <c r="G1" s="499" t="s">
        <v>4585</v>
      </c>
    </row>
    <row r="2" spans="7:16" ht="37" x14ac:dyDescent="0.45">
      <c r="J2" s="500"/>
      <c r="K2" s="500"/>
      <c r="L2" s="500"/>
      <c r="M2" s="500"/>
      <c r="N2" s="500"/>
      <c r="O2" s="500"/>
      <c r="P2" s="500"/>
    </row>
    <row r="81" spans="1:1" x14ac:dyDescent="0.2">
      <c r="A81" s="498" t="s">
        <v>4584</v>
      </c>
    </row>
  </sheetData>
  <hyperlinks>
    <hyperlink ref="A81" location="'data-F17'!A1" display="data" xr:uid="{FD92E1A9-3581-4C46-AC3D-1251641275F2}"/>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9"/>
    <pageSetUpPr fitToPage="1"/>
  </sheetPr>
  <dimension ref="A32:A33"/>
  <sheetViews>
    <sheetView zoomScale="92" workbookViewId="0">
      <selection activeCell="N8" sqref="N8"/>
    </sheetView>
  </sheetViews>
  <sheetFormatPr baseColWidth="10" defaultColWidth="10.83203125" defaultRowHeight="16" x14ac:dyDescent="0.2"/>
  <cols>
    <col min="1" max="16384" width="10.83203125" style="11"/>
  </cols>
  <sheetData>
    <row r="32" spans="1:1" x14ac:dyDescent="0.2">
      <c r="A32" s="215"/>
    </row>
    <row r="33" spans="1:1" x14ac:dyDescent="0.2">
      <c r="A33" s="38"/>
    </row>
  </sheetData>
  <pageMargins left="0.7" right="0.7" top="0.75" bottom="0.75" header="0.3" footer="0.3"/>
  <pageSetup paperSize="9" scale="95" orientation="landscape" horizontalDpi="0" verticalDpi="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
  <sheetViews>
    <sheetView workbookViewId="0"/>
  </sheetViews>
  <sheetFormatPr baseColWidth="10" defaultRowHeight="16" x14ac:dyDescent="0.2"/>
  <sheetData/>
  <pageMargins left="0.7" right="0.7" top="0.75" bottom="0.75" header="0.3" footer="0.3"/>
  <pageSetup paperSize="9" orientation="portrait" horizontalDpi="0" verticalDpi="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39997558519241921"/>
  </sheetPr>
  <dimension ref="A1:FE27"/>
  <sheetViews>
    <sheetView zoomScale="125" workbookViewId="0">
      <pane xSplit="1" ySplit="4" topLeftCell="B11" activePane="bottomRight" state="frozen"/>
      <selection pane="topRight" activeCell="B1" sqref="B1"/>
      <selection pane="bottomLeft" activeCell="A4" sqref="A4"/>
      <selection pane="bottomRight" activeCell="E23" sqref="E23"/>
    </sheetView>
  </sheetViews>
  <sheetFormatPr baseColWidth="10" defaultColWidth="10.83203125" defaultRowHeight="16" x14ac:dyDescent="0.2"/>
  <cols>
    <col min="1" max="1" width="8.83203125" style="3" customWidth="1"/>
    <col min="2" max="15" width="7" style="3" bestFit="1" customWidth="1"/>
    <col min="16" max="16" width="5.83203125" style="3" bestFit="1" customWidth="1"/>
    <col min="17" max="20" width="7" style="3" bestFit="1" customWidth="1"/>
    <col min="21" max="21" width="5.83203125" style="3" bestFit="1" customWidth="1"/>
    <col min="22" max="25" width="7" style="3" bestFit="1" customWidth="1"/>
    <col min="26" max="26" width="5.83203125" style="3" bestFit="1" customWidth="1"/>
    <col min="27" max="70" width="7" style="3" bestFit="1" customWidth="1"/>
    <col min="71" max="71" width="5.83203125" style="3" bestFit="1" customWidth="1"/>
    <col min="72" max="100" width="7" style="3" bestFit="1" customWidth="1"/>
    <col min="101" max="101" width="5.83203125" style="3" bestFit="1" customWidth="1"/>
    <col min="102" max="105" width="7" style="3" bestFit="1" customWidth="1"/>
    <col min="106" max="106" width="5.83203125" style="3" bestFit="1" customWidth="1"/>
    <col min="107" max="110" width="7" style="3" bestFit="1" customWidth="1"/>
    <col min="111" max="111" width="5.83203125" style="3" bestFit="1" customWidth="1"/>
    <col min="112" max="115" width="7" style="3" bestFit="1" customWidth="1"/>
    <col min="116" max="116" width="5.83203125" style="3" bestFit="1" customWidth="1"/>
    <col min="117" max="120" width="7" style="3" bestFit="1" customWidth="1"/>
    <col min="121" max="121" width="5.83203125" style="3" bestFit="1" customWidth="1"/>
    <col min="122" max="125" width="7" style="3" bestFit="1" customWidth="1"/>
    <col min="126" max="126" width="5.83203125" style="3" bestFit="1" customWidth="1"/>
    <col min="127" max="130" width="7" style="3" bestFit="1" customWidth="1"/>
    <col min="131" max="131" width="5.83203125" style="3" bestFit="1" customWidth="1"/>
    <col min="132" max="135" width="7" style="3" bestFit="1" customWidth="1"/>
    <col min="136" max="136" width="5.83203125" style="3" bestFit="1" customWidth="1"/>
    <col min="137" max="140" width="7" style="3" bestFit="1" customWidth="1"/>
    <col min="141" max="141" width="5.83203125" style="3" bestFit="1" customWidth="1"/>
    <col min="142" max="150" width="7" style="3" bestFit="1" customWidth="1"/>
    <col min="151" max="151" width="5.83203125" style="3" bestFit="1" customWidth="1"/>
    <col min="152" max="155" width="7" style="3" bestFit="1" customWidth="1"/>
    <col min="156" max="156" width="5.83203125" style="3" bestFit="1" customWidth="1"/>
    <col min="157" max="157" width="6.83203125" style="3" customWidth="1"/>
    <col min="158" max="160" width="7" style="3" bestFit="1" customWidth="1"/>
    <col min="161" max="161" width="5.83203125" style="3" bestFit="1" customWidth="1"/>
    <col min="162" max="191" width="5" style="3" customWidth="1"/>
    <col min="192" max="16384" width="10.83203125" style="3"/>
  </cols>
  <sheetData>
    <row r="1" spans="1:161" s="29" customFormat="1" ht="17" thickBot="1" x14ac:dyDescent="0.25">
      <c r="A1" s="2" t="s">
        <v>4486</v>
      </c>
      <c r="B1" s="28"/>
      <c r="C1" s="28"/>
      <c r="D1" s="28"/>
      <c r="E1" s="28"/>
      <c r="F1" s="28"/>
      <c r="G1" s="28"/>
      <c r="H1" s="28"/>
      <c r="I1" s="28"/>
      <c r="J1" s="28"/>
      <c r="K1" s="28"/>
      <c r="L1" s="28"/>
      <c r="M1" s="28"/>
      <c r="N1" s="28"/>
      <c r="O1" s="28"/>
      <c r="P1" s="28"/>
      <c r="Q1" s="28"/>
      <c r="R1" s="28"/>
      <c r="S1" s="28"/>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row>
    <row r="2" spans="1:161" x14ac:dyDescent="0.2">
      <c r="B2" s="517" t="s">
        <v>46</v>
      </c>
      <c r="C2" s="518"/>
      <c r="D2" s="518"/>
      <c r="E2" s="518"/>
      <c r="F2" s="518"/>
      <c r="G2" s="518"/>
      <c r="H2" s="518"/>
      <c r="I2" s="518"/>
      <c r="J2" s="518"/>
      <c r="K2" s="519"/>
      <c r="L2" s="523" t="s">
        <v>51</v>
      </c>
      <c r="M2" s="524"/>
      <c r="N2" s="524"/>
      <c r="O2" s="524"/>
      <c r="P2" s="524"/>
      <c r="Q2" s="524"/>
      <c r="R2" s="524"/>
      <c r="S2" s="524"/>
      <c r="T2" s="524"/>
      <c r="U2" s="524"/>
      <c r="V2" s="524"/>
      <c r="W2" s="524"/>
      <c r="X2" s="524"/>
      <c r="Y2" s="524"/>
      <c r="Z2" s="525"/>
      <c r="AA2" s="523" t="s">
        <v>0</v>
      </c>
      <c r="AB2" s="524"/>
      <c r="AC2" s="524"/>
      <c r="AD2" s="524"/>
      <c r="AE2" s="524"/>
      <c r="AF2" s="524"/>
      <c r="AG2" s="524"/>
      <c r="AH2" s="524"/>
      <c r="AI2" s="524"/>
      <c r="AJ2" s="524"/>
      <c r="AK2" s="524"/>
      <c r="AL2" s="524"/>
      <c r="AM2" s="524"/>
      <c r="AN2" s="524"/>
      <c r="AO2" s="524"/>
      <c r="AP2" s="524"/>
      <c r="AQ2" s="524"/>
      <c r="AR2" s="524"/>
      <c r="AS2" s="524"/>
      <c r="AT2" s="524"/>
      <c r="AU2" s="524"/>
      <c r="AV2" s="524"/>
      <c r="AW2" s="524"/>
      <c r="AX2" s="524"/>
      <c r="AY2" s="524"/>
      <c r="AZ2" s="524"/>
      <c r="BA2" s="524"/>
      <c r="BB2" s="524"/>
      <c r="BC2" s="524"/>
      <c r="BD2" s="524"/>
      <c r="BE2" s="524"/>
      <c r="BF2" s="524"/>
      <c r="BG2" s="524"/>
      <c r="BH2" s="524"/>
      <c r="BI2" s="524"/>
      <c r="BJ2" s="524"/>
      <c r="BK2" s="524"/>
      <c r="BL2" s="524"/>
      <c r="BM2" s="524"/>
      <c r="BN2" s="525"/>
      <c r="BO2" s="523" t="s">
        <v>24</v>
      </c>
      <c r="BP2" s="524"/>
      <c r="BQ2" s="524"/>
      <c r="BR2" s="524"/>
      <c r="BS2" s="524"/>
      <c r="BT2" s="524"/>
      <c r="BU2" s="524"/>
      <c r="BV2" s="524"/>
      <c r="BW2" s="524"/>
      <c r="BX2" s="524"/>
      <c r="BY2" s="524"/>
      <c r="BZ2" s="524"/>
      <c r="CA2" s="524"/>
      <c r="CB2" s="524"/>
      <c r="CC2" s="524"/>
      <c r="CD2" s="524"/>
      <c r="CE2" s="524"/>
      <c r="CF2" s="524"/>
      <c r="CG2" s="524"/>
      <c r="CH2" s="524"/>
      <c r="CI2" s="524"/>
      <c r="CJ2" s="524"/>
      <c r="CK2" s="524"/>
      <c r="CL2" s="524"/>
      <c r="CM2" s="524"/>
      <c r="CN2" s="524"/>
      <c r="CO2" s="524"/>
      <c r="CP2" s="524"/>
      <c r="CQ2" s="524"/>
      <c r="CR2" s="525"/>
      <c r="CS2" s="523" t="s">
        <v>198</v>
      </c>
      <c r="CT2" s="524"/>
      <c r="CU2" s="524"/>
      <c r="CV2" s="524"/>
      <c r="CW2" s="524"/>
      <c r="CX2" s="524"/>
      <c r="CY2" s="524"/>
      <c r="CZ2" s="524"/>
      <c r="DA2" s="524"/>
      <c r="DB2" s="524"/>
      <c r="DC2" s="524"/>
      <c r="DD2" s="524"/>
      <c r="DE2" s="524"/>
      <c r="DF2" s="524"/>
      <c r="DG2" s="524"/>
      <c r="DH2" s="524"/>
      <c r="DI2" s="524"/>
      <c r="DJ2" s="524"/>
      <c r="DK2" s="524"/>
      <c r="DL2" s="525"/>
      <c r="DM2" s="517" t="s">
        <v>19</v>
      </c>
      <c r="DN2" s="518"/>
      <c r="DO2" s="518"/>
      <c r="DP2" s="518"/>
      <c r="DQ2" s="518"/>
      <c r="DR2" s="518"/>
      <c r="DS2" s="518"/>
      <c r="DT2" s="518"/>
      <c r="DU2" s="518"/>
      <c r="DV2" s="519"/>
      <c r="DW2" s="523" t="s">
        <v>82</v>
      </c>
      <c r="DX2" s="524"/>
      <c r="DY2" s="524"/>
      <c r="DZ2" s="524"/>
      <c r="EA2" s="524"/>
      <c r="EB2" s="524"/>
      <c r="EC2" s="524"/>
      <c r="ED2" s="524"/>
      <c r="EE2" s="524"/>
      <c r="EF2" s="524"/>
      <c r="EG2" s="523" t="s">
        <v>61</v>
      </c>
      <c r="EH2" s="524"/>
      <c r="EI2" s="524"/>
      <c r="EJ2" s="524"/>
      <c r="EK2" s="524"/>
      <c r="EL2" s="524"/>
      <c r="EM2" s="524"/>
      <c r="EN2" s="524"/>
      <c r="EO2" s="524"/>
      <c r="EP2" s="524"/>
      <c r="EQ2" s="524"/>
      <c r="ER2" s="524"/>
      <c r="ES2" s="524"/>
      <c r="ET2" s="524"/>
      <c r="EU2" s="525"/>
      <c r="EV2" s="523" t="s">
        <v>64</v>
      </c>
      <c r="EW2" s="524"/>
      <c r="EX2" s="524"/>
      <c r="EY2" s="524"/>
      <c r="EZ2" s="524"/>
      <c r="FA2" s="524"/>
      <c r="FB2" s="524"/>
      <c r="FC2" s="524"/>
      <c r="FD2" s="524"/>
      <c r="FE2" s="525"/>
    </row>
    <row r="3" spans="1:161" x14ac:dyDescent="0.2">
      <c r="B3" s="526" t="s">
        <v>47</v>
      </c>
      <c r="C3" s="527"/>
      <c r="D3" s="527"/>
      <c r="E3" s="527"/>
      <c r="F3" s="527"/>
      <c r="G3" s="520" t="s">
        <v>49</v>
      </c>
      <c r="H3" s="521"/>
      <c r="I3" s="521"/>
      <c r="J3" s="521"/>
      <c r="K3" s="522"/>
      <c r="L3" s="526" t="s">
        <v>9</v>
      </c>
      <c r="M3" s="527"/>
      <c r="N3" s="527"/>
      <c r="O3" s="527"/>
      <c r="P3" s="527"/>
      <c r="Q3" s="520" t="s">
        <v>15</v>
      </c>
      <c r="R3" s="521"/>
      <c r="S3" s="521"/>
      <c r="T3" s="521"/>
      <c r="U3" s="528"/>
      <c r="V3" s="530" t="s">
        <v>52</v>
      </c>
      <c r="W3" s="527"/>
      <c r="X3" s="527"/>
      <c r="Y3" s="527"/>
      <c r="Z3" s="531"/>
      <c r="AA3" s="529" t="s">
        <v>7</v>
      </c>
      <c r="AB3" s="521"/>
      <c r="AC3" s="521"/>
      <c r="AD3" s="521"/>
      <c r="AE3" s="528"/>
      <c r="AF3" s="520" t="s">
        <v>1</v>
      </c>
      <c r="AG3" s="521"/>
      <c r="AH3" s="521"/>
      <c r="AI3" s="521"/>
      <c r="AJ3" s="528"/>
      <c r="AK3" s="520" t="s">
        <v>3</v>
      </c>
      <c r="AL3" s="521"/>
      <c r="AM3" s="521"/>
      <c r="AN3" s="521"/>
      <c r="AO3" s="528"/>
      <c r="AP3" s="520" t="s">
        <v>53</v>
      </c>
      <c r="AQ3" s="521"/>
      <c r="AR3" s="521"/>
      <c r="AS3" s="521"/>
      <c r="AT3" s="528"/>
      <c r="AU3" s="521" t="s">
        <v>54</v>
      </c>
      <c r="AV3" s="521"/>
      <c r="AW3" s="521"/>
      <c r="AX3" s="521"/>
      <c r="AY3" s="521"/>
      <c r="AZ3" s="520" t="s">
        <v>5</v>
      </c>
      <c r="BA3" s="521"/>
      <c r="BB3" s="521"/>
      <c r="BC3" s="521"/>
      <c r="BD3" s="521"/>
      <c r="BE3" s="520" t="s">
        <v>292</v>
      </c>
      <c r="BF3" s="521"/>
      <c r="BG3" s="521"/>
      <c r="BH3" s="521"/>
      <c r="BI3" s="521"/>
      <c r="BJ3" s="520" t="s">
        <v>293</v>
      </c>
      <c r="BK3" s="521"/>
      <c r="BL3" s="521"/>
      <c r="BM3" s="521"/>
      <c r="BN3" s="522"/>
      <c r="BO3" s="526" t="s">
        <v>25</v>
      </c>
      <c r="BP3" s="527"/>
      <c r="BQ3" s="527"/>
      <c r="BR3" s="527"/>
      <c r="BS3" s="527"/>
      <c r="BT3" s="520" t="s">
        <v>27</v>
      </c>
      <c r="BU3" s="521"/>
      <c r="BV3" s="521"/>
      <c r="BW3" s="521"/>
      <c r="BX3" s="528"/>
      <c r="BY3" s="520" t="s">
        <v>29</v>
      </c>
      <c r="BZ3" s="521"/>
      <c r="CA3" s="521"/>
      <c r="CB3" s="521"/>
      <c r="CC3" s="528"/>
      <c r="CD3" s="520" t="s">
        <v>57</v>
      </c>
      <c r="CE3" s="521"/>
      <c r="CF3" s="521"/>
      <c r="CG3" s="521"/>
      <c r="CH3" s="528"/>
      <c r="CI3" s="520" t="s">
        <v>30</v>
      </c>
      <c r="CJ3" s="521"/>
      <c r="CK3" s="521"/>
      <c r="CL3" s="521"/>
      <c r="CM3" s="528"/>
      <c r="CN3" s="520" t="s">
        <v>33</v>
      </c>
      <c r="CO3" s="521"/>
      <c r="CP3" s="521"/>
      <c r="CQ3" s="521"/>
      <c r="CR3" s="522"/>
      <c r="CS3" s="526" t="s">
        <v>59</v>
      </c>
      <c r="CT3" s="527"/>
      <c r="CU3" s="527"/>
      <c r="CV3" s="527"/>
      <c r="CW3" s="527"/>
      <c r="CX3" s="520" t="s">
        <v>40</v>
      </c>
      <c r="CY3" s="521"/>
      <c r="CZ3" s="521"/>
      <c r="DA3" s="521"/>
      <c r="DB3" s="528"/>
      <c r="DC3" s="520" t="s">
        <v>39</v>
      </c>
      <c r="DD3" s="521"/>
      <c r="DE3" s="521"/>
      <c r="DF3" s="521"/>
      <c r="DG3" s="521"/>
      <c r="DH3" s="532" t="s">
        <v>345</v>
      </c>
      <c r="DI3" s="533"/>
      <c r="DJ3" s="533"/>
      <c r="DK3" s="533"/>
      <c r="DL3" s="534"/>
      <c r="DM3" s="526" t="s">
        <v>20</v>
      </c>
      <c r="DN3" s="527"/>
      <c r="DO3" s="527"/>
      <c r="DP3" s="527"/>
      <c r="DQ3" s="527"/>
      <c r="DR3" s="520" t="s">
        <v>22</v>
      </c>
      <c r="DS3" s="521"/>
      <c r="DT3" s="521"/>
      <c r="DU3" s="521"/>
      <c r="DV3" s="522"/>
      <c r="DW3" s="526" t="s">
        <v>85</v>
      </c>
      <c r="DX3" s="527"/>
      <c r="DY3" s="527"/>
      <c r="DZ3" s="527"/>
      <c r="EA3" s="527"/>
      <c r="EB3" s="520" t="s">
        <v>210</v>
      </c>
      <c r="EC3" s="521"/>
      <c r="ED3" s="521"/>
      <c r="EE3" s="521"/>
      <c r="EF3" s="528"/>
      <c r="EG3" s="526" t="s">
        <v>11</v>
      </c>
      <c r="EH3" s="527"/>
      <c r="EI3" s="527"/>
      <c r="EJ3" s="527"/>
      <c r="EK3" s="527"/>
      <c r="EL3" s="520" t="s">
        <v>13</v>
      </c>
      <c r="EM3" s="521"/>
      <c r="EN3" s="521"/>
      <c r="EO3" s="521"/>
      <c r="EP3" s="528"/>
      <c r="EQ3" s="530" t="s">
        <v>343</v>
      </c>
      <c r="ER3" s="527"/>
      <c r="ES3" s="527"/>
      <c r="ET3" s="527"/>
      <c r="EU3" s="531"/>
      <c r="EV3" s="526" t="s">
        <v>17</v>
      </c>
      <c r="EW3" s="527"/>
      <c r="EX3" s="527"/>
      <c r="EY3" s="527"/>
      <c r="EZ3" s="527"/>
      <c r="FA3" s="530" t="s">
        <v>344</v>
      </c>
      <c r="FB3" s="527"/>
      <c r="FC3" s="527"/>
      <c r="FD3" s="527"/>
      <c r="FE3" s="531"/>
    </row>
    <row r="4" spans="1:161" ht="38" customHeight="1" thickBot="1" x14ac:dyDescent="0.25">
      <c r="B4" s="21" t="s">
        <v>341</v>
      </c>
      <c r="C4" s="22" t="s">
        <v>342</v>
      </c>
      <c r="D4" s="22" t="s">
        <v>338</v>
      </c>
      <c r="E4" s="22" t="s">
        <v>339</v>
      </c>
      <c r="F4" s="22" t="s">
        <v>340</v>
      </c>
      <c r="G4" s="24" t="s">
        <v>341</v>
      </c>
      <c r="H4" s="22" t="s">
        <v>342</v>
      </c>
      <c r="I4" s="22" t="s">
        <v>338</v>
      </c>
      <c r="J4" s="22" t="s">
        <v>339</v>
      </c>
      <c r="K4" s="23" t="s">
        <v>340</v>
      </c>
      <c r="L4" s="21" t="s">
        <v>341</v>
      </c>
      <c r="M4" s="22" t="s">
        <v>342</v>
      </c>
      <c r="N4" s="22" t="s">
        <v>338</v>
      </c>
      <c r="O4" s="22" t="s">
        <v>339</v>
      </c>
      <c r="P4" s="22" t="s">
        <v>340</v>
      </c>
      <c r="Q4" s="24" t="s">
        <v>341</v>
      </c>
      <c r="R4" s="22" t="s">
        <v>342</v>
      </c>
      <c r="S4" s="22" t="s">
        <v>338</v>
      </c>
      <c r="T4" s="22" t="s">
        <v>339</v>
      </c>
      <c r="U4" s="27" t="s">
        <v>340</v>
      </c>
      <c r="V4" s="24" t="s">
        <v>341</v>
      </c>
      <c r="W4" s="22" t="s">
        <v>342</v>
      </c>
      <c r="X4" s="22" t="s">
        <v>338</v>
      </c>
      <c r="Y4" s="22" t="s">
        <v>339</v>
      </c>
      <c r="Z4" s="23" t="s">
        <v>340</v>
      </c>
      <c r="AA4" s="21" t="s">
        <v>341</v>
      </c>
      <c r="AB4" s="22" t="s">
        <v>342</v>
      </c>
      <c r="AC4" s="22" t="s">
        <v>338</v>
      </c>
      <c r="AD4" s="22" t="s">
        <v>339</v>
      </c>
      <c r="AE4" s="27" t="s">
        <v>340</v>
      </c>
      <c r="AF4" s="24" t="s">
        <v>341</v>
      </c>
      <c r="AG4" s="22" t="s">
        <v>342</v>
      </c>
      <c r="AH4" s="22" t="s">
        <v>338</v>
      </c>
      <c r="AI4" s="22" t="s">
        <v>339</v>
      </c>
      <c r="AJ4" s="27" t="s">
        <v>340</v>
      </c>
      <c r="AK4" s="24" t="s">
        <v>341</v>
      </c>
      <c r="AL4" s="22" t="s">
        <v>342</v>
      </c>
      <c r="AM4" s="22" t="s">
        <v>338</v>
      </c>
      <c r="AN4" s="22" t="s">
        <v>339</v>
      </c>
      <c r="AO4" s="27" t="s">
        <v>340</v>
      </c>
      <c r="AP4" s="24" t="s">
        <v>341</v>
      </c>
      <c r="AQ4" s="22" t="s">
        <v>342</v>
      </c>
      <c r="AR4" s="22" t="s">
        <v>338</v>
      </c>
      <c r="AS4" s="22" t="s">
        <v>339</v>
      </c>
      <c r="AT4" s="27" t="s">
        <v>340</v>
      </c>
      <c r="AU4" s="24" t="s">
        <v>341</v>
      </c>
      <c r="AV4" s="22" t="s">
        <v>342</v>
      </c>
      <c r="AW4" s="22" t="s">
        <v>338</v>
      </c>
      <c r="AX4" s="22" t="s">
        <v>339</v>
      </c>
      <c r="AY4" s="22" t="s">
        <v>340</v>
      </c>
      <c r="AZ4" s="24" t="s">
        <v>341</v>
      </c>
      <c r="BA4" s="22" t="s">
        <v>342</v>
      </c>
      <c r="BB4" s="22" t="s">
        <v>338</v>
      </c>
      <c r="BC4" s="22" t="s">
        <v>339</v>
      </c>
      <c r="BD4" s="22" t="s">
        <v>340</v>
      </c>
      <c r="BE4" s="24" t="s">
        <v>341</v>
      </c>
      <c r="BF4" s="22" t="s">
        <v>342</v>
      </c>
      <c r="BG4" s="22" t="s">
        <v>338</v>
      </c>
      <c r="BH4" s="22" t="s">
        <v>339</v>
      </c>
      <c r="BI4" s="22" t="s">
        <v>340</v>
      </c>
      <c r="BJ4" s="24" t="s">
        <v>341</v>
      </c>
      <c r="BK4" s="22" t="s">
        <v>342</v>
      </c>
      <c r="BL4" s="22" t="s">
        <v>338</v>
      </c>
      <c r="BM4" s="22" t="s">
        <v>339</v>
      </c>
      <c r="BN4" s="23" t="s">
        <v>340</v>
      </c>
      <c r="BO4" s="21" t="s">
        <v>341</v>
      </c>
      <c r="BP4" s="22" t="s">
        <v>342</v>
      </c>
      <c r="BQ4" s="22" t="s">
        <v>338</v>
      </c>
      <c r="BR4" s="22" t="s">
        <v>339</v>
      </c>
      <c r="BS4" s="22" t="s">
        <v>340</v>
      </c>
      <c r="BT4" s="24" t="s">
        <v>341</v>
      </c>
      <c r="BU4" s="22" t="s">
        <v>342</v>
      </c>
      <c r="BV4" s="22" t="s">
        <v>338</v>
      </c>
      <c r="BW4" s="22" t="s">
        <v>339</v>
      </c>
      <c r="BX4" s="27" t="s">
        <v>340</v>
      </c>
      <c r="BY4" s="24" t="s">
        <v>341</v>
      </c>
      <c r="BZ4" s="22" t="s">
        <v>342</v>
      </c>
      <c r="CA4" s="22" t="s">
        <v>338</v>
      </c>
      <c r="CB4" s="22" t="s">
        <v>339</v>
      </c>
      <c r="CC4" s="27" t="s">
        <v>340</v>
      </c>
      <c r="CD4" s="24" t="s">
        <v>341</v>
      </c>
      <c r="CE4" s="22" t="s">
        <v>342</v>
      </c>
      <c r="CF4" s="22" t="s">
        <v>338</v>
      </c>
      <c r="CG4" s="22" t="s">
        <v>339</v>
      </c>
      <c r="CH4" s="27" t="s">
        <v>340</v>
      </c>
      <c r="CI4" s="24" t="s">
        <v>341</v>
      </c>
      <c r="CJ4" s="22" t="s">
        <v>342</v>
      </c>
      <c r="CK4" s="22" t="s">
        <v>338</v>
      </c>
      <c r="CL4" s="22" t="s">
        <v>339</v>
      </c>
      <c r="CM4" s="27" t="s">
        <v>340</v>
      </c>
      <c r="CN4" s="24" t="s">
        <v>341</v>
      </c>
      <c r="CO4" s="22" t="s">
        <v>342</v>
      </c>
      <c r="CP4" s="22" t="s">
        <v>338</v>
      </c>
      <c r="CQ4" s="22" t="s">
        <v>339</v>
      </c>
      <c r="CR4" s="23" t="s">
        <v>340</v>
      </c>
      <c r="CS4" s="21" t="s">
        <v>341</v>
      </c>
      <c r="CT4" s="22" t="s">
        <v>342</v>
      </c>
      <c r="CU4" s="22" t="s">
        <v>338</v>
      </c>
      <c r="CV4" s="22" t="s">
        <v>339</v>
      </c>
      <c r="CW4" s="22" t="s">
        <v>340</v>
      </c>
      <c r="CX4" s="24" t="s">
        <v>341</v>
      </c>
      <c r="CY4" s="22" t="s">
        <v>342</v>
      </c>
      <c r="CZ4" s="22" t="s">
        <v>338</v>
      </c>
      <c r="DA4" s="22" t="s">
        <v>339</v>
      </c>
      <c r="DB4" s="27" t="s">
        <v>340</v>
      </c>
      <c r="DC4" s="24" t="s">
        <v>341</v>
      </c>
      <c r="DD4" s="22" t="s">
        <v>342</v>
      </c>
      <c r="DE4" s="22" t="s">
        <v>338</v>
      </c>
      <c r="DF4" s="22" t="s">
        <v>339</v>
      </c>
      <c r="DG4" s="22" t="s">
        <v>340</v>
      </c>
      <c r="DH4" s="24" t="s">
        <v>341</v>
      </c>
      <c r="DI4" s="22" t="s">
        <v>342</v>
      </c>
      <c r="DJ4" s="22" t="s">
        <v>338</v>
      </c>
      <c r="DK4" s="22" t="s">
        <v>339</v>
      </c>
      <c r="DL4" s="23" t="s">
        <v>340</v>
      </c>
      <c r="DM4" s="21" t="s">
        <v>341</v>
      </c>
      <c r="DN4" s="22" t="s">
        <v>342</v>
      </c>
      <c r="DO4" s="22" t="s">
        <v>338</v>
      </c>
      <c r="DP4" s="22" t="s">
        <v>339</v>
      </c>
      <c r="DQ4" s="22" t="s">
        <v>340</v>
      </c>
      <c r="DR4" s="24" t="s">
        <v>341</v>
      </c>
      <c r="DS4" s="22" t="s">
        <v>342</v>
      </c>
      <c r="DT4" s="22" t="s">
        <v>338</v>
      </c>
      <c r="DU4" s="22" t="s">
        <v>339</v>
      </c>
      <c r="DV4" s="23" t="s">
        <v>340</v>
      </c>
      <c r="DW4" s="21" t="s">
        <v>341</v>
      </c>
      <c r="DX4" s="22" t="s">
        <v>342</v>
      </c>
      <c r="DY4" s="22" t="s">
        <v>338</v>
      </c>
      <c r="DZ4" s="22" t="s">
        <v>339</v>
      </c>
      <c r="EA4" s="22" t="s">
        <v>340</v>
      </c>
      <c r="EB4" s="24" t="s">
        <v>341</v>
      </c>
      <c r="EC4" s="22" t="s">
        <v>342</v>
      </c>
      <c r="ED4" s="22" t="s">
        <v>338</v>
      </c>
      <c r="EE4" s="22" t="s">
        <v>339</v>
      </c>
      <c r="EF4" s="27" t="s">
        <v>340</v>
      </c>
      <c r="EG4" s="21" t="s">
        <v>341</v>
      </c>
      <c r="EH4" s="22" t="s">
        <v>342</v>
      </c>
      <c r="EI4" s="22" t="s">
        <v>338</v>
      </c>
      <c r="EJ4" s="22" t="s">
        <v>339</v>
      </c>
      <c r="EK4" s="22" t="s">
        <v>340</v>
      </c>
      <c r="EL4" s="24" t="s">
        <v>341</v>
      </c>
      <c r="EM4" s="22" t="s">
        <v>342</v>
      </c>
      <c r="EN4" s="22" t="s">
        <v>338</v>
      </c>
      <c r="EO4" s="22" t="s">
        <v>339</v>
      </c>
      <c r="EP4" s="27" t="s">
        <v>340</v>
      </c>
      <c r="EQ4" s="24" t="s">
        <v>341</v>
      </c>
      <c r="ER4" s="22" t="s">
        <v>342</v>
      </c>
      <c r="ES4" s="22" t="s">
        <v>338</v>
      </c>
      <c r="ET4" s="22" t="s">
        <v>339</v>
      </c>
      <c r="EU4" s="23" t="s">
        <v>340</v>
      </c>
      <c r="EV4" s="21" t="s">
        <v>341</v>
      </c>
      <c r="EW4" s="22" t="s">
        <v>342</v>
      </c>
      <c r="EX4" s="22" t="s">
        <v>338</v>
      </c>
      <c r="EY4" s="22" t="s">
        <v>339</v>
      </c>
      <c r="EZ4" s="22" t="s">
        <v>340</v>
      </c>
      <c r="FA4" s="24" t="s">
        <v>341</v>
      </c>
      <c r="FB4" s="22" t="s">
        <v>342</v>
      </c>
      <c r="FC4" s="22" t="s">
        <v>338</v>
      </c>
      <c r="FD4" s="22" t="s">
        <v>339</v>
      </c>
      <c r="FE4" s="23" t="s">
        <v>340</v>
      </c>
    </row>
    <row r="5" spans="1:161" x14ac:dyDescent="0.2">
      <c r="A5" s="3">
        <v>1820</v>
      </c>
      <c r="B5" s="159">
        <f>'data-allests'!B2</f>
        <v>0.15891305944587458</v>
      </c>
      <c r="C5" s="42">
        <f>'data-allests'!C2</f>
        <v>0.39150447909806085</v>
      </c>
      <c r="D5" s="42">
        <f>'data-allests'!D2</f>
        <v>0.449582477859785</v>
      </c>
      <c r="E5" s="42">
        <f>'data-allests'!E2</f>
        <v>0.1633161572193913</v>
      </c>
      <c r="F5" s="42">
        <f>'data-allests'!F2</f>
        <v>6.0633417333421313E-2</v>
      </c>
      <c r="G5" s="42">
        <f>'data-allests'!G2</f>
        <v>0.15891305944587458</v>
      </c>
      <c r="H5" s="42">
        <f>'data-allests'!H2</f>
        <v>0.39150447909806085</v>
      </c>
      <c r="I5" s="42">
        <f>'data-allests'!I2</f>
        <v>0.449582477859785</v>
      </c>
      <c r="J5" s="42">
        <f>'data-allests'!J2</f>
        <v>0.1633161572193913</v>
      </c>
      <c r="K5" s="160">
        <f>'data-allests'!K2</f>
        <v>6.0633417333421313E-2</v>
      </c>
      <c r="L5" s="159">
        <f>'data-allests'!L2</f>
        <v>0.18546116573232219</v>
      </c>
      <c r="M5" s="42">
        <f>'data-allests'!M2</f>
        <v>0.34974761191018899</v>
      </c>
      <c r="N5" s="42">
        <f>'data-allests'!N2</f>
        <v>0.46479123830795288</v>
      </c>
      <c r="O5" s="42">
        <f>'data-allests'!O2</f>
        <v>0.16165807843208313</v>
      </c>
      <c r="P5" s="42">
        <f>'data-allests'!P2</f>
        <v>5.7816710323095322E-2</v>
      </c>
      <c r="Q5" s="42">
        <f>'data-allests'!Q2</f>
        <v>0.18035005375174956</v>
      </c>
      <c r="R5" s="42">
        <f>'data-allests'!R2</f>
        <v>0.37401815520983916</v>
      </c>
      <c r="S5" s="42">
        <f>'data-allests'!S2</f>
        <v>0.44563180755987081</v>
      </c>
      <c r="T5" s="42">
        <f>'data-allests'!T2</f>
        <v>0.16179665562209131</v>
      </c>
      <c r="U5" s="42">
        <f>'data-allests'!U2</f>
        <v>7.1260185352430533E-2</v>
      </c>
      <c r="V5" s="42">
        <f>'data-allests'!V2</f>
        <v>0.18546116573232219</v>
      </c>
      <c r="W5" s="42">
        <f>'data-allests'!W2</f>
        <v>0.34974761191018899</v>
      </c>
      <c r="X5" s="42">
        <f>'data-allests'!X2</f>
        <v>0.46479123830795288</v>
      </c>
      <c r="Y5" s="42">
        <f>'data-allests'!Y2</f>
        <v>0.16165807843208313</v>
      </c>
      <c r="Z5" s="160">
        <f>'data-allests'!Z2</f>
        <v>5.7816710323095322E-2</v>
      </c>
      <c r="AA5" s="159">
        <f>'data-allests'!AA2</f>
        <v>0.17162290091709448</v>
      </c>
      <c r="AB5" s="42">
        <f>'data-allests'!AB2</f>
        <v>0.35708696880799223</v>
      </c>
      <c r="AC5" s="42">
        <f>'data-allests'!AC2</f>
        <v>0.47129013027491323</v>
      </c>
      <c r="AD5" s="42">
        <f>'data-allests'!AD2</f>
        <v>0.18072554460586379</v>
      </c>
      <c r="AE5" s="42">
        <f>'data-allests'!AE2</f>
        <v>8.530593494085309E-2</v>
      </c>
      <c r="AF5" s="42">
        <f>'data-allests'!AF2</f>
        <v>0.13645471501350404</v>
      </c>
      <c r="AG5" s="42">
        <f>'data-allests'!AG2</f>
        <v>0.37294670057296753</v>
      </c>
      <c r="AH5" s="42">
        <f>'data-allests'!AH2</f>
        <v>0.49059858441352844</v>
      </c>
      <c r="AI5" s="42">
        <f>'data-allests'!AI2</f>
        <v>0.20399999999999999</v>
      </c>
      <c r="AJ5" s="42">
        <f>'data-allests'!AJ2</f>
        <v>9.5000000000000001E-2</v>
      </c>
      <c r="AK5" s="42">
        <f>'data-allests'!AK2</f>
        <v>0.15680557823181152</v>
      </c>
      <c r="AL5" s="42">
        <f>'data-allests'!AL2</f>
        <v>0.34719442176818849</v>
      </c>
      <c r="AM5" s="42">
        <f>'data-allests'!AM2</f>
        <v>0.496</v>
      </c>
      <c r="AN5" s="42">
        <f>'data-allests'!AN2</f>
        <v>0.248</v>
      </c>
      <c r="AO5" s="42">
        <f>'data-allests'!AO2</f>
        <v>0.15806899289136797</v>
      </c>
      <c r="AP5" s="42">
        <f>'data-allests'!AP2</f>
        <v>0.16302030111570875</v>
      </c>
      <c r="AQ5" s="42">
        <f>'data-allests'!AQ2</f>
        <v>0.35276281557609224</v>
      </c>
      <c r="AR5" s="42">
        <f>'data-allests'!AR2</f>
        <v>0.48421689867973328</v>
      </c>
      <c r="AS5" s="42">
        <f>'data-allests'!AS2</f>
        <v>0.228181391954422</v>
      </c>
      <c r="AT5" s="42">
        <f>'data-allests'!AT2</f>
        <v>0.13241492211818695</v>
      </c>
      <c r="AU5" s="42">
        <f>'data-allests'!AU2</f>
        <v>0.16302030111570875</v>
      </c>
      <c r="AV5" s="42">
        <f>'data-allests'!AV2</f>
        <v>0.35276281557609224</v>
      </c>
      <c r="AW5" s="42">
        <f>'data-allests'!AW2</f>
        <v>0.48421689867973328</v>
      </c>
      <c r="AX5" s="42">
        <f>'data-allests'!AX2</f>
        <v>0.228181391954422</v>
      </c>
      <c r="AY5" s="42">
        <f>'data-allests'!AY2</f>
        <v>0.13241492211818695</v>
      </c>
      <c r="AZ5" s="42">
        <f>'data-allests'!AZ2</f>
        <v>0.18711132752716014</v>
      </c>
      <c r="BA5" s="42">
        <f>'data-allests'!BA2</f>
        <v>0.33390982612408932</v>
      </c>
      <c r="BB5" s="42">
        <f>'data-allests'!BB2</f>
        <v>0.4789788463487506</v>
      </c>
      <c r="BC5" s="42">
        <f>'data-allests'!BC2</f>
        <v>0.28000000000000003</v>
      </c>
      <c r="BD5" s="42">
        <f>'data-allests'!BD2</f>
        <v>0.19128475969264597</v>
      </c>
      <c r="BE5" s="42">
        <f>'data-allests'!BE2</f>
        <v>0.16302030111570875</v>
      </c>
      <c r="BF5" s="42">
        <f>'data-allests'!BF2</f>
        <v>0.35276281557609224</v>
      </c>
      <c r="BG5" s="42">
        <f>'data-allests'!BG2</f>
        <v>0.48421689867973328</v>
      </c>
      <c r="BH5" s="42">
        <f>'data-allests'!BH2</f>
        <v>0.228181391954422</v>
      </c>
      <c r="BI5" s="42">
        <f>'data-allests'!BI2</f>
        <v>0.13241492211818695</v>
      </c>
      <c r="BJ5" s="42">
        <f>'data-allests'!BJ2</f>
        <v>0.16076280076891081</v>
      </c>
      <c r="BK5" s="42">
        <f>'data-allests'!BK2</f>
        <v>0.37233750621885164</v>
      </c>
      <c r="BL5" s="42">
        <f>'data-allests'!BL2</f>
        <v>0.46689969301223755</v>
      </c>
      <c r="BM5" s="42">
        <f>'data-allests'!BM2</f>
        <v>0.19574877619743347</v>
      </c>
      <c r="BN5" s="160">
        <f>'data-allests'!BN2</f>
        <v>9.6524171531200409E-2</v>
      </c>
      <c r="BO5" s="159">
        <f>'data-allests'!BO2</f>
        <v>9.7361380594969169E-2</v>
      </c>
      <c r="BP5" s="42">
        <f>'data-allests'!BP2</f>
        <v>0.36355924348161278</v>
      </c>
      <c r="BQ5" s="42">
        <f>'data-allests'!BQ2</f>
        <v>0.53907937592341804</v>
      </c>
      <c r="BR5" s="42">
        <f>'data-allests'!BR2</f>
        <v>0.22401142996786227</v>
      </c>
      <c r="BS5" s="42">
        <f>'data-allests'!BS2</f>
        <v>7.9147746475775008E-2</v>
      </c>
      <c r="BT5" s="42">
        <f>'data-allests'!BT2</f>
        <v>0.11556838835152447</v>
      </c>
      <c r="BU5" s="42">
        <f>'data-allests'!BU2</f>
        <v>0.35199978325834608</v>
      </c>
      <c r="BV5" s="42">
        <f>'data-allests'!BV2</f>
        <v>0.53243182142282064</v>
      </c>
      <c r="BW5" s="42">
        <f>'data-allests'!BW2</f>
        <v>0.25649999678134922</v>
      </c>
      <c r="BX5" s="42">
        <f>'data-allests'!BX2</f>
        <v>0.10772999864816665</v>
      </c>
      <c r="BY5" s="42">
        <f>'data-allests'!BY2</f>
        <v>9.7361380594969169E-2</v>
      </c>
      <c r="BZ5" s="42">
        <f>'data-allests'!BZ2</f>
        <v>0.36355924348161278</v>
      </c>
      <c r="CA5" s="42">
        <f>'data-allests'!CA2</f>
        <v>0.53907937592341804</v>
      </c>
      <c r="CB5" s="42">
        <f>'data-allests'!CB2</f>
        <v>0.22401142996786227</v>
      </c>
      <c r="CC5" s="42">
        <f>'data-allests'!CC2</f>
        <v>7.9147746475775008E-2</v>
      </c>
      <c r="CD5" s="42">
        <f>'data-allests'!CD2</f>
        <v>0.10629707348881823</v>
      </c>
      <c r="CE5" s="42">
        <f>'data-allests'!CE2</f>
        <v>0.35794732413684116</v>
      </c>
      <c r="CF5" s="42">
        <f>'data-allests'!CF2</f>
        <v>0.53575557470321655</v>
      </c>
      <c r="CG5" s="42">
        <f>'data-allests'!CG2</f>
        <v>0.24025571346282959</v>
      </c>
      <c r="CH5" s="42">
        <f>'data-allests'!CH2</f>
        <v>9.3438871204853058E-2</v>
      </c>
      <c r="CI5" s="42">
        <f>'data-allests'!CI2</f>
        <v>0.10629707348881823</v>
      </c>
      <c r="CJ5" s="42">
        <f>'data-allests'!CJ2</f>
        <v>0.35794732413684116</v>
      </c>
      <c r="CK5" s="42">
        <f>'data-allests'!CK2</f>
        <v>0.53575557470321655</v>
      </c>
      <c r="CL5" s="42">
        <f>'data-allests'!CL2</f>
        <v>0.24025571346282959</v>
      </c>
      <c r="CM5" s="42">
        <f>'data-allests'!CM2</f>
        <v>9.3438871204853058E-2</v>
      </c>
      <c r="CN5" s="42">
        <f>'data-allests'!CN2</f>
        <v>0.10629707348881823</v>
      </c>
      <c r="CO5" s="42">
        <f>'data-allests'!CO2</f>
        <v>0.35794732413684116</v>
      </c>
      <c r="CP5" s="42">
        <f>'data-allests'!CP2</f>
        <v>0.53575557470321655</v>
      </c>
      <c r="CQ5" s="42">
        <f>'data-allests'!CQ2</f>
        <v>0.24025571346282959</v>
      </c>
      <c r="CR5" s="160">
        <f>'data-allests'!CR2</f>
        <v>9.3438871204853058E-2</v>
      </c>
      <c r="CS5" s="159">
        <f>'data-allests'!CS2</f>
        <v>0.13458652353286743</v>
      </c>
      <c r="CT5" s="42">
        <f>'data-allests'!CT2</f>
        <v>0.36141346168518068</v>
      </c>
      <c r="CU5" s="42">
        <f>'data-allests'!CU2</f>
        <v>0.50400001478195189</v>
      </c>
      <c r="CV5" s="42">
        <f>'data-allests'!CV2</f>
        <v>0.18</v>
      </c>
      <c r="CW5" s="42">
        <f>'data-allests'!CW2</f>
        <v>5.5E-2</v>
      </c>
      <c r="CX5" s="42">
        <f>'data-allests'!CX2</f>
        <v>0.1491696861833165</v>
      </c>
      <c r="CY5" s="42">
        <f>'data-allests'!CY2</f>
        <v>0.3166703028279711</v>
      </c>
      <c r="CZ5" s="42">
        <f>'data-allests'!CZ2</f>
        <v>0.53415999710559847</v>
      </c>
      <c r="DA5" s="42">
        <f>'data-allests'!DA2</f>
        <v>0.26361000144481656</v>
      </c>
      <c r="DB5" s="42">
        <f>'data-allests'!DB2</f>
        <v>8.0910000443458557E-2</v>
      </c>
      <c r="DC5" s="42">
        <f>'data-allests'!DC2</f>
        <v>0.13791555840900505</v>
      </c>
      <c r="DD5" s="42">
        <f>'data-allests'!DD2</f>
        <v>0.33551467047144778</v>
      </c>
      <c r="DE5" s="42">
        <f>'data-allests'!DE2</f>
        <v>0.52656977111954717</v>
      </c>
      <c r="DF5" s="42">
        <f>'data-allests'!DF2</f>
        <v>0.20995139961240916</v>
      </c>
      <c r="DG5" s="42">
        <f>'data-allests'!DG2</f>
        <v>8.4018983755218546E-2</v>
      </c>
      <c r="DH5" s="42">
        <f>'data-allests'!DH2</f>
        <v>0.14084768587915342</v>
      </c>
      <c r="DI5" s="42">
        <f>'data-allests'!DI2</f>
        <v>0.33757571647725015</v>
      </c>
      <c r="DJ5" s="42">
        <f>'data-allests'!DJ2</f>
        <v>0.52157658338546753</v>
      </c>
      <c r="DK5" s="42">
        <f>'data-allests'!DK2</f>
        <v>0.21785379946231842</v>
      </c>
      <c r="DL5" s="160">
        <f>'data-allests'!DL2</f>
        <v>7.3309659957885742E-2</v>
      </c>
      <c r="DM5" s="159">
        <f>'data-allests'!DM2</f>
        <v>0.14000000000000001</v>
      </c>
      <c r="DN5" s="42">
        <f>'data-allests'!DN2</f>
        <v>0.44</v>
      </c>
      <c r="DO5" s="42">
        <f>'data-allests'!DO2</f>
        <v>0.42</v>
      </c>
      <c r="DP5" s="42">
        <f>'data-allests'!DP2</f>
        <v>0.16</v>
      </c>
      <c r="DQ5" s="42">
        <f>'data-allests'!DQ2</f>
        <v>5.5E-2</v>
      </c>
      <c r="DR5" s="42">
        <f>'data-allests'!DR2</f>
        <v>0.12</v>
      </c>
      <c r="DS5" s="42">
        <f>'data-allests'!DS2</f>
        <v>0.46</v>
      </c>
      <c r="DT5" s="42">
        <f>'data-allests'!DT2</f>
        <v>0.42</v>
      </c>
      <c r="DU5" s="42">
        <f>'data-allests'!DU2</f>
        <v>0.17499999999999999</v>
      </c>
      <c r="DV5" s="160">
        <f>'data-allests'!DV2</f>
        <v>6.5000000000000002E-2</v>
      </c>
      <c r="DW5" s="159">
        <f>'data-allests'!DW2</f>
        <v>0.13596540162547402</v>
      </c>
      <c r="DX5" s="42">
        <f>'data-allests'!DX2</f>
        <v>0.41407026527664204</v>
      </c>
      <c r="DY5" s="42">
        <f>'data-allests'!DY2</f>
        <v>0.44996431670554315</v>
      </c>
      <c r="DZ5" s="42">
        <f>'data-allests'!DZ2</f>
        <v>0.14998810556851438</v>
      </c>
      <c r="EA5" s="42">
        <f>'data-allests'!EA2</f>
        <v>6.6442783090005619E-2</v>
      </c>
      <c r="EB5" s="42">
        <f>'data-allests'!EB2</f>
        <v>0.10174054402713005</v>
      </c>
      <c r="EC5" s="42">
        <f>'data-allests'!EC2</f>
        <v>0.45786211315148057</v>
      </c>
      <c r="ED5" s="42">
        <f>'data-allests'!ED2</f>
        <v>0.44039735116011869</v>
      </c>
      <c r="EE5" s="42">
        <f>'data-allests'!EE2</f>
        <v>0.1467991170533729</v>
      </c>
      <c r="EF5" s="160">
        <f>'data-allests'!EF2</f>
        <v>4.891088112590003E-2</v>
      </c>
      <c r="EG5" s="159">
        <f>'data-allests'!EG2</f>
        <v>0.16019584417343141</v>
      </c>
      <c r="EH5" s="42">
        <f>'data-allests'!EH2</f>
        <v>0.35980415582656861</v>
      </c>
      <c r="EI5" s="42">
        <f>'data-allests'!EI2</f>
        <v>0.47999999999999993</v>
      </c>
      <c r="EJ5" s="42">
        <f>'data-allests'!EJ2</f>
        <v>0.16</v>
      </c>
      <c r="EK5" s="42">
        <f>'data-allests'!EK2</f>
        <v>5.5E-2</v>
      </c>
      <c r="EL5" s="42">
        <f>'data-allests'!EL2</f>
        <v>0.17791221126073672</v>
      </c>
      <c r="EM5" s="42">
        <f>'data-allests'!EM2</f>
        <v>0.41035682637402171</v>
      </c>
      <c r="EN5" s="42">
        <f>'data-allests'!EN2</f>
        <v>0.41173094483345751</v>
      </c>
      <c r="EO5" s="42">
        <f>'data-allests'!EO2</f>
        <v>0.13724364827781918</v>
      </c>
      <c r="EP5" s="42">
        <f>'data-allests'!EP2</f>
        <v>5.6685514787425763E-2</v>
      </c>
      <c r="EQ5" s="42">
        <f>'data-allests'!EQ2</f>
        <v>0.16912811969888963</v>
      </c>
      <c r="ER5" s="42">
        <f>'data-allests'!ER2</f>
        <v>0.38500643123819778</v>
      </c>
      <c r="ES5" s="42">
        <f>'data-allests'!ES2</f>
        <v>0.44586548209190369</v>
      </c>
      <c r="ET5" s="42">
        <f>'data-allests'!ET2</f>
        <v>0.1486218273639679</v>
      </c>
      <c r="EU5" s="160">
        <f>'data-allests'!EU2</f>
        <v>5.5842757225036621E-2</v>
      </c>
      <c r="EV5" s="42">
        <f>'data-allests'!EV2</f>
        <v>0.12779877761495623</v>
      </c>
      <c r="EW5" s="42">
        <f>'data-allests'!EW2</f>
        <v>0.37958681652500492</v>
      </c>
      <c r="EX5" s="42">
        <f>'data-allests'!EX2</f>
        <v>0.49261442098130748</v>
      </c>
      <c r="EY5" s="42">
        <f>'data-allests'!EY2</f>
        <v>0.19108492714522787</v>
      </c>
      <c r="EZ5" s="42">
        <f>'data-allests'!EZ2</f>
        <v>6.5257681745312976E-2</v>
      </c>
      <c r="FA5" s="42">
        <f>'data-allests'!FA2</f>
        <v>0.12779877761495623</v>
      </c>
      <c r="FB5" s="42">
        <f>'data-allests'!FB2</f>
        <v>0.37958681652500492</v>
      </c>
      <c r="FC5" s="42">
        <f>'data-allests'!FC2</f>
        <v>0.49261442098130748</v>
      </c>
      <c r="FD5" s="42">
        <f>'data-allests'!FD2</f>
        <v>0.19108492714522787</v>
      </c>
      <c r="FE5" s="160">
        <f>'data-allests'!FE2</f>
        <v>6.5257681745312976E-2</v>
      </c>
    </row>
    <row r="6" spans="1:161" x14ac:dyDescent="0.2">
      <c r="A6" s="3">
        <v>1850</v>
      </c>
      <c r="B6" s="32">
        <f>'data-allests'!B3</f>
        <v>0.15753220326595652</v>
      </c>
      <c r="C6" s="33">
        <f>'data-allests'!C3</f>
        <v>0.38810254736687871</v>
      </c>
      <c r="D6" s="33">
        <f>'data-allests'!D3</f>
        <v>0.454365265628347</v>
      </c>
      <c r="E6" s="33">
        <f>'data-allests'!E3</f>
        <v>0.16698619072083076</v>
      </c>
      <c r="F6" s="33">
        <f>'data-allests'!F3</f>
        <v>6.1338456385750639E-2</v>
      </c>
      <c r="G6" s="33">
        <f>'data-allests'!G3</f>
        <v>0.15753220326595652</v>
      </c>
      <c r="H6" s="33">
        <f>'data-allests'!H3</f>
        <v>0.38810254736687871</v>
      </c>
      <c r="I6" s="33">
        <f>'data-allests'!I3</f>
        <v>0.454365265628347</v>
      </c>
      <c r="J6" s="33">
        <f>'data-allests'!J3</f>
        <v>0.16698619072083076</v>
      </c>
      <c r="K6" s="34">
        <f>'data-allests'!K3</f>
        <v>6.1338456385750639E-2</v>
      </c>
      <c r="L6" s="32">
        <f>'data-allests'!L3</f>
        <v>0.18116728733343024</v>
      </c>
      <c r="M6" s="33">
        <f>'data-allests'!M3</f>
        <v>0.34165010152349851</v>
      </c>
      <c r="N6" s="33">
        <f>'data-allests'!N3</f>
        <v>0.47718262672424316</v>
      </c>
      <c r="O6" s="33">
        <f>'data-allests'!O3</f>
        <v>0.17349310219287872</v>
      </c>
      <c r="P6" s="33">
        <f>'data-allests'!P3</f>
        <v>6.0669228434562683E-2</v>
      </c>
      <c r="Q6" s="33">
        <f>'data-allests'!Q3</f>
        <v>0.17880776430500575</v>
      </c>
      <c r="R6" s="33">
        <f>'data-allests'!R3</f>
        <v>0.37081968511420649</v>
      </c>
      <c r="S6" s="33">
        <f>'data-allests'!S3</f>
        <v>0.45037256696096173</v>
      </c>
      <c r="T6" s="33">
        <f>'data-allests'!T3</f>
        <v>0.16543254295047277</v>
      </c>
      <c r="U6" s="33">
        <f>'data-allests'!U3</f>
        <v>7.208879135485019E-2</v>
      </c>
      <c r="V6" s="33">
        <f>'data-allests'!V3</f>
        <v>0.18116728733343024</v>
      </c>
      <c r="W6" s="33">
        <f>'data-allests'!W3</f>
        <v>0.34165010152349851</v>
      </c>
      <c r="X6" s="33">
        <f>'data-allests'!X3</f>
        <v>0.47718262672424316</v>
      </c>
      <c r="Y6" s="33">
        <f>'data-allests'!Y3</f>
        <v>0.17349310219287872</v>
      </c>
      <c r="Z6" s="34">
        <f>'data-allests'!Z3</f>
        <v>6.0669228434562683E-2</v>
      </c>
      <c r="AA6" s="32">
        <f>'data-allests'!AA3</f>
        <v>0.16850077736333269</v>
      </c>
      <c r="AB6" s="33">
        <f>'data-allests'!AB3</f>
        <v>0.35059092643777623</v>
      </c>
      <c r="AC6" s="33">
        <f>'data-allests'!AC3</f>
        <v>0.48090829619889108</v>
      </c>
      <c r="AD6" s="33">
        <f>'data-allests'!AD3</f>
        <v>0.18441382102639162</v>
      </c>
      <c r="AE6" s="33">
        <f>'data-allests'!AE3</f>
        <v>8.7046872388625601E-2</v>
      </c>
      <c r="AF6" s="33">
        <f>'data-allests'!AF3</f>
        <v>0.13439760875701906</v>
      </c>
      <c r="AG6" s="33">
        <f>'data-allests'!AG3</f>
        <v>0.36732438850402832</v>
      </c>
      <c r="AH6" s="33">
        <f>'data-allests'!AH3</f>
        <v>0.49827800273895256</v>
      </c>
      <c r="AI6" s="33">
        <f>'data-allests'!AI3</f>
        <v>0.216</v>
      </c>
      <c r="AJ6" s="33">
        <f>'data-allests'!AJ3</f>
        <v>8.5000000000000006E-2</v>
      </c>
      <c r="AK6" s="33">
        <f>'data-allests'!AK3</f>
        <v>0.15556108951568604</v>
      </c>
      <c r="AL6" s="33">
        <f>'data-allests'!AL3</f>
        <v>0.34443891048431396</v>
      </c>
      <c r="AM6" s="33">
        <f>'data-allests'!AM3</f>
        <v>0.5</v>
      </c>
      <c r="AN6" s="33">
        <f>'data-allests'!AN3</f>
        <v>0.25</v>
      </c>
      <c r="AO6" s="33">
        <f>'data-allests'!AO3</f>
        <v>0.15934374283404029</v>
      </c>
      <c r="AP6" s="33">
        <f>'data-allests'!AP3</f>
        <v>0.16093194484710693</v>
      </c>
      <c r="AQ6" s="33">
        <f>'data-allests'!AQ3</f>
        <v>0.34824377298355103</v>
      </c>
      <c r="AR6" s="33">
        <f>'data-allests'!AR3</f>
        <v>0.49082425236701965</v>
      </c>
      <c r="AS6" s="33">
        <f>'data-allests'!AS3</f>
        <v>0.23335345089435577</v>
      </c>
      <c r="AT6" s="33">
        <f>'data-allests'!AT3</f>
        <v>0.13118121027946472</v>
      </c>
      <c r="AU6" s="33">
        <f>'data-allests'!AU3</f>
        <v>0.16093194484710693</v>
      </c>
      <c r="AV6" s="33">
        <f>'data-allests'!AV3</f>
        <v>0.34824377298355103</v>
      </c>
      <c r="AW6" s="33">
        <f>'data-allests'!AW3</f>
        <v>0.49082425236701965</v>
      </c>
      <c r="AX6" s="33">
        <f>'data-allests'!AX3</f>
        <v>0.23335345089435577</v>
      </c>
      <c r="AY6" s="33">
        <f>'data-allests'!AY3</f>
        <v>0.13118121027946472</v>
      </c>
      <c r="AZ6" s="33">
        <f>'data-allests'!AZ3</f>
        <v>0.18526833200145726</v>
      </c>
      <c r="BA6" s="33">
        <f>'data-allests'!BA3</f>
        <v>0.33062090543891282</v>
      </c>
      <c r="BB6" s="33">
        <f>'data-allests'!BB3</f>
        <v>0.48411076255962998</v>
      </c>
      <c r="BC6" s="33">
        <f>'data-allests'!BC3</f>
        <v>0.28299999999999997</v>
      </c>
      <c r="BD6" s="33">
        <f>'data-allests'!BD3</f>
        <v>0.19333423926078142</v>
      </c>
      <c r="BE6" s="33">
        <f>'data-allests'!BE3</f>
        <v>0.16093194484710693</v>
      </c>
      <c r="BF6" s="33">
        <f>'data-allests'!BF3</f>
        <v>0.34824377298355103</v>
      </c>
      <c r="BG6" s="33">
        <f>'data-allests'!BG3</f>
        <v>0.49082425236701965</v>
      </c>
      <c r="BH6" s="33">
        <f>'data-allests'!BH3</f>
        <v>0.23335345089435577</v>
      </c>
      <c r="BI6" s="33">
        <f>'data-allests'!BI3</f>
        <v>0.13118121027946472</v>
      </c>
      <c r="BJ6" s="33">
        <f>'data-allests'!BJ3</f>
        <v>0.15904538255905187</v>
      </c>
      <c r="BK6" s="33">
        <f>'data-allests'!BK3</f>
        <v>0.36835984963203394</v>
      </c>
      <c r="BL6" s="33">
        <f>'data-allests'!BL3</f>
        <v>0.47259476780891418</v>
      </c>
      <c r="BM6" s="33">
        <f>'data-allests'!BM3</f>
        <v>0.20016981661319733</v>
      </c>
      <c r="BN6" s="34">
        <f>'data-allests'!BN3</f>
        <v>9.6259832382202148E-2</v>
      </c>
      <c r="BO6" s="32">
        <f>'data-allests'!BO3</f>
        <v>9.6162739163175665E-2</v>
      </c>
      <c r="BP6" s="33">
        <f>'data-allests'!BP3</f>
        <v>0.35908337050728195</v>
      </c>
      <c r="BQ6" s="33">
        <f>'data-allests'!BQ3</f>
        <v>0.54475389032954236</v>
      </c>
      <c r="BR6" s="33">
        <f>'data-allests'!BR3</f>
        <v>0.22636944280096633</v>
      </c>
      <c r="BS6" s="33">
        <f>'data-allests'!BS3</f>
        <v>7.9980879865120008E-2</v>
      </c>
      <c r="BT6" s="33">
        <f>'data-allests'!BT3</f>
        <v>0.11418311940109402</v>
      </c>
      <c r="BU6" s="33">
        <f>'data-allests'!BU3</f>
        <v>0.34778051207821287</v>
      </c>
      <c r="BV6" s="33">
        <f>'data-allests'!BV3</f>
        <v>0.5380363616368985</v>
      </c>
      <c r="BW6" s="33">
        <f>'data-allests'!BW3</f>
        <v>0.25919999420642853</v>
      </c>
      <c r="BX6" s="33">
        <f>'data-allests'!BX3</f>
        <v>0.10886399756669998</v>
      </c>
      <c r="BY6" s="33">
        <f>'data-allests'!BY3</f>
        <v>9.6162739163175665E-2</v>
      </c>
      <c r="BZ6" s="33">
        <f>'data-allests'!BZ3</f>
        <v>0.35908337050728195</v>
      </c>
      <c r="CA6" s="33">
        <f>'data-allests'!CA3</f>
        <v>0.54475389032954236</v>
      </c>
      <c r="CB6" s="33">
        <f>'data-allests'!CB3</f>
        <v>0.22636944280096633</v>
      </c>
      <c r="CC6" s="33">
        <f>'data-allests'!CC3</f>
        <v>7.9980879865120008E-2</v>
      </c>
      <c r="CD6" s="33">
        <f>'data-allests'!CD3</f>
        <v>0.10500579683697708</v>
      </c>
      <c r="CE6" s="33">
        <f>'data-allests'!CE3</f>
        <v>0.3535990480547575</v>
      </c>
      <c r="CF6" s="33">
        <f>'data-allests'!CF3</f>
        <v>0.54139512777328491</v>
      </c>
      <c r="CG6" s="33">
        <f>'data-allests'!CG3</f>
        <v>0.24278472363948822</v>
      </c>
      <c r="CH6" s="33">
        <f>'data-allests'!CH3</f>
        <v>9.4422437250614166E-2</v>
      </c>
      <c r="CI6" s="33">
        <f>'data-allests'!CI3</f>
        <v>0.10500579683697708</v>
      </c>
      <c r="CJ6" s="33">
        <f>'data-allests'!CJ3</f>
        <v>0.3535990480547575</v>
      </c>
      <c r="CK6" s="33">
        <f>'data-allests'!CK3</f>
        <v>0.54139512777328491</v>
      </c>
      <c r="CL6" s="33">
        <f>'data-allests'!CL3</f>
        <v>0.24278472363948822</v>
      </c>
      <c r="CM6" s="33">
        <f>'data-allests'!CM3</f>
        <v>9.4422437250614166E-2</v>
      </c>
      <c r="CN6" s="33">
        <f>'data-allests'!CN3</f>
        <v>0.10500579683697708</v>
      </c>
      <c r="CO6" s="33">
        <f>'data-allests'!CO3</f>
        <v>0.3535990480547575</v>
      </c>
      <c r="CP6" s="33">
        <f>'data-allests'!CP3</f>
        <v>0.54139512777328491</v>
      </c>
      <c r="CQ6" s="33">
        <f>'data-allests'!CQ3</f>
        <v>0.24278472363948822</v>
      </c>
      <c r="CR6" s="34">
        <f>'data-allests'!CR3</f>
        <v>9.4422437250614166E-2</v>
      </c>
      <c r="CS6" s="32">
        <f>'data-allests'!CS3</f>
        <v>0.13078771036863326</v>
      </c>
      <c r="CT6" s="33">
        <f>'data-allests'!CT3</f>
        <v>0.35121227526664733</v>
      </c>
      <c r="CU6" s="33">
        <f>'data-allests'!CU3</f>
        <v>0.51800001436471943</v>
      </c>
      <c r="CV6" s="33">
        <f>'data-allests'!CV3</f>
        <v>0.185</v>
      </c>
      <c r="CW6" s="33">
        <f>'data-allests'!CW3</f>
        <v>0.06</v>
      </c>
      <c r="CX6" s="33">
        <f>'data-allests'!CX3</f>
        <v>0.14528226077548162</v>
      </c>
      <c r="CY6" s="33">
        <f>'data-allests'!CY3</f>
        <v>0.30841774017521206</v>
      </c>
      <c r="CZ6" s="33">
        <f>'data-allests'!CZ3</f>
        <v>0.54629998552799219</v>
      </c>
      <c r="DA6" s="33">
        <f>'data-allests'!DA3</f>
        <v>0.26966999566555022</v>
      </c>
      <c r="DB6" s="33">
        <f>'data-allests'!DB3</f>
        <v>8.2769998669624326E-2</v>
      </c>
      <c r="DC6" s="33">
        <f>'data-allests'!DC3</f>
        <v>0.13630086829043245</v>
      </c>
      <c r="DD6" s="33">
        <f>'data-allests'!DD3</f>
        <v>0.33158652611053557</v>
      </c>
      <c r="DE6" s="33">
        <f>'data-allests'!DE3</f>
        <v>0.53211260559903195</v>
      </c>
      <c r="DF6" s="33">
        <f>'data-allests'!DF3</f>
        <v>0.21216141226526908</v>
      </c>
      <c r="DG6" s="33">
        <f>'data-allests'!DG3</f>
        <v>8.4903393278195072E-2</v>
      </c>
      <c r="DH6" s="33">
        <f>'data-allests'!DH3</f>
        <v>0.13773855186121509</v>
      </c>
      <c r="DI6" s="33">
        <f>'data-allests'!DI3</f>
        <v>0.33012392103469068</v>
      </c>
      <c r="DJ6" s="33">
        <f>'data-allests'!DJ3</f>
        <v>0.53213751316070557</v>
      </c>
      <c r="DK6" s="33">
        <f>'data-allests'!DK3</f>
        <v>0.22227713465690613</v>
      </c>
      <c r="DL6" s="34">
        <f>'data-allests'!DL3</f>
        <v>7.5891129672527313E-2</v>
      </c>
      <c r="DM6" s="32">
        <f>'data-allests'!DM3</f>
        <v>0.11</v>
      </c>
      <c r="DN6" s="33">
        <f>'data-allests'!DN3</f>
        <v>0.44</v>
      </c>
      <c r="DO6" s="33">
        <f>'data-allests'!DO3</f>
        <v>0.45</v>
      </c>
      <c r="DP6" s="33">
        <f>'data-allests'!DP3</f>
        <v>0.17</v>
      </c>
      <c r="DQ6" s="33">
        <f>'data-allests'!DQ3</f>
        <v>0.06</v>
      </c>
      <c r="DR6" s="33">
        <f>'data-allests'!DR3</f>
        <v>0.12889655588567256</v>
      </c>
      <c r="DS6" s="33">
        <f>'data-allests'!DS3</f>
        <v>0.49410345339775086</v>
      </c>
      <c r="DT6" s="33">
        <f>'data-allests'!DT3</f>
        <v>0.377</v>
      </c>
      <c r="DU6" s="33">
        <f>'data-allests'!DU3</f>
        <v>0.11700000000000001</v>
      </c>
      <c r="DV6" s="34">
        <f>'data-allests'!DV3</f>
        <v>4.3999999999999997E-2</v>
      </c>
      <c r="DW6" s="32">
        <f>'data-allests'!DW3</f>
        <v>0.13346588231997442</v>
      </c>
      <c r="DX6" s="33">
        <f>'data-allests'!DX3</f>
        <v>0.40645820655053155</v>
      </c>
      <c r="DY6" s="33">
        <f>'data-allests'!DY3</f>
        <v>0.46007589503850177</v>
      </c>
      <c r="DZ6" s="33">
        <f>'data-allests'!DZ3</f>
        <v>0.15335863167950059</v>
      </c>
      <c r="EA6" s="33">
        <f>'data-allests'!EA3</f>
        <v>6.7215372841401333E-2</v>
      </c>
      <c r="EB6" s="33">
        <f>'data-allests'!EB3</f>
        <v>9.994125940448384E-2</v>
      </c>
      <c r="EC6" s="33">
        <f>'data-allests'!EC3</f>
        <v>0.44976480772262345</v>
      </c>
      <c r="ED6" s="33">
        <f>'data-allests'!ED3</f>
        <v>0.45029394106415133</v>
      </c>
      <c r="EE6" s="33">
        <f>'data-allests'!EE3</f>
        <v>0.15009798035471711</v>
      </c>
      <c r="EF6" s="34">
        <f>'data-allests'!EF3</f>
        <v>4.9479611749938091E-2</v>
      </c>
      <c r="EG6" s="32">
        <f>'data-allests'!EG3</f>
        <v>0.15403446555137634</v>
      </c>
      <c r="EH6" s="33">
        <f>'data-allests'!EH3</f>
        <v>0.34596553444862366</v>
      </c>
      <c r="EI6" s="33">
        <f>'data-allests'!EI3</f>
        <v>0.5</v>
      </c>
      <c r="EJ6" s="33">
        <f>'data-allests'!EJ3</f>
        <v>0.18</v>
      </c>
      <c r="EK6" s="33">
        <f>'data-allests'!EK3</f>
        <v>0.06</v>
      </c>
      <c r="EL6" s="33">
        <f>'data-allests'!EL3</f>
        <v>0.17660146312499631</v>
      </c>
      <c r="EM6" s="33">
        <f>'data-allests'!EM3</f>
        <v>0.4073335687721597</v>
      </c>
      <c r="EN6" s="33">
        <f>'data-allests'!EN3</f>
        <v>0.41606495070022348</v>
      </c>
      <c r="EO6" s="33">
        <f>'data-allests'!EO3</f>
        <v>0.13868831690007449</v>
      </c>
      <c r="EP6" s="33">
        <f>'data-allests'!EP3</f>
        <v>5.7282203855206978E-2</v>
      </c>
      <c r="EQ6" s="33">
        <f>'data-allests'!EQ3</f>
        <v>0.16541461168904448</v>
      </c>
      <c r="ER6" s="33">
        <f>'data-allests'!ER3</f>
        <v>0.37655293179179949</v>
      </c>
      <c r="ES6" s="33">
        <f>'data-allests'!ES3</f>
        <v>0.45803248882293701</v>
      </c>
      <c r="ET6" s="33">
        <f>'data-allests'!ET3</f>
        <v>0.1593441516160965</v>
      </c>
      <c r="EU6" s="34">
        <f>'data-allests'!EU3</f>
        <v>5.8641102164983749E-2</v>
      </c>
      <c r="EV6" s="33">
        <f>'data-allests'!EV3</f>
        <v>0.12497881978772744</v>
      </c>
      <c r="EW6" s="33">
        <f>'data-allests'!EW3</f>
        <v>0.37121100234000859</v>
      </c>
      <c r="EX6" s="33">
        <f>'data-allests'!EX3</f>
        <v>0.50381019265987259</v>
      </c>
      <c r="EY6" s="33">
        <f>'data-allests'!EY3</f>
        <v>0.19547767987775952</v>
      </c>
      <c r="EZ6" s="33">
        <f>'data-allests'!EZ3</f>
        <v>6.6757856898257084E-2</v>
      </c>
      <c r="FA6" s="33">
        <f>'data-allests'!FA3</f>
        <v>0.12497881978772744</v>
      </c>
      <c r="FB6" s="33">
        <f>'data-allests'!FB3</f>
        <v>0.37121100234000859</v>
      </c>
      <c r="FC6" s="33">
        <f>'data-allests'!FC3</f>
        <v>0.50381019265987259</v>
      </c>
      <c r="FD6" s="33">
        <f>'data-allests'!FD3</f>
        <v>0.19547767987775952</v>
      </c>
      <c r="FE6" s="34">
        <f>'data-allests'!FE3</f>
        <v>6.6757856898257084E-2</v>
      </c>
    </row>
    <row r="7" spans="1:161" x14ac:dyDescent="0.2">
      <c r="A7" s="3">
        <v>1880</v>
      </c>
      <c r="B7" s="32">
        <f>'data-allests'!B4</f>
        <v>0.15477048267556837</v>
      </c>
      <c r="C7" s="33">
        <f>'data-allests'!C4</f>
        <v>0.38129866362740189</v>
      </c>
      <c r="D7" s="33">
        <f>'data-allests'!D4</f>
        <v>0.46393086967313479</v>
      </c>
      <c r="E7" s="33">
        <f>'data-allests'!E4</f>
        <v>0.16515116850134604</v>
      </c>
      <c r="F7" s="33">
        <f>'data-allests'!F4</f>
        <v>6.2043495438079965E-2</v>
      </c>
      <c r="G7" s="33">
        <f>'data-allests'!G4</f>
        <v>0.15477048267556837</v>
      </c>
      <c r="H7" s="33">
        <f>'data-allests'!H4</f>
        <v>0.38129866362740189</v>
      </c>
      <c r="I7" s="33">
        <f>'data-allests'!I4</f>
        <v>0.46393086967313479</v>
      </c>
      <c r="J7" s="33">
        <f>'data-allests'!J4</f>
        <v>0.16515116850134604</v>
      </c>
      <c r="K7" s="34">
        <f>'data-allests'!K4</f>
        <v>6.2043495438079965E-2</v>
      </c>
      <c r="L7" s="32">
        <f>'data-allests'!L4</f>
        <v>0.17153995975850123</v>
      </c>
      <c r="M7" s="33">
        <f>'data-allests'!M4</f>
        <v>0.32349463045702009</v>
      </c>
      <c r="N7" s="33">
        <f>'data-allests'!N4</f>
        <v>0.50496542453765869</v>
      </c>
      <c r="O7" s="33">
        <f>'data-allests'!O4</f>
        <v>0.17357558012008667</v>
      </c>
      <c r="P7" s="33">
        <f>'data-allests'!P4</f>
        <v>6.3521750271320343E-2</v>
      </c>
      <c r="Q7" s="33">
        <f>'data-allests'!Q4</f>
        <v>0.17572317621874789</v>
      </c>
      <c r="R7" s="33">
        <f>'data-allests'!R4</f>
        <v>0.3644227258585554</v>
      </c>
      <c r="S7" s="33">
        <f>'data-allests'!S4</f>
        <v>0.45985411402029852</v>
      </c>
      <c r="T7" s="33">
        <f>'data-allests'!T4</f>
        <v>0.16361459386839869</v>
      </c>
      <c r="U7" s="33">
        <f>'data-allests'!U4</f>
        <v>7.2917397357269861E-2</v>
      </c>
      <c r="V7" s="33">
        <f>'data-allests'!V4</f>
        <v>0.17153995975850123</v>
      </c>
      <c r="W7" s="33">
        <f>'data-allests'!W4</f>
        <v>0.32349463045702009</v>
      </c>
      <c r="X7" s="33">
        <f>'data-allests'!X4</f>
        <v>0.50496542453765869</v>
      </c>
      <c r="Y7" s="33">
        <f>'data-allests'!Y4</f>
        <v>0.17357558012008667</v>
      </c>
      <c r="Z7" s="34">
        <f>'data-allests'!Z4</f>
        <v>6.3521750271320343E-2</v>
      </c>
      <c r="AA7" s="32">
        <f>'data-allests'!AA4</f>
        <v>0.17340972847709463</v>
      </c>
      <c r="AB7" s="33">
        <f>'data-allests'!AB4</f>
        <v>0.36080472928036217</v>
      </c>
      <c r="AC7" s="33">
        <f>'data-allests'!AC4</f>
        <v>0.46578554224254326</v>
      </c>
      <c r="AD7" s="33">
        <f>'data-allests'!AD4</f>
        <v>0.17861470118675654</v>
      </c>
      <c r="AE7" s="33">
        <f>'data-allests'!AE4</f>
        <v>8.4309576225911093E-2</v>
      </c>
      <c r="AF7" s="33">
        <f>'data-allests'!AF4</f>
        <v>0.13868324679136276</v>
      </c>
      <c r="AG7" s="33">
        <f>'data-allests'!AG4</f>
        <v>0.37903753864765166</v>
      </c>
      <c r="AH7" s="33">
        <f>'data-allests'!AH4</f>
        <v>0.48227921456098555</v>
      </c>
      <c r="AI7" s="33">
        <f>'data-allests'!AI4</f>
        <v>0.191</v>
      </c>
      <c r="AJ7" s="33">
        <f>'data-allests'!AJ4</f>
        <v>7.5999999999999998E-2</v>
      </c>
      <c r="AK7" s="33">
        <f>'data-allests'!AK4</f>
        <v>0.14560517978668211</v>
      </c>
      <c r="AL7" s="33">
        <f>'data-allests'!AL4</f>
        <v>0.32239482021331783</v>
      </c>
      <c r="AM7" s="33">
        <f>'data-allests'!AM4</f>
        <v>0.53200000000000003</v>
      </c>
      <c r="AN7" s="33">
        <f>'data-allests'!AN4</f>
        <v>0.26600000000000001</v>
      </c>
      <c r="AO7" s="33">
        <f>'data-allests'!AO4</f>
        <v>0.16954174237541889</v>
      </c>
      <c r="AP7" s="33">
        <f>'data-allests'!AP4</f>
        <v>0.15966653823852539</v>
      </c>
      <c r="AQ7" s="33">
        <f>'data-allests'!AQ4</f>
        <v>0.34629595279693604</v>
      </c>
      <c r="AR7" s="33">
        <f>'data-allests'!AR4</f>
        <v>0.49403750896453857</v>
      </c>
      <c r="AS7" s="33">
        <f>'data-allests'!AS4</f>
        <v>0.23140367865562439</v>
      </c>
      <c r="AT7" s="33">
        <f>'data-allests'!AT4</f>
        <v>0.1319919228553772</v>
      </c>
      <c r="AU7" s="33">
        <f>'data-allests'!AU4</f>
        <v>0.15966653823852539</v>
      </c>
      <c r="AV7" s="33">
        <f>'data-allests'!AV4</f>
        <v>0.34629595279693604</v>
      </c>
      <c r="AW7" s="33">
        <f>'data-allests'!AW4</f>
        <v>0.49403750896453857</v>
      </c>
      <c r="AX7" s="33">
        <f>'data-allests'!AX4</f>
        <v>0.23140367865562439</v>
      </c>
      <c r="AY7" s="33">
        <f>'data-allests'!AY4</f>
        <v>0.1319919228553772</v>
      </c>
      <c r="AZ7" s="33">
        <f>'data-allests'!AZ4</f>
        <v>0.18096800910815053</v>
      </c>
      <c r="BA7" s="33">
        <f>'data-allests'!BA4</f>
        <v>0.3229467571735008</v>
      </c>
      <c r="BB7" s="33">
        <f>'data-allests'!BB4</f>
        <v>0.49608523371834873</v>
      </c>
      <c r="BC7" s="33">
        <f>'data-allests'!BC4</f>
        <v>0.28999999999999998</v>
      </c>
      <c r="BD7" s="33">
        <f>'data-allests'!BD4</f>
        <v>0.19811635825309759</v>
      </c>
      <c r="BE7" s="33">
        <f>'data-allests'!BE4</f>
        <v>0.15966653823852539</v>
      </c>
      <c r="BF7" s="33">
        <f>'data-allests'!BF4</f>
        <v>0.34629595279693604</v>
      </c>
      <c r="BG7" s="33">
        <f>'data-allests'!BG4</f>
        <v>0.49403750896453857</v>
      </c>
      <c r="BH7" s="33">
        <f>'data-allests'!BH4</f>
        <v>0.23140367865562439</v>
      </c>
      <c r="BI7" s="33">
        <f>'data-allests'!BI4</f>
        <v>0.1319919228553772</v>
      </c>
      <c r="BJ7" s="33">
        <f>'data-allests'!BJ4</f>
        <v>0.15711857943879082</v>
      </c>
      <c r="BK7" s="33">
        <f>'data-allests'!BK4</f>
        <v>0.36389724344862984</v>
      </c>
      <c r="BL7" s="33">
        <f>'data-allests'!BL4</f>
        <v>0.47898417711257935</v>
      </c>
      <c r="BM7" s="33">
        <f>'data-allests'!BM4</f>
        <v>0.19827742874622345</v>
      </c>
      <c r="BN7" s="34">
        <f>'data-allests'!BN4</f>
        <v>9.701770544052124E-2</v>
      </c>
      <c r="BO7" s="32">
        <f>'data-allests'!BO4</f>
        <v>9.4964090586915684E-2</v>
      </c>
      <c r="BP7" s="33">
        <f>'data-allests'!BP4</f>
        <v>0.35460747085464384</v>
      </c>
      <c r="BQ7" s="33">
        <f>'data-allests'!BQ4</f>
        <v>0.55042843855844048</v>
      </c>
      <c r="BR7" s="33">
        <f>'data-allests'!BR4</f>
        <v>0.22872746968893551</v>
      </c>
      <c r="BS7" s="33">
        <f>'data-allests'!BS4</f>
        <v>8.0814018220331699E-2</v>
      </c>
      <c r="BT7" s="33">
        <f>'data-allests'!BT4</f>
        <v>0.11279784219380931</v>
      </c>
      <c r="BU7" s="33">
        <f>'data-allests'!BU4</f>
        <v>0.34356121574923959</v>
      </c>
      <c r="BV7" s="33">
        <f>'data-allests'!BV4</f>
        <v>0.54364093525667112</v>
      </c>
      <c r="BW7" s="33">
        <f>'data-allests'!BW4</f>
        <v>0.26190000772476196</v>
      </c>
      <c r="BX7" s="33">
        <f>'data-allests'!BX4</f>
        <v>0.10999800324440002</v>
      </c>
      <c r="BY7" s="33">
        <f>'data-allests'!BY4</f>
        <v>9.4964090586915684E-2</v>
      </c>
      <c r="BZ7" s="33">
        <f>'data-allests'!BZ4</f>
        <v>0.35460747085464384</v>
      </c>
      <c r="CA7" s="33">
        <f>'data-allests'!CA4</f>
        <v>0.55042843855844048</v>
      </c>
      <c r="CB7" s="33">
        <f>'data-allests'!CB4</f>
        <v>0.22872746968893551</v>
      </c>
      <c r="CC7" s="33">
        <f>'data-allests'!CC4</f>
        <v>8.0814018220331699E-2</v>
      </c>
      <c r="CD7" s="33">
        <f>'data-allests'!CD4</f>
        <v>0.10371452018513594</v>
      </c>
      <c r="CE7" s="33">
        <f>'data-allests'!CE4</f>
        <v>0.34925077197267385</v>
      </c>
      <c r="CF7" s="33">
        <f>'data-allests'!CF4</f>
        <v>0.54703468084335327</v>
      </c>
      <c r="CG7" s="33">
        <f>'data-allests'!CG4</f>
        <v>0.24531373381614685</v>
      </c>
      <c r="CH7" s="33">
        <f>'data-allests'!CH4</f>
        <v>9.5406010746955872E-2</v>
      </c>
      <c r="CI7" s="33">
        <f>'data-allests'!CI4</f>
        <v>0.10371452018513594</v>
      </c>
      <c r="CJ7" s="33">
        <f>'data-allests'!CJ4</f>
        <v>0.34925077197267385</v>
      </c>
      <c r="CK7" s="33">
        <f>'data-allests'!CK4</f>
        <v>0.54703468084335327</v>
      </c>
      <c r="CL7" s="33">
        <f>'data-allests'!CL4</f>
        <v>0.24531373381614685</v>
      </c>
      <c r="CM7" s="33">
        <f>'data-allests'!CM4</f>
        <v>9.5406010746955872E-2</v>
      </c>
      <c r="CN7" s="33">
        <f>'data-allests'!CN4</f>
        <v>0.10371452018513594</v>
      </c>
      <c r="CO7" s="33">
        <f>'data-allests'!CO4</f>
        <v>0.34925077197267385</v>
      </c>
      <c r="CP7" s="33">
        <f>'data-allests'!CP4</f>
        <v>0.54703468084335327</v>
      </c>
      <c r="CQ7" s="33">
        <f>'data-allests'!CQ4</f>
        <v>0.24531373381614685</v>
      </c>
      <c r="CR7" s="34">
        <f>'data-allests'!CR4</f>
        <v>9.5406010746955872E-2</v>
      </c>
      <c r="CS7" s="32">
        <f>'data-allests'!CS4</f>
        <v>0.12698889720439913</v>
      </c>
      <c r="CT7" s="33">
        <f>'data-allests'!CT4</f>
        <v>0.3410110888481141</v>
      </c>
      <c r="CU7" s="33">
        <f>'data-allests'!CU4</f>
        <v>0.53200001394748675</v>
      </c>
      <c r="CV7" s="33">
        <f>'data-allests'!CV4</f>
        <v>0.19</v>
      </c>
      <c r="CW7" s="33">
        <f>'data-allests'!CW4</f>
        <v>0.06</v>
      </c>
      <c r="CX7" s="33">
        <f>'data-allests'!CX4</f>
        <v>0.14139482378220511</v>
      </c>
      <c r="CY7" s="33">
        <f>'data-allests'!CY4</f>
        <v>0.30016515292787627</v>
      </c>
      <c r="CZ7" s="33">
        <f>'data-allests'!CZ4</f>
        <v>0.55844001013040545</v>
      </c>
      <c r="DA7" s="33">
        <f>'data-allests'!DA4</f>
        <v>0.27269999277591705</v>
      </c>
      <c r="DB7" s="33">
        <f>'data-allests'!DB4</f>
        <v>8.3699997782707217E-2</v>
      </c>
      <c r="DC7" s="33">
        <f>'data-allests'!DC4</f>
        <v>0.13468616854754759</v>
      </c>
      <c r="DD7" s="33">
        <f>'data-allests'!DD4</f>
        <v>0.32765835833603618</v>
      </c>
      <c r="DE7" s="33">
        <f>'data-allests'!DE4</f>
        <v>0.53765547311641626</v>
      </c>
      <c r="DF7" s="33">
        <f>'data-allests'!DF4</f>
        <v>0.21437143809084347</v>
      </c>
      <c r="DG7" s="33">
        <f>'data-allests'!DG4</f>
        <v>8.578780807266817E-2</v>
      </c>
      <c r="DH7" s="33">
        <f>'data-allests'!DH4</f>
        <v>0.13462940029569026</v>
      </c>
      <c r="DI7" s="33">
        <f>'data-allests'!DI4</f>
        <v>0.32267208353507471</v>
      </c>
      <c r="DJ7" s="33">
        <f>'data-allests'!DJ4</f>
        <v>0.54269850254058838</v>
      </c>
      <c r="DK7" s="33">
        <f>'data-allests'!DK4</f>
        <v>0.22569048404693604</v>
      </c>
      <c r="DL7" s="34">
        <f>'data-allests'!DL4</f>
        <v>7.6495938003063202E-2</v>
      </c>
      <c r="DM7" s="32">
        <f>'data-allests'!DM4</f>
        <v>0.15037931674718857</v>
      </c>
      <c r="DN7" s="33">
        <f>'data-allests'!DN4</f>
        <v>0.4726207203865051</v>
      </c>
      <c r="DO7" s="33">
        <f>'data-allests'!DO4</f>
        <v>0.377</v>
      </c>
      <c r="DP7" s="33">
        <f>'data-allests'!DP4</f>
        <v>0.11700000000000001</v>
      </c>
      <c r="DQ7" s="33">
        <f>'data-allests'!DQ4</f>
        <v>4.8000000000000001E-2</v>
      </c>
      <c r="DR7" s="33">
        <f>'data-allests'!DR4</f>
        <v>0.12620690062642098</v>
      </c>
      <c r="DS7" s="33">
        <f>'data-allests'!DS4</f>
        <v>0.48379310846328732</v>
      </c>
      <c r="DT7" s="33">
        <f>'data-allests'!DT4</f>
        <v>0.39</v>
      </c>
      <c r="DU7" s="33">
        <f>'data-allests'!DU4</f>
        <v>0.12</v>
      </c>
      <c r="DV7" s="34">
        <f>'data-allests'!DV4</f>
        <v>4.5999999999999999E-2</v>
      </c>
      <c r="DW7" s="32">
        <f>'data-allests'!DW4</f>
        <v>0.13471564569729069</v>
      </c>
      <c r="DX7" s="33">
        <f>'data-allests'!DX4</f>
        <v>0.41026424725641525</v>
      </c>
      <c r="DY7" s="33">
        <f>'data-allests'!DY4</f>
        <v>0.45502009080462713</v>
      </c>
      <c r="DZ7" s="33">
        <f>'data-allests'!DZ4</f>
        <v>0.15167336360154238</v>
      </c>
      <c r="EA7" s="33">
        <f>'data-allests'!EA4</f>
        <v>6.7987962592797047E-2</v>
      </c>
      <c r="EB7" s="33">
        <f>'data-allests'!EB4</f>
        <v>0.10084090439694453</v>
      </c>
      <c r="EC7" s="33">
        <f>'data-allests'!EC4</f>
        <v>0.4538134725029529</v>
      </c>
      <c r="ED7" s="33">
        <f>'data-allests'!ED4</f>
        <v>0.44534563136509675</v>
      </c>
      <c r="EE7" s="33">
        <f>'data-allests'!EE4</f>
        <v>0.14844854378836558</v>
      </c>
      <c r="EF7" s="34">
        <f>'data-allests'!EF4</f>
        <v>5.0048342373976151E-2</v>
      </c>
      <c r="EG7" s="32">
        <f>'data-allests'!EG4</f>
        <v>0.13986329472064971</v>
      </c>
      <c r="EH7" s="33">
        <f>'data-allests'!EH4</f>
        <v>0.31413670527935023</v>
      </c>
      <c r="EI7" s="33">
        <f>'data-allests'!EI4</f>
        <v>0.54600000000000004</v>
      </c>
      <c r="EJ7" s="33">
        <f>'data-allests'!EJ4</f>
        <v>0.182</v>
      </c>
      <c r="EK7" s="33">
        <f>'data-allests'!EK4</f>
        <v>6.5000000000000002E-2</v>
      </c>
      <c r="EL7" s="33">
        <f>'data-allests'!EL4</f>
        <v>0.17529070717658068</v>
      </c>
      <c r="EM7" s="33">
        <f>'data-allests'!EM4</f>
        <v>0.40431029315026085</v>
      </c>
      <c r="EN7" s="33">
        <f>'data-allests'!EN4</f>
        <v>0.42039898239970214</v>
      </c>
      <c r="EO7" s="33">
        <f>'data-allests'!EO4</f>
        <v>0.14013299413323405</v>
      </c>
      <c r="EP7" s="33">
        <f>'data-allests'!EP4</f>
        <v>5.787889647953557E-2</v>
      </c>
      <c r="EQ7" s="33">
        <f>'data-allests'!EQ4</f>
        <v>0.15773336230930113</v>
      </c>
      <c r="ER7" s="33">
        <f>'data-allests'!ER4</f>
        <v>0.35906719129867071</v>
      </c>
      <c r="ES7" s="33">
        <f>'data-allests'!ES4</f>
        <v>0.48319947719573975</v>
      </c>
      <c r="ET7" s="33">
        <f>'data-allests'!ET4</f>
        <v>0.16106650233268738</v>
      </c>
      <c r="EU7" s="34">
        <f>'data-allests'!EU4</f>
        <v>6.1439447104930878E-2</v>
      </c>
      <c r="EV7" s="33">
        <f>'data-allests'!EV4</f>
        <v>0.1221588535563614</v>
      </c>
      <c r="EW7" s="33">
        <f>'data-allests'!EW4</f>
        <v>0.36283516319311693</v>
      </c>
      <c r="EX7" s="33">
        <f>'data-allests'!EX4</f>
        <v>0.51500599770446931</v>
      </c>
      <c r="EY7" s="33">
        <f>'data-allests'!EY4</f>
        <v>0.19767405624402537</v>
      </c>
      <c r="EZ7" s="33">
        <f>'data-allests'!EZ4</f>
        <v>6.7507944474729131E-2</v>
      </c>
      <c r="FA7" s="33">
        <f>'data-allests'!FA4</f>
        <v>0.1221588535563614</v>
      </c>
      <c r="FB7" s="33">
        <f>'data-allests'!FB4</f>
        <v>0.36283516319311693</v>
      </c>
      <c r="FC7" s="33">
        <f>'data-allests'!FC4</f>
        <v>0.51500599770446931</v>
      </c>
      <c r="FD7" s="33">
        <f>'data-allests'!FD4</f>
        <v>0.19767405624402537</v>
      </c>
      <c r="FE7" s="34">
        <f>'data-allests'!FE4</f>
        <v>6.7507944474729131E-2</v>
      </c>
    </row>
    <row r="8" spans="1:161" x14ac:dyDescent="0.2">
      <c r="A8" s="3">
        <v>1900</v>
      </c>
      <c r="B8" s="32">
        <f>'data-allests'!B5</f>
        <v>0.15062791109085083</v>
      </c>
      <c r="C8" s="33">
        <f>'data-allests'!C5</f>
        <v>0.37109285593032837</v>
      </c>
      <c r="D8" s="33">
        <f>'data-allests'!D5</f>
        <v>0.4782792329788208</v>
      </c>
      <c r="E8" s="33">
        <f>'data-allests'!E5</f>
        <v>0.18350130319595337</v>
      </c>
      <c r="F8" s="33">
        <f>'data-allests'!F5</f>
        <v>7.0503972470760345E-2</v>
      </c>
      <c r="G8" s="33">
        <f>'data-allests'!G5</f>
        <v>0.15062791109085083</v>
      </c>
      <c r="H8" s="33">
        <f>'data-allests'!H5</f>
        <v>0.37109285593032837</v>
      </c>
      <c r="I8" s="33">
        <f>'data-allests'!I5</f>
        <v>0.4782792329788208</v>
      </c>
      <c r="J8" s="33">
        <f>'data-allests'!J5</f>
        <v>0.18350130319595337</v>
      </c>
      <c r="K8" s="34">
        <f>'data-allests'!K5</f>
        <v>7.0503972470760345E-2</v>
      </c>
      <c r="L8" s="32">
        <f>'data-allests'!L5</f>
        <v>0.17050933228077803</v>
      </c>
      <c r="M8" s="33">
        <f>'data-allests'!M5</f>
        <v>0.32155104567645765</v>
      </c>
      <c r="N8" s="33">
        <f>'data-allests'!N5</f>
        <v>0.50793963670730591</v>
      </c>
      <c r="O8" s="33">
        <f>'data-allests'!O5</f>
        <v>0.17575065791606903</v>
      </c>
      <c r="P8" s="33">
        <f>'data-allests'!P5</f>
        <v>6.525198370218277E-2</v>
      </c>
      <c r="Q8" s="33">
        <f>'data-allests'!Q5</f>
        <v>0.17109630277944926</v>
      </c>
      <c r="R8" s="33">
        <f>'data-allests'!R5</f>
        <v>0.35482730499697951</v>
      </c>
      <c r="S8" s="33">
        <f>'data-allests'!S5</f>
        <v>0.47407639222357129</v>
      </c>
      <c r="T8" s="33">
        <f>'data-allests'!T5</f>
        <v>0.18179399800300597</v>
      </c>
      <c r="U8" s="33">
        <f>'data-allests'!U5</f>
        <v>8.2860679264068607E-2</v>
      </c>
      <c r="V8" s="33">
        <f>'data-allests'!V5</f>
        <v>0.17050933228077803</v>
      </c>
      <c r="W8" s="33">
        <f>'data-allests'!W5</f>
        <v>0.32155104567645765</v>
      </c>
      <c r="X8" s="33">
        <f>'data-allests'!X5</f>
        <v>0.50793963670730591</v>
      </c>
      <c r="Y8" s="33">
        <f>'data-allests'!Y5</f>
        <v>0.17575065791606903</v>
      </c>
      <c r="Z8" s="34">
        <f>'data-allests'!Z5</f>
        <v>6.525198370218277E-2</v>
      </c>
      <c r="AA8" s="32">
        <f>'data-allests'!AA5</f>
        <v>0.15389544663348637</v>
      </c>
      <c r="AB8" s="33">
        <f>'data-allests'!AB5</f>
        <v>0.32020236377574302</v>
      </c>
      <c r="AC8" s="33">
        <f>'data-allests'!AC5</f>
        <v>0.52590218959077073</v>
      </c>
      <c r="AD8" s="33">
        <f>'data-allests'!AD5</f>
        <v>0.22779758790900539</v>
      </c>
      <c r="AE8" s="33">
        <f>'data-allests'!AE5</f>
        <v>0.10752484523551062</v>
      </c>
      <c r="AF8" s="33">
        <f>'data-allests'!AF5</f>
        <v>0.13353288173675537</v>
      </c>
      <c r="AG8" s="33">
        <f>'data-allests'!AG5</f>
        <v>0.36496096849441528</v>
      </c>
      <c r="AH8" s="33">
        <f>'data-allests'!AH5</f>
        <v>0.50150614976882935</v>
      </c>
      <c r="AI8" s="33">
        <f>'data-allests'!AI5</f>
        <v>0.22104437649250031</v>
      </c>
      <c r="AJ8" s="33">
        <f>'data-allests'!AJ5</f>
        <v>0.10528503358364105</v>
      </c>
      <c r="AK8" s="33">
        <f>'data-allests'!AK5</f>
        <v>0.13751600313186643</v>
      </c>
      <c r="AL8" s="33">
        <f>'data-allests'!AL5</f>
        <v>0.30448399686813349</v>
      </c>
      <c r="AM8" s="33">
        <f>'data-allests'!AM5</f>
        <v>0.55800000000000005</v>
      </c>
      <c r="AN8" s="33">
        <f>'data-allests'!AN5</f>
        <v>0.31</v>
      </c>
      <c r="AO8" s="33">
        <f>'data-allests'!AO5</f>
        <v>0.19758624111420994</v>
      </c>
      <c r="AP8" s="33">
        <f>'data-allests'!AP5</f>
        <v>0.15061928331851959</v>
      </c>
      <c r="AQ8" s="33">
        <f>'data-allests'!AQ5</f>
        <v>0.32661592960357666</v>
      </c>
      <c r="AR8" s="33">
        <f>'data-allests'!AR5</f>
        <v>0.52276480197906494</v>
      </c>
      <c r="AS8" s="33">
        <f>'data-allests'!AS5</f>
        <v>0.2636084258556366</v>
      </c>
      <c r="AT8" s="33">
        <f>'data-allests'!AT5</f>
        <v>0.15308314561843872</v>
      </c>
      <c r="AU8" s="33">
        <f>'data-allests'!AU5</f>
        <v>0.15061928331851959</v>
      </c>
      <c r="AV8" s="33">
        <f>'data-allests'!AV5</f>
        <v>0.32661592960357666</v>
      </c>
      <c r="AW8" s="33">
        <f>'data-allests'!AW5</f>
        <v>0.52276480197906494</v>
      </c>
      <c r="AX8" s="33">
        <f>'data-allests'!AX5</f>
        <v>0.2636084258556366</v>
      </c>
      <c r="AY8" s="33">
        <f>'data-allests'!AY5</f>
        <v>0.15308314561843872</v>
      </c>
      <c r="AZ8" s="33">
        <f>'data-allests'!AZ5</f>
        <v>0.17753278806202144</v>
      </c>
      <c r="BA8" s="33">
        <f>'data-allests'!BA5</f>
        <v>0.31681642782695563</v>
      </c>
      <c r="BB8" s="33">
        <f>'data-allests'!BB5</f>
        <v>0.50565078411102293</v>
      </c>
      <c r="BC8" s="33">
        <f>'data-allests'!BC5</f>
        <v>0.29559178573806194</v>
      </c>
      <c r="BD8" s="33">
        <f>'data-allests'!BD5</f>
        <v>0.20193643792321184</v>
      </c>
      <c r="BE8" s="33">
        <f>'data-allests'!BE5</f>
        <v>0.15061928331851959</v>
      </c>
      <c r="BF8" s="33">
        <f>'data-allests'!BF5</f>
        <v>0.32661592960357666</v>
      </c>
      <c r="BG8" s="33">
        <f>'data-allests'!BG5</f>
        <v>0.52276480197906494</v>
      </c>
      <c r="BH8" s="33">
        <f>'data-allests'!BH5</f>
        <v>0.2636084258556366</v>
      </c>
      <c r="BI8" s="33">
        <f>'data-allests'!BI5</f>
        <v>0.15308314561843872</v>
      </c>
      <c r="BJ8" s="33">
        <f>'data-allests'!BJ5</f>
        <v>0.15062358975410461</v>
      </c>
      <c r="BK8" s="33">
        <f>'data-allests'!BK5</f>
        <v>0.34885439276695251</v>
      </c>
      <c r="BL8" s="33">
        <f>'data-allests'!BL5</f>
        <v>0.50052201747894287</v>
      </c>
      <c r="BM8" s="33">
        <f>'data-allests'!BM5</f>
        <v>0.22355486452579498</v>
      </c>
      <c r="BN8" s="34">
        <f>'data-allests'!BN5</f>
        <v>0.11179356276988983</v>
      </c>
      <c r="BO8" s="32">
        <f>'data-allests'!BO5</f>
        <v>9.3765449155122194E-2</v>
      </c>
      <c r="BP8" s="33">
        <f>'data-allests'!BP5</f>
        <v>0.35013159788031301</v>
      </c>
      <c r="BQ8" s="33">
        <f>'data-allests'!BQ5</f>
        <v>0.5561029529645648</v>
      </c>
      <c r="BR8" s="33">
        <f>'data-allests'!BR5</f>
        <v>0.23108548252203959</v>
      </c>
      <c r="BS8" s="33">
        <f>'data-allests'!BS5</f>
        <v>8.1647151609676699E-2</v>
      </c>
      <c r="BT8" s="33">
        <f>'data-allests'!BT5</f>
        <v>0.11141257324337886</v>
      </c>
      <c r="BU8" s="33">
        <f>'data-allests'!BU5</f>
        <v>0.33934194456910632</v>
      </c>
      <c r="BV8" s="33">
        <f>'data-allests'!BV5</f>
        <v>0.54924547547074898</v>
      </c>
      <c r="BW8" s="33">
        <f>'data-allests'!BW5</f>
        <v>0.26460000514984133</v>
      </c>
      <c r="BX8" s="33">
        <f>'data-allests'!BX5</f>
        <v>0.11113200216293335</v>
      </c>
      <c r="BY8" s="33">
        <f>'data-allests'!BY5</f>
        <v>9.3765449155122194E-2</v>
      </c>
      <c r="BZ8" s="33">
        <f>'data-allests'!BZ5</f>
        <v>0.35013159788031301</v>
      </c>
      <c r="CA8" s="33">
        <f>'data-allests'!CA5</f>
        <v>0.5561029529645648</v>
      </c>
      <c r="CB8" s="33">
        <f>'data-allests'!CB5</f>
        <v>0.23108548252203959</v>
      </c>
      <c r="CC8" s="33">
        <f>'data-allests'!CC5</f>
        <v>8.1647151609676699E-2</v>
      </c>
      <c r="CD8" s="33">
        <f>'data-allests'!CD5</f>
        <v>0.10242324353329479</v>
      </c>
      <c r="CE8" s="33">
        <f>'data-allests'!CE5</f>
        <v>0.34490249589059019</v>
      </c>
      <c r="CF8" s="33">
        <f>'data-allests'!CF5</f>
        <v>0.55267423391342163</v>
      </c>
      <c r="CG8" s="33">
        <f>'data-allests'!CG5</f>
        <v>0.24784274399280548</v>
      </c>
      <c r="CH8" s="33">
        <f>'data-allests'!CH5</f>
        <v>9.638957679271698E-2</v>
      </c>
      <c r="CI8" s="33">
        <f>'data-allests'!CI5</f>
        <v>0.10242324353329479</v>
      </c>
      <c r="CJ8" s="33">
        <f>'data-allests'!CJ5</f>
        <v>0.34490249589059019</v>
      </c>
      <c r="CK8" s="33">
        <f>'data-allests'!CK5</f>
        <v>0.55267423391342163</v>
      </c>
      <c r="CL8" s="33">
        <f>'data-allests'!CL5</f>
        <v>0.24784274399280548</v>
      </c>
      <c r="CM8" s="33">
        <f>'data-allests'!CM5</f>
        <v>9.638957679271698E-2</v>
      </c>
      <c r="CN8" s="33">
        <f>'data-allests'!CN5</f>
        <v>0.10242324353329479</v>
      </c>
      <c r="CO8" s="33">
        <f>'data-allests'!CO5</f>
        <v>0.34490249589059019</v>
      </c>
      <c r="CP8" s="33">
        <f>'data-allests'!CP5</f>
        <v>0.55267423391342163</v>
      </c>
      <c r="CQ8" s="33">
        <f>'data-allests'!CQ5</f>
        <v>0.24784274399280548</v>
      </c>
      <c r="CR8" s="34">
        <f>'data-allests'!CR5</f>
        <v>9.638957679271698E-2</v>
      </c>
      <c r="CS8" s="32">
        <f>'data-allests'!CS5</f>
        <v>0.12319008404016496</v>
      </c>
      <c r="CT8" s="33">
        <f>'data-allests'!CT5</f>
        <v>0.33080990242958075</v>
      </c>
      <c r="CU8" s="33">
        <f>'data-allests'!CU5</f>
        <v>0.54600001353025429</v>
      </c>
      <c r="CV8" s="33">
        <f>'data-allests'!CV5</f>
        <v>0.19500000000000001</v>
      </c>
      <c r="CW8" s="33">
        <f>'data-allests'!CW5</f>
        <v>6.5000000000000002E-2</v>
      </c>
      <c r="CX8" s="33">
        <f>'data-allests'!CX5</f>
        <v>0.13556368567045279</v>
      </c>
      <c r="CY8" s="33">
        <f>'data-allests'!CY5</f>
        <v>0.28778630894873775</v>
      </c>
      <c r="CZ8" s="33">
        <f>'data-allests'!CZ5</f>
        <v>0.57664999276399609</v>
      </c>
      <c r="DA8" s="33">
        <f>'data-allests'!DA5</f>
        <v>0.28481999927759172</v>
      </c>
      <c r="DB8" s="33">
        <f>'data-allests'!DB5</f>
        <v>8.7419999778270724E-2</v>
      </c>
      <c r="DC8" s="33">
        <f>'data-allests'!DC5</f>
        <v>0.13307147842897499</v>
      </c>
      <c r="DD8" s="33">
        <f>'data-allests'!DD5</f>
        <v>0.32373021397512397</v>
      </c>
      <c r="DE8" s="33">
        <f>'data-allests'!DE5</f>
        <v>0.54319830759590104</v>
      </c>
      <c r="DF8" s="33">
        <f>'data-allests'!DF5</f>
        <v>0.21658145074370339</v>
      </c>
      <c r="DG8" s="33">
        <f>'data-allests'!DG5</f>
        <v>8.6672217595644696E-2</v>
      </c>
      <c r="DH8" s="33">
        <f>'data-allests'!DH5</f>
        <v>0.13092459590659367</v>
      </c>
      <c r="DI8" s="33">
        <f>'data-allests'!DI5</f>
        <v>0.3137926192524283</v>
      </c>
      <c r="DJ8" s="33">
        <f>'data-allests'!DJ5</f>
        <v>0.55528277158737183</v>
      </c>
      <c r="DK8" s="33">
        <f>'data-allests'!DK5</f>
        <v>0.23213382065296173</v>
      </c>
      <c r="DL8" s="34">
        <f>'data-allests'!DL5</f>
        <v>7.9697407782077789E-2</v>
      </c>
      <c r="DM8" s="32">
        <f>'data-allests'!DM5</f>
        <v>0.14531035101413725</v>
      </c>
      <c r="DN8" s="33">
        <f>'data-allests'!DN5</f>
        <v>0.45668968486785888</v>
      </c>
      <c r="DO8" s="33">
        <f>'data-allests'!DO5</f>
        <v>0.39800000000000002</v>
      </c>
      <c r="DP8" s="33">
        <f>'data-allests'!DP5</f>
        <v>0.155</v>
      </c>
      <c r="DQ8" s="33">
        <f>'data-allests'!DQ5</f>
        <v>7.4999999999999997E-2</v>
      </c>
      <c r="DR8" s="33">
        <f>'data-allests'!DR5</f>
        <v>0.12413793504238128</v>
      </c>
      <c r="DS8" s="33">
        <f>'data-allests'!DS5</f>
        <v>0.47586207389831542</v>
      </c>
      <c r="DT8" s="33">
        <f>'data-allests'!DT5</f>
        <v>0.4</v>
      </c>
      <c r="DU8" s="33">
        <f>'data-allests'!DU5</f>
        <v>0.12</v>
      </c>
      <c r="DV8" s="34">
        <f>'data-allests'!DV5</f>
        <v>4.5999999999999999E-2</v>
      </c>
      <c r="DW8" s="32">
        <f>'data-allests'!DW5</f>
        <v>0.12221807151719144</v>
      </c>
      <c r="DX8" s="33">
        <f>'data-allests'!DX5</f>
        <v>0.37220402168283329</v>
      </c>
      <c r="DY8" s="33">
        <f>'data-allests'!DY5</f>
        <v>0.50557789206504822</v>
      </c>
      <c r="DZ8" s="33">
        <f>'data-allests'!DZ5</f>
        <v>0.16852596402168274</v>
      </c>
      <c r="EA8" s="33">
        <f>'data-allests'!EA5</f>
        <v>7.7259048819541931E-2</v>
      </c>
      <c r="EB8" s="33">
        <f>'data-allests'!EB5</f>
        <v>9.1844497370539013E-2</v>
      </c>
      <c r="EC8" s="33">
        <f>'data-allests'!EC5</f>
        <v>0.41332701775407266</v>
      </c>
      <c r="ED8" s="33">
        <f>'data-allests'!ED5</f>
        <v>0.4948284924030304</v>
      </c>
      <c r="EE8" s="33">
        <f>'data-allests'!EE5</f>
        <v>0.16494283080101013</v>
      </c>
      <c r="EF8" s="34">
        <f>'data-allests'!EF5</f>
        <v>5.687311664223671E-2</v>
      </c>
      <c r="EG8" s="32">
        <f>'data-allests'!EG5</f>
        <v>0.14245107374191285</v>
      </c>
      <c r="EH8" s="33">
        <f>'data-allests'!EH5</f>
        <v>0.31994892625808719</v>
      </c>
      <c r="EI8" s="33">
        <f>'data-allests'!EI5</f>
        <v>0.53759999999999986</v>
      </c>
      <c r="EJ8" s="33">
        <f>'data-allests'!EJ5</f>
        <v>0.16799999999999998</v>
      </c>
      <c r="EK8" s="33">
        <f>'data-allests'!EK5</f>
        <v>0.06</v>
      </c>
      <c r="EL8" s="33">
        <f>'data-allests'!EL5</f>
        <v>0.17397995904084024</v>
      </c>
      <c r="EM8" s="33">
        <f>'data-allests'!EM5</f>
        <v>0.40128703554839873</v>
      </c>
      <c r="EN8" s="33">
        <f>'data-allests'!EN5</f>
        <v>0.4247329882664681</v>
      </c>
      <c r="EO8" s="33">
        <f>'data-allests'!EO5</f>
        <v>0.14157766275548936</v>
      </c>
      <c r="EP8" s="33">
        <f>'data-allests'!EP5</f>
        <v>5.8475585547316779E-2</v>
      </c>
      <c r="EQ8" s="33">
        <f>'data-allests'!EQ5</f>
        <v>0.15835385543593361</v>
      </c>
      <c r="ER8" s="33">
        <f>'data-allests'!ER5</f>
        <v>0.36047969351721321</v>
      </c>
      <c r="ES8" s="33">
        <f>'data-allests'!ES5</f>
        <v>0.48116648197174072</v>
      </c>
      <c r="ET8" s="33">
        <f>'data-allests'!ET5</f>
        <v>0.15478883683681488</v>
      </c>
      <c r="EU8" s="34">
        <f>'data-allests'!EU5</f>
        <v>5.923779308795929E-2</v>
      </c>
      <c r="EV8" s="33">
        <f>'data-allests'!EV5</f>
        <v>0.11792891681551823</v>
      </c>
      <c r="EW8" s="33">
        <f>'data-allests'!EW5</f>
        <v>0.35027144191562243</v>
      </c>
      <c r="EX8" s="33">
        <f>'data-allests'!EX5</f>
        <v>0.53179965522231698</v>
      </c>
      <c r="EY8" s="33">
        <f>'data-allests'!EY5</f>
        <v>0.20645957480052446</v>
      </c>
      <c r="EZ8" s="33">
        <f>'data-allests'!EZ5</f>
        <v>7.0508299251491949E-2</v>
      </c>
      <c r="FA8" s="33">
        <f>'data-allests'!FA5</f>
        <v>0.11792891681551823</v>
      </c>
      <c r="FB8" s="33">
        <f>'data-allests'!FB5</f>
        <v>0.35027144191562243</v>
      </c>
      <c r="FC8" s="33">
        <f>'data-allests'!FC5</f>
        <v>0.53179965522231698</v>
      </c>
      <c r="FD8" s="33">
        <f>'data-allests'!FD5</f>
        <v>0.20645957480052446</v>
      </c>
      <c r="FE8" s="34">
        <f>'data-allests'!FE5</f>
        <v>7.0508299251491949E-2</v>
      </c>
    </row>
    <row r="9" spans="1:161" x14ac:dyDescent="0.2">
      <c r="A9" s="3">
        <v>1910</v>
      </c>
      <c r="B9" s="32">
        <f>'data-allests'!B6</f>
        <v>0.15062791109085083</v>
      </c>
      <c r="C9" s="33">
        <f>'data-allests'!C6</f>
        <v>0.37109285593032837</v>
      </c>
      <c r="D9" s="33">
        <f>'data-allests'!D6</f>
        <v>0.4782792329788208</v>
      </c>
      <c r="E9" s="33">
        <f>'data-allests'!E6</f>
        <v>0.18350130319595337</v>
      </c>
      <c r="F9" s="33">
        <f>'data-allests'!F6</f>
        <v>7.0503972470760345E-2</v>
      </c>
      <c r="G9" s="33">
        <f>'data-allests'!G6</f>
        <v>0.15062791109085083</v>
      </c>
      <c r="H9" s="33">
        <f>'data-allests'!H6</f>
        <v>0.37109285593032837</v>
      </c>
      <c r="I9" s="33">
        <f>'data-allests'!I6</f>
        <v>0.4782792329788208</v>
      </c>
      <c r="J9" s="33">
        <f>'data-allests'!J6</f>
        <v>0.18350130319595337</v>
      </c>
      <c r="K9" s="34">
        <f>'data-allests'!K6</f>
        <v>7.0503972470760345E-2</v>
      </c>
      <c r="L9" s="32">
        <f>'data-allests'!L6</f>
        <v>0.16908994019166104</v>
      </c>
      <c r="M9" s="33">
        <f>'data-allests'!M6</f>
        <v>0.31887431822479595</v>
      </c>
      <c r="N9" s="33">
        <f>'data-allests'!N6</f>
        <v>0.51203575612601071</v>
      </c>
      <c r="O9" s="33">
        <f>'data-allests'!O6</f>
        <v>0.19635026746845247</v>
      </c>
      <c r="P9" s="33">
        <f>'data-allests'!P6</f>
        <v>8.7499930739736567E-2</v>
      </c>
      <c r="Q9" s="33">
        <f>'data-allests'!Q6</f>
        <v>0.14620901141937923</v>
      </c>
      <c r="R9" s="33">
        <f>'data-allests'!R6</f>
        <v>0.30321490672469531</v>
      </c>
      <c r="S9" s="33">
        <f>'data-allests'!S6</f>
        <v>0.55057608185592544</v>
      </c>
      <c r="T9" s="33">
        <f>'data-allests'!T6</f>
        <v>0.21112931985855102</v>
      </c>
      <c r="U9" s="33">
        <f>'data-allests'!U6</f>
        <v>9.4085947031974801E-2</v>
      </c>
      <c r="V9" s="33">
        <f>'data-allests'!V6</f>
        <v>0.16908994019166104</v>
      </c>
      <c r="W9" s="33">
        <f>'data-allests'!W6</f>
        <v>0.31887431822479595</v>
      </c>
      <c r="X9" s="33">
        <f>'data-allests'!X6</f>
        <v>0.51203575612601071</v>
      </c>
      <c r="Y9" s="33">
        <f>'data-allests'!Y6</f>
        <v>0.19635026746845247</v>
      </c>
      <c r="Z9" s="34">
        <f>'data-allests'!Z6</f>
        <v>8.7499930739736567E-2</v>
      </c>
      <c r="AA9" s="32">
        <f>'data-allests'!AA6</f>
        <v>0.16096065927330039</v>
      </c>
      <c r="AB9" s="33">
        <f>'data-allests'!AB6</f>
        <v>0.33490258939862672</v>
      </c>
      <c r="AC9" s="33">
        <f>'data-allests'!AC6</f>
        <v>0.5041367513280729</v>
      </c>
      <c r="AD9" s="33">
        <f>'data-allests'!AD6</f>
        <v>0.21836976190987226</v>
      </c>
      <c r="AE9" s="33">
        <f>'data-allests'!AE6</f>
        <v>0.10307472993460125</v>
      </c>
      <c r="AF9" s="33">
        <f>'data-allests'!AF6</f>
        <v>0.12924039363861084</v>
      </c>
      <c r="AG9" s="33">
        <f>'data-allests'!AG6</f>
        <v>0.35238641500473022</v>
      </c>
      <c r="AH9" s="33">
        <f>'data-allests'!AH6</f>
        <v>0.51837319135665894</v>
      </c>
      <c r="AI9" s="33">
        <f>'data-allests'!AI6</f>
        <v>0.23021134734153748</v>
      </c>
      <c r="AJ9" s="33">
        <f>'data-allests'!AJ6</f>
        <v>0.11270000785589218</v>
      </c>
      <c r="AK9" s="33">
        <f>'data-allests'!AK6</f>
        <v>0.14311620235443115</v>
      </c>
      <c r="AL9" s="33">
        <f>'data-allests'!AL6</f>
        <v>0.31688379764556884</v>
      </c>
      <c r="AM9" s="33">
        <f>'data-allests'!AM6</f>
        <v>0.54</v>
      </c>
      <c r="AN9" s="33">
        <f>'data-allests'!AN6</f>
        <v>0.3</v>
      </c>
      <c r="AO9" s="33">
        <f>'data-allests'!AO6</f>
        <v>0.19121249589920045</v>
      </c>
      <c r="AP9" s="33">
        <f>'data-allests'!AP6</f>
        <v>0.15513968467712402</v>
      </c>
      <c r="AQ9" s="33">
        <f>'data-allests'!AQ6</f>
        <v>0.33457872271537781</v>
      </c>
      <c r="AR9" s="33">
        <f>'data-allests'!AR6</f>
        <v>0.51028156280517578</v>
      </c>
      <c r="AS9" s="33">
        <f>'data-allests'!AS6</f>
        <v>0.26762580871582031</v>
      </c>
      <c r="AT9" s="33">
        <f>'data-allests'!AT6</f>
        <v>0.15956661105155945</v>
      </c>
      <c r="AU9" s="33">
        <f>'data-allests'!AU6</f>
        <v>0.15513968467712402</v>
      </c>
      <c r="AV9" s="33">
        <f>'data-allests'!AV6</f>
        <v>0.33457872271537781</v>
      </c>
      <c r="AW9" s="33">
        <f>'data-allests'!AW6</f>
        <v>0.51028156280517578</v>
      </c>
      <c r="AX9" s="33">
        <f>'data-allests'!AX6</f>
        <v>0.26762580871582031</v>
      </c>
      <c r="AY9" s="33">
        <f>'data-allests'!AY6</f>
        <v>0.15956661105155945</v>
      </c>
      <c r="AZ9" s="33">
        <f>'data-allests'!AZ6</f>
        <v>0.18724148434075369</v>
      </c>
      <c r="BA9" s="33">
        <f>'data-allests'!BA6</f>
        <v>0.33414209767905217</v>
      </c>
      <c r="BB9" s="33">
        <f>'data-allests'!BB6</f>
        <v>0.47861641798019411</v>
      </c>
      <c r="BC9" s="33">
        <f>'data-allests'!BC6</f>
        <v>0.32192212935090048</v>
      </c>
      <c r="BD9" s="33">
        <f>'data-allests'!BD6</f>
        <v>0.23127918882370047</v>
      </c>
      <c r="BE9" s="33">
        <f>'data-allests'!BE6</f>
        <v>0.15513968467712402</v>
      </c>
      <c r="BF9" s="33">
        <f>'data-allests'!BF6</f>
        <v>0.33457872271537781</v>
      </c>
      <c r="BG9" s="33">
        <f>'data-allests'!BG6</f>
        <v>0.51028156280517578</v>
      </c>
      <c r="BH9" s="33">
        <f>'data-allests'!BH6</f>
        <v>0.26762580871582031</v>
      </c>
      <c r="BI9" s="33">
        <f>'data-allests'!BI6</f>
        <v>0.15956661105155945</v>
      </c>
      <c r="BJ9" s="33">
        <f>'data-allests'!BJ6</f>
        <v>0.15288379788398743</v>
      </c>
      <c r="BK9" s="33">
        <f>'data-allests'!BK6</f>
        <v>0.35283577442169189</v>
      </c>
      <c r="BL9" s="33">
        <f>'data-allests'!BL6</f>
        <v>0.49428039789199829</v>
      </c>
      <c r="BM9" s="33">
        <f>'data-allests'!BM6</f>
        <v>0.22556355595588684</v>
      </c>
      <c r="BN9" s="34">
        <f>'data-allests'!BN6</f>
        <v>0.1150352954864502</v>
      </c>
      <c r="BO9" s="32">
        <f>'data-allests'!BO6</f>
        <v>9.1368166291535199E-2</v>
      </c>
      <c r="BP9" s="33">
        <f>'data-allests'!BP6</f>
        <v>0.34117985193165135</v>
      </c>
      <c r="BQ9" s="33">
        <f>'data-allests'!BQ6</f>
        <v>0.56745198177681344</v>
      </c>
      <c r="BR9" s="33">
        <f>'data-allests'!BR6</f>
        <v>0.23580150818824769</v>
      </c>
      <c r="BS9" s="33">
        <f>'data-allests'!BS6</f>
        <v>8.3313418388366686E-2</v>
      </c>
      <c r="BT9" s="33">
        <f>'data-allests'!BT6</f>
        <v>0.10864203534251794</v>
      </c>
      <c r="BU9" s="33">
        <f>'data-allests'!BU6</f>
        <v>0.33090340220883974</v>
      </c>
      <c r="BV9" s="33">
        <f>'data-allests'!BV6</f>
        <v>0.5604545558989048</v>
      </c>
      <c r="BW9" s="33">
        <f>'data-allests'!BW6</f>
        <v>0.27</v>
      </c>
      <c r="BX9" s="33">
        <f>'data-allests'!BX6</f>
        <v>0.1134</v>
      </c>
      <c r="BY9" s="33">
        <f>'data-allests'!BY6</f>
        <v>9.1368166291535199E-2</v>
      </c>
      <c r="BZ9" s="33">
        <f>'data-allests'!BZ6</f>
        <v>0.34117985193165135</v>
      </c>
      <c r="CA9" s="33">
        <f>'data-allests'!CA6</f>
        <v>0.56745198177681344</v>
      </c>
      <c r="CB9" s="33">
        <f>'data-allests'!CB6</f>
        <v>0.23580150818824769</v>
      </c>
      <c r="CC9" s="33">
        <f>'data-allests'!CC6</f>
        <v>8.3313418388366686E-2</v>
      </c>
      <c r="CD9" s="33">
        <f>'data-allests'!CD6</f>
        <v>9.9840703877163151E-2</v>
      </c>
      <c r="CE9" s="33">
        <f>'data-allests'!CE6</f>
        <v>0.33620598968351345</v>
      </c>
      <c r="CF9" s="33">
        <f>'data-allests'!CF6</f>
        <v>0.56395328044891357</v>
      </c>
      <c r="CG9" s="33">
        <f>'data-allests'!CG6</f>
        <v>0.25290074944496155</v>
      </c>
      <c r="CH9" s="33">
        <f>'data-allests'!CH6</f>
        <v>9.8356708884239197E-2</v>
      </c>
      <c r="CI9" s="33">
        <f>'data-allests'!CI6</f>
        <v>9.9840703877163151E-2</v>
      </c>
      <c r="CJ9" s="33">
        <f>'data-allests'!CJ6</f>
        <v>0.33620598968351345</v>
      </c>
      <c r="CK9" s="33">
        <f>'data-allests'!CK6</f>
        <v>0.56395328044891357</v>
      </c>
      <c r="CL9" s="33">
        <f>'data-allests'!CL6</f>
        <v>0.25290074944496155</v>
      </c>
      <c r="CM9" s="33">
        <f>'data-allests'!CM6</f>
        <v>9.8356708884239197E-2</v>
      </c>
      <c r="CN9" s="33">
        <f>'data-allests'!CN6</f>
        <v>9.9840703877163151E-2</v>
      </c>
      <c r="CO9" s="33">
        <f>'data-allests'!CO6</f>
        <v>0.33620598968351345</v>
      </c>
      <c r="CP9" s="33">
        <f>'data-allests'!CP6</f>
        <v>0.56395328044891357</v>
      </c>
      <c r="CQ9" s="33">
        <f>'data-allests'!CQ6</f>
        <v>0.25290074944496155</v>
      </c>
      <c r="CR9" s="34">
        <f>'data-allests'!CR6</f>
        <v>9.8356708884239197E-2</v>
      </c>
      <c r="CS9" s="32">
        <f>'data-allests'!CS6</f>
        <v>0.10419601821899414</v>
      </c>
      <c r="CT9" s="33">
        <f>'data-allests'!CT6</f>
        <v>0.27980397033691407</v>
      </c>
      <c r="CU9" s="33">
        <f>'data-allests'!CU6</f>
        <v>0.61600001144409178</v>
      </c>
      <c r="CV9" s="33">
        <f>'data-allests'!CV6</f>
        <v>0.22</v>
      </c>
      <c r="CW9" s="33">
        <f>'data-allests'!CW6</f>
        <v>7.0000000000000007E-2</v>
      </c>
      <c r="CX9" s="33">
        <f>'data-allests'!CX6</f>
        <v>0.12584511056542397</v>
      </c>
      <c r="CY9" s="33">
        <f>'data-allests'!CY6</f>
        <v>0.26715487772226337</v>
      </c>
      <c r="CZ9" s="33">
        <f>'data-allests'!CZ6</f>
        <v>0.60699999999999998</v>
      </c>
      <c r="DA9" s="33">
        <f>'data-allests'!DA6</f>
        <v>0.30299999999999999</v>
      </c>
      <c r="DB9" s="33">
        <f>'data-allests'!DB6</f>
        <v>9.2999999999999999E-2</v>
      </c>
      <c r="DC9" s="33">
        <f>'data-allests'!DC6</f>
        <v>0.12984209819182979</v>
      </c>
      <c r="DD9" s="33">
        <f>'data-allests'!DD6</f>
        <v>0.3158739252532996</v>
      </c>
      <c r="DE9" s="33">
        <f>'data-allests'!DE6</f>
        <v>0.55428397655487061</v>
      </c>
      <c r="DF9" s="33">
        <f>'data-allests'!DF6</f>
        <v>0.22100147604942322</v>
      </c>
      <c r="DG9" s="33">
        <f>'data-allests'!DG6</f>
        <v>8.8441036641597748E-2</v>
      </c>
      <c r="DH9" s="33">
        <f>'data-allests'!DH6</f>
        <v>0.11998906283603361</v>
      </c>
      <c r="DI9" s="33">
        <f>'data-allests'!DI6</f>
        <v>0.28758295603849149</v>
      </c>
      <c r="DJ9" s="33">
        <f>'data-allests'!DJ6</f>
        <v>0.59242796897888184</v>
      </c>
      <c r="DK9" s="33">
        <f>'data-allests'!DK6</f>
        <v>0.24800048768520355</v>
      </c>
      <c r="DL9" s="34">
        <f>'data-allests'!DL6</f>
        <v>8.3813682198524475E-2</v>
      </c>
      <c r="DM9" s="32">
        <f>'data-allests'!DM6</f>
        <v>0.14727765321731567</v>
      </c>
      <c r="DN9" s="33">
        <f>'data-allests'!DN6</f>
        <v>0.41967427730560303</v>
      </c>
      <c r="DO9" s="33">
        <f>'data-allests'!DO6</f>
        <v>0.4330480694770813</v>
      </c>
      <c r="DP9" s="33">
        <f>'data-allests'!DP6</f>
        <v>0.20519064366817474</v>
      </c>
      <c r="DQ9" s="33">
        <f>'data-allests'!DQ6</f>
        <v>9.2682220041751862E-2</v>
      </c>
      <c r="DR9" s="33">
        <f>'data-allests'!DR6</f>
        <v>0.12000000387430193</v>
      </c>
      <c r="DS9" s="33">
        <f>'data-allests'!DS6</f>
        <v>0.46000000476837166</v>
      </c>
      <c r="DT9" s="33">
        <f>'data-allests'!DT6</f>
        <v>0.42</v>
      </c>
      <c r="DU9" s="33">
        <f>'data-allests'!DU6</f>
        <v>0.122</v>
      </c>
      <c r="DV9" s="34">
        <f>'data-allests'!DV6</f>
        <v>4.8000000000000001E-2</v>
      </c>
      <c r="DW9" s="32">
        <f>'data-allests'!DW6</f>
        <v>0.12221807151719144</v>
      </c>
      <c r="DX9" s="33">
        <f>'data-allests'!DX6</f>
        <v>0.37220402168283329</v>
      </c>
      <c r="DY9" s="33">
        <f>'data-allests'!DY6</f>
        <v>0.50557789206504822</v>
      </c>
      <c r="DZ9" s="33">
        <f>'data-allests'!DZ6</f>
        <v>0.16852596402168274</v>
      </c>
      <c r="EA9" s="33">
        <f>'data-allests'!EA6</f>
        <v>7.7259048819541931E-2</v>
      </c>
      <c r="EB9" s="33">
        <f>'data-allests'!EB6</f>
        <v>9.1844497370539013E-2</v>
      </c>
      <c r="EC9" s="33">
        <f>'data-allests'!EC6</f>
        <v>0.41332701775407266</v>
      </c>
      <c r="ED9" s="33">
        <f>'data-allests'!ED6</f>
        <v>0.4948284924030304</v>
      </c>
      <c r="EE9" s="33">
        <f>'data-allests'!EE6</f>
        <v>0.16494283080101013</v>
      </c>
      <c r="EF9" s="34">
        <f>'data-allests'!EF6</f>
        <v>5.687311664223671E-2</v>
      </c>
      <c r="EG9" s="32">
        <f>'data-allests'!EG6</f>
        <v>0.17005404996871951</v>
      </c>
      <c r="EH9" s="33">
        <f>'data-allests'!EH6</f>
        <v>0.38194595003128057</v>
      </c>
      <c r="EI9" s="33">
        <f>'data-allests'!EI6</f>
        <v>0.4479999999999999</v>
      </c>
      <c r="EJ9" s="33">
        <f>'data-allests'!EJ6</f>
        <v>0.13999999999999999</v>
      </c>
      <c r="EK9" s="33">
        <f>'data-allests'!EK6</f>
        <v>0.05</v>
      </c>
      <c r="EL9" s="33">
        <f>'data-allests'!EL6</f>
        <v>0.17135846276935934</v>
      </c>
      <c r="EM9" s="33">
        <f>'data-allests'!EM6</f>
        <v>0.39524052034467455</v>
      </c>
      <c r="EN9" s="33">
        <f>'data-allests'!EN6</f>
        <v>0.43340100000000004</v>
      </c>
      <c r="EO9" s="33">
        <f>'data-allests'!EO6</f>
        <v>0.14446700000000001</v>
      </c>
      <c r="EP9" s="33">
        <f>'data-allests'!EP6</f>
        <v>5.9668963682879203E-2</v>
      </c>
      <c r="EQ9" s="33">
        <f>'data-allests'!EQ6</f>
        <v>0.17070453025932153</v>
      </c>
      <c r="ER9" s="33">
        <f>'data-allests'!ER6</f>
        <v>0.38859500187398943</v>
      </c>
      <c r="ES9" s="33">
        <f>'data-allests'!ES6</f>
        <v>0.44070050120353699</v>
      </c>
      <c r="ET9" s="33">
        <f>'data-allests'!ET6</f>
        <v>0.14223350584506989</v>
      </c>
      <c r="EU9" s="34">
        <f>'data-allests'!EU6</f>
        <v>5.4834481328725815E-2</v>
      </c>
      <c r="EV9" s="33">
        <f>'data-allests'!EV6</f>
        <v>0.1108790131759614</v>
      </c>
      <c r="EW9" s="33">
        <f>'data-allests'!EW6</f>
        <v>0.32933186903927725</v>
      </c>
      <c r="EX9" s="33">
        <f>'data-allests'!EX6</f>
        <v>0.55978911778476137</v>
      </c>
      <c r="EY9" s="33">
        <f>'data-allests'!EY6</f>
        <v>0.21963784608955519</v>
      </c>
      <c r="EZ9" s="33">
        <f>'data-allests'!EZ6</f>
        <v>7.5008829181198861E-2</v>
      </c>
      <c r="FA9" s="33">
        <f>'data-allests'!FA6</f>
        <v>0.1108790131759614</v>
      </c>
      <c r="FB9" s="33">
        <f>'data-allests'!FB6</f>
        <v>0.32933186903927725</v>
      </c>
      <c r="FC9" s="33">
        <f>'data-allests'!FC6</f>
        <v>0.55978911778476137</v>
      </c>
      <c r="FD9" s="33">
        <f>'data-allests'!FD6</f>
        <v>0.21963784608955519</v>
      </c>
      <c r="FE9" s="34">
        <f>'data-allests'!FE6</f>
        <v>7.5008829181198861E-2</v>
      </c>
    </row>
    <row r="10" spans="1:161" x14ac:dyDescent="0.2">
      <c r="A10" s="3">
        <v>1920</v>
      </c>
      <c r="B10" s="32">
        <f>'data-allests'!B7</f>
        <v>0.27127971148353425</v>
      </c>
      <c r="C10" s="33">
        <f>'data-allests'!C7</f>
        <v>0.49372028851646571</v>
      </c>
      <c r="D10" s="33">
        <f>'data-allests'!D7</f>
        <v>0.23500000000000004</v>
      </c>
      <c r="E10" s="33">
        <f>'data-allests'!E7</f>
        <v>4.1000000000000002E-2</v>
      </c>
      <c r="F10" s="33">
        <f>'data-allests'!F7</f>
        <v>6.468144569858978E-3</v>
      </c>
      <c r="G10" s="33">
        <f>'data-allests'!G7</f>
        <v>0.27127971148353425</v>
      </c>
      <c r="H10" s="33">
        <f>'data-allests'!H7</f>
        <v>0.49372028851646571</v>
      </c>
      <c r="I10" s="33">
        <f>'data-allests'!I7</f>
        <v>0.23500000000000004</v>
      </c>
      <c r="J10" s="33">
        <f>'data-allests'!J7</f>
        <v>4.1000000000000002E-2</v>
      </c>
      <c r="K10" s="34">
        <f>'data-allests'!K7</f>
        <v>6.468144569858978E-3</v>
      </c>
      <c r="L10" s="32">
        <f>'data-allests'!L7</f>
        <v>0.17383524173462289</v>
      </c>
      <c r="M10" s="33">
        <f>'data-allests'!M7</f>
        <v>0.32782313441438066</v>
      </c>
      <c r="N10" s="33">
        <f>'data-allests'!N7</f>
        <v>0.49834163880158061</v>
      </c>
      <c r="O10" s="33">
        <f>'data-allests'!O7</f>
        <v>0.1910989876270294</v>
      </c>
      <c r="P10" s="33">
        <f>'data-allests'!P7</f>
        <v>9.5809177327156061E-2</v>
      </c>
      <c r="Q10" s="33">
        <f>'data-allests'!Q7</f>
        <v>0.16320220197442517</v>
      </c>
      <c r="R10" s="33">
        <f>'data-allests'!R7</f>
        <v>0.33845615922399425</v>
      </c>
      <c r="S10" s="33">
        <f>'data-allests'!S7</f>
        <v>0.49834163880158061</v>
      </c>
      <c r="T10" s="33">
        <f>'data-allests'!T7</f>
        <v>0.1910989876270294</v>
      </c>
      <c r="U10" s="33">
        <f>'data-allests'!U7</f>
        <v>9.5809177327156061E-2</v>
      </c>
      <c r="V10" s="33">
        <f>'data-allests'!V7</f>
        <v>0.17383524173462289</v>
      </c>
      <c r="W10" s="33">
        <f>'data-allests'!W7</f>
        <v>0.32782313441438066</v>
      </c>
      <c r="X10" s="33">
        <f>'data-allests'!X7</f>
        <v>0.49834163880158061</v>
      </c>
      <c r="Y10" s="33">
        <f>'data-allests'!Y7</f>
        <v>0.1910989876270294</v>
      </c>
      <c r="Z10" s="34">
        <f>'data-allests'!Z7</f>
        <v>9.5809177327156061E-2</v>
      </c>
      <c r="AA10" s="32">
        <f>'data-allests'!AA7</f>
        <v>0.15743262554716486</v>
      </c>
      <c r="AB10" s="33">
        <f>'data-allests'!AB7</f>
        <v>0.32756199054855439</v>
      </c>
      <c r="AC10" s="33">
        <f>'data-allests'!AC7</f>
        <v>0.51500538390428074</v>
      </c>
      <c r="AD10" s="33">
        <f>'data-allests'!AD7</f>
        <v>0.22307757323626351</v>
      </c>
      <c r="AE10" s="33">
        <f>'data-allests'!AE7</f>
        <v>0.10529690747789644</v>
      </c>
      <c r="AF10" s="33">
        <f>'data-allests'!AF7</f>
        <v>0.14296680688858032</v>
      </c>
      <c r="AG10" s="33">
        <f>'data-allests'!AG7</f>
        <v>0.38236868381500244</v>
      </c>
      <c r="AH10" s="33">
        <f>'data-allests'!AH7</f>
        <v>0.47466450929641724</v>
      </c>
      <c r="AI10" s="33">
        <f>'data-allests'!AI7</f>
        <v>0.2013343870639801</v>
      </c>
      <c r="AJ10" s="33">
        <f>'data-allests'!AJ7</f>
        <v>8.9739665389060974E-2</v>
      </c>
      <c r="AK10" s="33">
        <f>'data-allests'!AK7</f>
        <v>0.17939611211067202</v>
      </c>
      <c r="AL10" s="33">
        <f>'data-allests'!AL7</f>
        <v>0.39721373508566876</v>
      </c>
      <c r="AM10" s="33">
        <f>'data-allests'!AM7</f>
        <v>0.42339015280365927</v>
      </c>
      <c r="AN10" s="33">
        <f>'data-allests'!AN7</f>
        <v>0.23521675155758848</v>
      </c>
      <c r="AO10" s="33">
        <f>'data-allests'!AO7</f>
        <v>0.13660465676784514</v>
      </c>
      <c r="AP10" s="33">
        <f>'data-allests'!AP7</f>
        <v>0.17496310174465179</v>
      </c>
      <c r="AQ10" s="33">
        <f>'data-allests'!AQ7</f>
        <v>0.37496182322502136</v>
      </c>
      <c r="AR10" s="33">
        <f>'data-allests'!AR7</f>
        <v>0.45007508993148804</v>
      </c>
      <c r="AS10" s="33">
        <f>'data-allests'!AS7</f>
        <v>0.21904242038726807</v>
      </c>
      <c r="AT10" s="33">
        <f>'data-allests'!AT7</f>
        <v>0.1194610521197319</v>
      </c>
      <c r="AU10" s="33">
        <f>'data-allests'!AU7</f>
        <v>0.17496310174465179</v>
      </c>
      <c r="AV10" s="33">
        <f>'data-allests'!AV7</f>
        <v>0.37496182322502136</v>
      </c>
      <c r="AW10" s="33">
        <f>'data-allests'!AW7</f>
        <v>0.45007508993148804</v>
      </c>
      <c r="AX10" s="33">
        <f>'data-allests'!AX7</f>
        <v>0.21904242038726807</v>
      </c>
      <c r="AY10" s="33">
        <f>'data-allests'!AY7</f>
        <v>0.1194610521197319</v>
      </c>
      <c r="AZ10" s="33">
        <f>'data-allests'!AZ7</f>
        <v>0.22005687776286881</v>
      </c>
      <c r="BA10" s="33">
        <f>'data-allests'!BA7</f>
        <v>0.39270286177913866</v>
      </c>
      <c r="BB10" s="33">
        <f>'data-allests'!BB7</f>
        <v>0.38724026045799248</v>
      </c>
      <c r="BC10" s="33">
        <f>'data-allests'!BC7</f>
        <v>0.21654098852872847</v>
      </c>
      <c r="BD10" s="33">
        <f>'data-allests'!BD7</f>
        <v>0.14620297908782959</v>
      </c>
      <c r="BE10" s="33">
        <f>'data-allests'!BE7</f>
        <v>0.17496310174465179</v>
      </c>
      <c r="BF10" s="33">
        <f>'data-allests'!BF7</f>
        <v>0.37496182322502136</v>
      </c>
      <c r="BG10" s="33">
        <f>'data-allests'!BG7</f>
        <v>0.45007508993148804</v>
      </c>
      <c r="BH10" s="33">
        <f>'data-allests'!BH7</f>
        <v>0.21904242038726807</v>
      </c>
      <c r="BI10" s="33">
        <f>'data-allests'!BI7</f>
        <v>0.1194610521197319</v>
      </c>
      <c r="BJ10" s="33">
        <f>'data-allests'!BJ7</f>
        <v>0.22312140464782715</v>
      </c>
      <c r="BK10" s="33">
        <f>'data-allests'!BK7</f>
        <v>0.43434104323387146</v>
      </c>
      <c r="BL10" s="33">
        <f>'data-allests'!BL7</f>
        <v>0.34253755211830139</v>
      </c>
      <c r="BM10" s="33">
        <f>'data-allests'!BM7</f>
        <v>0.13002121448516846</v>
      </c>
      <c r="BN10" s="34">
        <f>'data-allests'!BN7</f>
        <v>6.2964595854282379E-2</v>
      </c>
      <c r="BO10" s="32">
        <f>'data-allests'!BO7</f>
        <v>9.1368166291535199E-2</v>
      </c>
      <c r="BP10" s="33">
        <f>'data-allests'!BP7</f>
        <v>0.34117985193165135</v>
      </c>
      <c r="BQ10" s="33">
        <f>'data-allests'!BQ7</f>
        <v>0.56745198177681344</v>
      </c>
      <c r="BR10" s="33">
        <f>'data-allests'!BR7</f>
        <v>0.23580150818824769</v>
      </c>
      <c r="BS10" s="33">
        <f>'data-allests'!BS7</f>
        <v>8.3313418388366686E-2</v>
      </c>
      <c r="BT10" s="33">
        <f>'data-allests'!BT7</f>
        <v>0.10864203587174415</v>
      </c>
      <c r="BU10" s="33">
        <f>'data-allests'!BU7</f>
        <v>0.33090340822935105</v>
      </c>
      <c r="BV10" s="33">
        <f>'data-allests'!BV7</f>
        <v>0.5604545558989048</v>
      </c>
      <c r="BW10" s="33">
        <f>'data-allests'!BW7</f>
        <v>0.27</v>
      </c>
      <c r="BX10" s="33">
        <f>'data-allests'!BX7</f>
        <v>0.1134</v>
      </c>
      <c r="BY10" s="33">
        <f>'data-allests'!BY7</f>
        <v>9.1368166291535199E-2</v>
      </c>
      <c r="BZ10" s="33">
        <f>'data-allests'!BZ7</f>
        <v>0.34117985193165135</v>
      </c>
      <c r="CA10" s="33">
        <f>'data-allests'!CA7</f>
        <v>0.56745198177681344</v>
      </c>
      <c r="CB10" s="33">
        <f>'data-allests'!CB7</f>
        <v>0.23580150818824769</v>
      </c>
      <c r="CC10" s="33">
        <f>'data-allests'!CC7</f>
        <v>8.3313418388366686E-2</v>
      </c>
      <c r="CD10" s="33">
        <f>'data-allests'!CD7</f>
        <v>9.9840703877163151E-2</v>
      </c>
      <c r="CE10" s="33">
        <f>'data-allests'!CE7</f>
        <v>0.33620598968351345</v>
      </c>
      <c r="CF10" s="33">
        <f>'data-allests'!CF7</f>
        <v>0.56395328044891357</v>
      </c>
      <c r="CG10" s="33">
        <f>'data-allests'!CG7</f>
        <v>0.25290074944496155</v>
      </c>
      <c r="CH10" s="33">
        <f>'data-allests'!CH7</f>
        <v>9.8356708884239197E-2</v>
      </c>
      <c r="CI10" s="33">
        <f>'data-allests'!CI7</f>
        <v>9.9840703877163151E-2</v>
      </c>
      <c r="CJ10" s="33">
        <f>'data-allests'!CJ7</f>
        <v>0.33620598968351345</v>
      </c>
      <c r="CK10" s="33">
        <f>'data-allests'!CK7</f>
        <v>0.56395328044891357</v>
      </c>
      <c r="CL10" s="33">
        <f>'data-allests'!CL7</f>
        <v>0.25290074944496155</v>
      </c>
      <c r="CM10" s="33">
        <f>'data-allests'!CM7</f>
        <v>9.8356708884239197E-2</v>
      </c>
      <c r="CN10" s="33">
        <f>'data-allests'!CN7</f>
        <v>9.9840703877163151E-2</v>
      </c>
      <c r="CO10" s="33">
        <f>'data-allests'!CO7</f>
        <v>0.33620598968351345</v>
      </c>
      <c r="CP10" s="33">
        <f>'data-allests'!CP7</f>
        <v>0.56395328044891357</v>
      </c>
      <c r="CQ10" s="33">
        <f>'data-allests'!CQ7</f>
        <v>0.25290074944496155</v>
      </c>
      <c r="CR10" s="34">
        <f>'data-allests'!CR7</f>
        <v>9.8356708884239197E-2</v>
      </c>
      <c r="CS10" s="32">
        <f>'data-allests'!CS7</f>
        <v>0.10419601821899414</v>
      </c>
      <c r="CT10" s="33">
        <f>'data-allests'!CT7</f>
        <v>0.27980397033691407</v>
      </c>
      <c r="CU10" s="33">
        <f>'data-allests'!CU7</f>
        <v>0.61600001144409178</v>
      </c>
      <c r="CV10" s="33">
        <f>'data-allests'!CV7</f>
        <v>0.22</v>
      </c>
      <c r="CW10" s="33">
        <f>'data-allests'!CW7</f>
        <v>7.0000000000000007E-2</v>
      </c>
      <c r="CX10" s="33">
        <f>'data-allests'!CX7</f>
        <v>0.12584511056542397</v>
      </c>
      <c r="CY10" s="33">
        <f>'data-allests'!CY7</f>
        <v>0.26715487772226337</v>
      </c>
      <c r="CZ10" s="33">
        <f>'data-allests'!CZ7</f>
        <v>0.60699999999999998</v>
      </c>
      <c r="DA10" s="33">
        <f>'data-allests'!DA7</f>
        <v>0.30299999999999999</v>
      </c>
      <c r="DB10" s="33">
        <f>'data-allests'!DB7</f>
        <v>9.2999999999999999E-2</v>
      </c>
      <c r="DC10" s="33">
        <f>'data-allests'!DC7</f>
        <v>0.12984209819182979</v>
      </c>
      <c r="DD10" s="33">
        <f>'data-allests'!DD7</f>
        <v>0.3158739252532996</v>
      </c>
      <c r="DE10" s="33">
        <f>'data-allests'!DE7</f>
        <v>0.55428397655487061</v>
      </c>
      <c r="DF10" s="33">
        <f>'data-allests'!DF7</f>
        <v>0.22100147604942322</v>
      </c>
      <c r="DG10" s="33">
        <f>'data-allests'!DG7</f>
        <v>8.8441036641597748E-2</v>
      </c>
      <c r="DH10" s="33">
        <f>'data-allests'!DH7</f>
        <v>0.11998906283603361</v>
      </c>
      <c r="DI10" s="33">
        <f>'data-allests'!DI7</f>
        <v>0.28758295603849149</v>
      </c>
      <c r="DJ10" s="33">
        <f>'data-allests'!DJ7</f>
        <v>0.59242796897888184</v>
      </c>
      <c r="DK10" s="33">
        <f>'data-allests'!DK7</f>
        <v>0.24800048768520355</v>
      </c>
      <c r="DL10" s="34">
        <f>'data-allests'!DL7</f>
        <v>8.3813682198524475E-2</v>
      </c>
      <c r="DM10" s="32">
        <f>'data-allests'!DM7</f>
        <v>0.14458006620407104</v>
      </c>
      <c r="DN10" s="33">
        <f>'data-allests'!DN7</f>
        <v>0.41214901208877563</v>
      </c>
      <c r="DO10" s="33">
        <f>'data-allests'!DO7</f>
        <v>0.44327092170715332</v>
      </c>
      <c r="DP10" s="33">
        <f>'data-allests'!DP7</f>
        <v>0.19213123619556427</v>
      </c>
      <c r="DQ10" s="33">
        <f>'data-allests'!DQ7</f>
        <v>6.9312304258346558E-2</v>
      </c>
      <c r="DR10" s="33">
        <f>'data-allests'!DR7</f>
        <v>0.14926493167877197</v>
      </c>
      <c r="DS10" s="33">
        <f>'data-allests'!DS7</f>
        <v>0.40507984161376953</v>
      </c>
      <c r="DT10" s="33">
        <f>'data-allests'!DT7</f>
        <v>0.4456552267074585</v>
      </c>
      <c r="DU10" s="33">
        <f>'data-allests'!DU7</f>
        <v>0.12955449521541595</v>
      </c>
      <c r="DV10" s="34">
        <f>'data-allests'!DV7</f>
        <v>5.0062369555234909E-2</v>
      </c>
      <c r="DW10" s="32">
        <f>'data-allests'!DW7</f>
        <v>0.16279298067092896</v>
      </c>
      <c r="DX10" s="33">
        <f>'data-allests'!DX7</f>
        <v>0.49577122926712036</v>
      </c>
      <c r="DY10" s="33">
        <f>'data-allests'!DY7</f>
        <v>0.34143579006195068</v>
      </c>
      <c r="DZ10" s="33">
        <f>'data-allests'!DZ7</f>
        <v>0.13424696028232574</v>
      </c>
      <c r="EA10" s="33">
        <f>'data-allests'!EA7</f>
        <v>5.9834722429513931E-2</v>
      </c>
      <c r="EB10" s="33">
        <f>'data-allests'!EB7</f>
        <v>9.1844497370539013E-2</v>
      </c>
      <c r="EC10" s="33">
        <f>'data-allests'!EC7</f>
        <v>0.41332701775407266</v>
      </c>
      <c r="ED10" s="33">
        <f>'data-allests'!ED7</f>
        <v>0.4948284924030304</v>
      </c>
      <c r="EE10" s="33">
        <f>'data-allests'!EE7</f>
        <v>0.16494283080101013</v>
      </c>
      <c r="EF10" s="34">
        <f>'data-allests'!EF7</f>
        <v>5.687311664223671E-2</v>
      </c>
      <c r="EG10" s="32">
        <f>'data-allests'!EG7</f>
        <v>0.14390768279740143</v>
      </c>
      <c r="EH10" s="33">
        <f>'data-allests'!EH7</f>
        <v>0.32322050920259859</v>
      </c>
      <c r="EI10" s="33">
        <f>'data-allests'!EI7</f>
        <v>0.532871808</v>
      </c>
      <c r="EJ10" s="33">
        <f>'data-allests'!EJ7</f>
        <v>0.16652243999999999</v>
      </c>
      <c r="EK10" s="33">
        <f>'data-allests'!EK7</f>
        <v>5.9472299999999999E-2</v>
      </c>
      <c r="EL10" s="33">
        <f>'data-allests'!EL7</f>
        <v>0.17135846276935934</v>
      </c>
      <c r="EM10" s="33">
        <f>'data-allests'!EM7</f>
        <v>0.39524052034467455</v>
      </c>
      <c r="EN10" s="33">
        <f>'data-allests'!EN7</f>
        <v>0.43340100000000004</v>
      </c>
      <c r="EO10" s="33">
        <f>'data-allests'!EO7</f>
        <v>0.14446700000000001</v>
      </c>
      <c r="EP10" s="33">
        <f>'data-allests'!EP7</f>
        <v>5.9668963682879203E-2</v>
      </c>
      <c r="EQ10" s="33">
        <f>'data-allests'!EQ7</f>
        <v>0.1577526094574182</v>
      </c>
      <c r="ER10" s="33">
        <f>'data-allests'!ER7</f>
        <v>0.35911100586848477</v>
      </c>
      <c r="ES10" s="33">
        <f>'data-allests'!ES7</f>
        <v>0.48313641548156738</v>
      </c>
      <c r="ET10" s="33">
        <f>'data-allests'!ET7</f>
        <v>0.15549471974372864</v>
      </c>
      <c r="EU10" s="34">
        <f>'data-allests'!EU7</f>
        <v>5.9570632874965668E-2</v>
      </c>
      <c r="EV10" s="33">
        <f>'data-allests'!EV7</f>
        <v>0.11331953660511307</v>
      </c>
      <c r="EW10" s="33">
        <f>'data-allests'!EW7</f>
        <v>0.33658069024840143</v>
      </c>
      <c r="EX10" s="33">
        <f>'data-allests'!EX7</f>
        <v>0.5500997731464855</v>
      </c>
      <c r="EY10" s="33">
        <f>'data-allests'!EY7</f>
        <v>0.20246153773966621</v>
      </c>
      <c r="EZ10" s="33">
        <f>'data-allests'!EZ7</f>
        <v>6.2215755267816725E-2</v>
      </c>
      <c r="FA10" s="33">
        <f>'data-allests'!FA7</f>
        <v>0.11331953660511307</v>
      </c>
      <c r="FB10" s="33">
        <f>'data-allests'!FB7</f>
        <v>0.33658069024840143</v>
      </c>
      <c r="FC10" s="33">
        <f>'data-allests'!FC7</f>
        <v>0.5500997731464855</v>
      </c>
      <c r="FD10" s="33">
        <f>'data-allests'!FD7</f>
        <v>0.20246153773966621</v>
      </c>
      <c r="FE10" s="34">
        <f>'data-allests'!FE7</f>
        <v>6.2215755267816725E-2</v>
      </c>
    </row>
    <row r="11" spans="1:161" x14ac:dyDescent="0.2">
      <c r="A11" s="3">
        <v>1930</v>
      </c>
      <c r="B11" s="32">
        <f>'data-allests'!B8</f>
        <v>0.27127971148353425</v>
      </c>
      <c r="C11" s="33">
        <f>'data-allests'!C8</f>
        <v>0.49372028851646571</v>
      </c>
      <c r="D11" s="33">
        <f>'data-allests'!D8</f>
        <v>0.23500000000000004</v>
      </c>
      <c r="E11" s="33">
        <f>'data-allests'!E8</f>
        <v>4.1000000000000002E-2</v>
      </c>
      <c r="F11" s="33">
        <f>'data-allests'!F8</f>
        <v>6.468144569858978E-3</v>
      </c>
      <c r="G11" s="33">
        <f>'data-allests'!G8</f>
        <v>0.27127971148353425</v>
      </c>
      <c r="H11" s="33">
        <f>'data-allests'!H8</f>
        <v>0.49372028851646571</v>
      </c>
      <c r="I11" s="33">
        <f>'data-allests'!I8</f>
        <v>0.23500000000000004</v>
      </c>
      <c r="J11" s="33">
        <f>'data-allests'!J8</f>
        <v>4.1000000000000002E-2</v>
      </c>
      <c r="K11" s="34">
        <f>'data-allests'!K8</f>
        <v>6.468144569858978E-3</v>
      </c>
      <c r="L11" s="32">
        <f>'data-allests'!L8</f>
        <v>0.17690754963022062</v>
      </c>
      <c r="M11" s="33">
        <f>'data-allests'!M8</f>
        <v>0.33361697457113348</v>
      </c>
      <c r="N11" s="33">
        <f>'data-allests'!N8</f>
        <v>0.48947549101346188</v>
      </c>
      <c r="O11" s="33">
        <f>'data-allests'!O8</f>
        <v>0.18769908757209777</v>
      </c>
      <c r="P11" s="33">
        <f>'data-allests'!P8</f>
        <v>8.8782766475677496E-2</v>
      </c>
      <c r="Q11" s="33">
        <f>'data-allests'!Q8</f>
        <v>0.16608658496087625</v>
      </c>
      <c r="R11" s="33">
        <f>'data-allests'!R8</f>
        <v>0.34443792402566187</v>
      </c>
      <c r="S11" s="33">
        <f>'data-allests'!S8</f>
        <v>0.48947549101346188</v>
      </c>
      <c r="T11" s="33">
        <f>'data-allests'!T8</f>
        <v>0.18769908757209777</v>
      </c>
      <c r="U11" s="33">
        <f>'data-allests'!U8</f>
        <v>8.8782766475677496E-2</v>
      </c>
      <c r="V11" s="33">
        <f>'data-allests'!V8</f>
        <v>0.17690754963022062</v>
      </c>
      <c r="W11" s="33">
        <f>'data-allests'!W8</f>
        <v>0.33361697457113348</v>
      </c>
      <c r="X11" s="33">
        <f>'data-allests'!X8</f>
        <v>0.48947549101346188</v>
      </c>
      <c r="Y11" s="33">
        <f>'data-allests'!Y8</f>
        <v>0.18769908757209777</v>
      </c>
      <c r="Z11" s="34">
        <f>'data-allests'!Z8</f>
        <v>8.8782766475677496E-2</v>
      </c>
      <c r="AA11" s="32">
        <f>'data-allests'!AA8</f>
        <v>0.22309327982885477</v>
      </c>
      <c r="AB11" s="33">
        <f>'data-allests'!AB8</f>
        <v>0.46417874671633674</v>
      </c>
      <c r="AC11" s="33">
        <f>'data-allests'!AC8</f>
        <v>0.31272797345480852</v>
      </c>
      <c r="AD11" s="33">
        <f>'data-allests'!AD8</f>
        <v>0.10424265781826951</v>
      </c>
      <c r="AE11" s="33">
        <f>'data-allests'!AE8</f>
        <v>4.920454053852874E-2</v>
      </c>
      <c r="AF11" s="33">
        <f>'data-allests'!AF8</f>
        <v>0.15908092260360718</v>
      </c>
      <c r="AG11" s="33">
        <f>'data-allests'!AG8</f>
        <v>0.40885847806930542</v>
      </c>
      <c r="AH11" s="33">
        <f>'data-allests'!AH8</f>
        <v>0.4320605993270874</v>
      </c>
      <c r="AI11" s="33">
        <f>'data-allests'!AI8</f>
        <v>0.17328397929668427</v>
      </c>
      <c r="AJ11" s="33">
        <f>'data-allests'!AJ8</f>
        <v>7.225344330072403E-2</v>
      </c>
      <c r="AK11" s="33">
        <f>'data-allests'!AK8</f>
        <v>0.18921883245189142</v>
      </c>
      <c r="AL11" s="33">
        <f>'data-allests'!AL8</f>
        <v>0.41896292122762202</v>
      </c>
      <c r="AM11" s="33">
        <f>'data-allests'!AM8</f>
        <v>0.39181824632048656</v>
      </c>
      <c r="AN11" s="33">
        <f>'data-allests'!AN8</f>
        <v>0.21767680351138141</v>
      </c>
      <c r="AO11" s="33">
        <f>'data-allests'!AO8</f>
        <v>0.13286206343173981</v>
      </c>
      <c r="AP11" s="33">
        <f>'data-allests'!AP8</f>
        <v>0.18440293967723848</v>
      </c>
      <c r="AQ11" s="33">
        <f>'data-allests'!AQ8</f>
        <v>0.41027214837074283</v>
      </c>
      <c r="AR11" s="33">
        <f>'data-allests'!AR8</f>
        <v>0.40532491195201875</v>
      </c>
      <c r="AS11" s="33">
        <f>'data-allests'!AS8</f>
        <v>0.18681862187385562</v>
      </c>
      <c r="AT11" s="33">
        <f>'data-allests'!AT8</f>
        <v>0.11600000000000001</v>
      </c>
      <c r="AU11" s="33">
        <f>'data-allests'!AU8</f>
        <v>0.19535763561725616</v>
      </c>
      <c r="AV11" s="33">
        <f>'data-allests'!AV8</f>
        <v>0.41670572757720947</v>
      </c>
      <c r="AW11" s="33">
        <f>'data-allests'!AW8</f>
        <v>0.38793662190437317</v>
      </c>
      <c r="AX11" s="33">
        <f>'data-allests'!AX8</f>
        <v>0.17897948622703552</v>
      </c>
      <c r="AY11" s="33">
        <f>'data-allests'!AY8</f>
        <v>9.7345940768718719E-2</v>
      </c>
      <c r="AZ11" s="33">
        <f>'data-allests'!AZ8</f>
        <v>0.2100375032032171</v>
      </c>
      <c r="BA11" s="33">
        <f>'data-allests'!BA8</f>
        <v>0.37482277049177498</v>
      </c>
      <c r="BB11" s="33">
        <f>'data-allests'!BB8</f>
        <v>0.41513972630500789</v>
      </c>
      <c r="BC11" s="33">
        <f>'data-allests'!BC8</f>
        <v>0.22071449905633928</v>
      </c>
      <c r="BD11" s="33">
        <f>'data-allests'!BD8</f>
        <v>0.1350637044906616</v>
      </c>
      <c r="BE11" s="33">
        <f>'data-allests'!BE8</f>
        <v>0.19535763561725616</v>
      </c>
      <c r="BF11" s="33">
        <f>'data-allests'!BF8</f>
        <v>0.41670572757720947</v>
      </c>
      <c r="BG11" s="33">
        <f>'data-allests'!BG8</f>
        <v>0.38793662190437317</v>
      </c>
      <c r="BH11" s="33">
        <f>'data-allests'!BH8</f>
        <v>0.17897948622703552</v>
      </c>
      <c r="BI11" s="33">
        <f>'data-allests'!BI8</f>
        <v>9.7345940768718719E-2</v>
      </c>
      <c r="BJ11" s="33">
        <f>'data-allests'!BJ8</f>
        <v>0.23331867158412933</v>
      </c>
      <c r="BK11" s="33">
        <f>'data-allests'!BK8</f>
        <v>0.45521301031112671</v>
      </c>
      <c r="BL11" s="33">
        <f>'data-allests'!BL8</f>
        <v>0.31146830320358276</v>
      </c>
      <c r="BM11" s="33">
        <f>'data-allests'!BM8</f>
        <v>0.10998973995447159</v>
      </c>
      <c r="BN11" s="34">
        <f>'data-allests'!BN8</f>
        <v>5.1907043904066086E-2</v>
      </c>
      <c r="BO11" s="32">
        <f>'data-allests'!BO8</f>
        <v>9.1368166335208334E-2</v>
      </c>
      <c r="BP11" s="33">
        <f>'data-allests'!BP8</f>
        <v>0.34117985188797817</v>
      </c>
      <c r="BQ11" s="33">
        <f>'data-allests'!BQ8</f>
        <v>0.56745198177681344</v>
      </c>
      <c r="BR11" s="33">
        <f>'data-allests'!BR8</f>
        <v>0.23580150818824769</v>
      </c>
      <c r="BS11" s="33">
        <f>'data-allests'!BS8</f>
        <v>8.3313418388366686E-2</v>
      </c>
      <c r="BT11" s="33">
        <f>'data-allests'!BT8</f>
        <v>0.10417729467153548</v>
      </c>
      <c r="BU11" s="33">
        <f>'data-allests'!BU8</f>
        <v>0.31730463802814479</v>
      </c>
      <c r="BV11" s="33">
        <f>'data-allests'!BV8</f>
        <v>0.57851806730031974</v>
      </c>
      <c r="BW11" s="33">
        <f>'data-allests'!BW8</f>
        <v>0.3</v>
      </c>
      <c r="BX11" s="33">
        <f>'data-allests'!BX8</f>
        <v>0.126</v>
      </c>
      <c r="BY11" s="33">
        <f>'data-allests'!BY8</f>
        <v>9.1368166335208334E-2</v>
      </c>
      <c r="BZ11" s="33">
        <f>'data-allests'!BZ8</f>
        <v>0.34117985188797817</v>
      </c>
      <c r="CA11" s="33">
        <f>'data-allests'!CA8</f>
        <v>0.56745198177681344</v>
      </c>
      <c r="CB11" s="33">
        <f>'data-allests'!CB8</f>
        <v>0.23580150818824769</v>
      </c>
      <c r="CC11" s="33">
        <f>'data-allests'!CC8</f>
        <v>8.3313418388366686E-2</v>
      </c>
      <c r="CD11" s="33">
        <f>'data-allests'!CD8</f>
        <v>9.7772732377052307E-2</v>
      </c>
      <c r="CE11" s="33">
        <f>'data-allests'!CE8</f>
        <v>0.32924225926399231</v>
      </c>
      <c r="CF11" s="33">
        <f>'data-allests'!CF8</f>
        <v>0.57298505306243896</v>
      </c>
      <c r="CG11" s="33">
        <f>'data-allests'!CG8</f>
        <v>0.26790076494216919</v>
      </c>
      <c r="CH11" s="33">
        <f>'data-allests'!CH8</f>
        <v>0.10465671122074127</v>
      </c>
      <c r="CI11" s="33">
        <f>'data-allests'!CI8</f>
        <v>9.7772732377052307E-2</v>
      </c>
      <c r="CJ11" s="33">
        <f>'data-allests'!CJ8</f>
        <v>0.32924225926399231</v>
      </c>
      <c r="CK11" s="33">
        <f>'data-allests'!CK8</f>
        <v>0.57298505306243896</v>
      </c>
      <c r="CL11" s="33">
        <f>'data-allests'!CL8</f>
        <v>0.26790076494216919</v>
      </c>
      <c r="CM11" s="33">
        <f>'data-allests'!CM8</f>
        <v>0.10465671122074127</v>
      </c>
      <c r="CN11" s="33">
        <f>'data-allests'!CN8</f>
        <v>9.7772732377052307E-2</v>
      </c>
      <c r="CO11" s="33">
        <f>'data-allests'!CO8</f>
        <v>0.32924225926399231</v>
      </c>
      <c r="CP11" s="33">
        <f>'data-allests'!CP8</f>
        <v>0.57298505306243896</v>
      </c>
      <c r="CQ11" s="33">
        <f>'data-allests'!CQ8</f>
        <v>0.26790076494216919</v>
      </c>
      <c r="CR11" s="34">
        <f>'data-allests'!CR8</f>
        <v>0.10465671122074127</v>
      </c>
      <c r="CS11" s="32">
        <f>'data-allests'!CS8</f>
        <v>0.10419601821899414</v>
      </c>
      <c r="CT11" s="33">
        <f>'data-allests'!CT8</f>
        <v>0.27980397033691407</v>
      </c>
      <c r="CU11" s="33">
        <f>'data-allests'!CU8</f>
        <v>0.61600001144409178</v>
      </c>
      <c r="CV11" s="33">
        <f>'data-allests'!CV8</f>
        <v>0.22</v>
      </c>
      <c r="CW11" s="33">
        <f>'data-allests'!CW8</f>
        <v>7.0000000000000007E-2</v>
      </c>
      <c r="CX11" s="33">
        <f>'data-allests'!CX8</f>
        <v>0.12584511056542397</v>
      </c>
      <c r="CY11" s="33">
        <f>'data-allests'!CY8</f>
        <v>0.26715487772226337</v>
      </c>
      <c r="CZ11" s="33">
        <f>'data-allests'!CZ8</f>
        <v>0.60699999999999998</v>
      </c>
      <c r="DA11" s="33">
        <f>'data-allests'!DA8</f>
        <v>0.30299999999999999</v>
      </c>
      <c r="DB11" s="33">
        <f>'data-allests'!DB8</f>
        <v>9.2999999999999999E-2</v>
      </c>
      <c r="DC11" s="33">
        <f>'data-allests'!DC8</f>
        <v>0.12984209819182979</v>
      </c>
      <c r="DD11" s="33">
        <f>'data-allests'!DD8</f>
        <v>0.3158739252532996</v>
      </c>
      <c r="DE11" s="33">
        <f>'data-allests'!DE8</f>
        <v>0.55428397655487061</v>
      </c>
      <c r="DF11" s="33">
        <f>'data-allests'!DF8</f>
        <v>0.22100147604942322</v>
      </c>
      <c r="DG11" s="33">
        <f>'data-allests'!DG8</f>
        <v>8.8441036641597748E-2</v>
      </c>
      <c r="DH11" s="33">
        <f>'data-allests'!DH8</f>
        <v>0.11998906283603361</v>
      </c>
      <c r="DI11" s="33">
        <f>'data-allests'!DI8</f>
        <v>0.28758295603849149</v>
      </c>
      <c r="DJ11" s="33">
        <f>'data-allests'!DJ8</f>
        <v>0.59242796897888184</v>
      </c>
      <c r="DK11" s="33">
        <f>'data-allests'!DK8</f>
        <v>0.24800048768520355</v>
      </c>
      <c r="DL11" s="34">
        <f>'data-allests'!DL8</f>
        <v>8.3813682198524475E-2</v>
      </c>
      <c r="DM11" s="32">
        <f>'data-allests'!DM8</f>
        <v>0.13572585582733154</v>
      </c>
      <c r="DN11" s="33">
        <f>'data-allests'!DN8</f>
        <v>0.39946913719177246</v>
      </c>
      <c r="DO11" s="33">
        <f>'data-allests'!DO8</f>
        <v>0.464805006980896</v>
      </c>
      <c r="DP11" s="33">
        <f>'data-allests'!DP8</f>
        <v>0.19456595182418823</v>
      </c>
      <c r="DQ11" s="33">
        <f>'data-allests'!DQ8</f>
        <v>7.5605139136314392E-2</v>
      </c>
      <c r="DR11" s="33">
        <f>'data-allests'!DR8</f>
        <v>0.14900767803192139</v>
      </c>
      <c r="DS11" s="33">
        <f>'data-allests'!DS8</f>
        <v>0.40395504236221313</v>
      </c>
      <c r="DT11" s="33">
        <f>'data-allests'!DT8</f>
        <v>0.44703727960586548</v>
      </c>
      <c r="DU11" s="33">
        <f>'data-allests'!DU8</f>
        <v>0.14415118098258972</v>
      </c>
      <c r="DV11" s="34">
        <f>'data-allests'!DV8</f>
        <v>5.2432361990213394E-2</v>
      </c>
      <c r="DW11" s="32">
        <f>'data-allests'!DW8</f>
        <v>0.16627287864685059</v>
      </c>
      <c r="DX11" s="33">
        <f>'data-allests'!DX8</f>
        <v>0.50679206848144531</v>
      </c>
      <c r="DY11" s="33">
        <f>'data-allests'!DY8</f>
        <v>0.3269350528717041</v>
      </c>
      <c r="DZ11" s="33">
        <f>'data-allests'!DZ8</f>
        <v>0.12752357125282288</v>
      </c>
      <c r="EA11" s="33">
        <f>'data-allests'!EA8</f>
        <v>5.4499082267284393E-2</v>
      </c>
      <c r="EB11" s="33">
        <f>'data-allests'!EB8</f>
        <v>9.1977775096893311E-2</v>
      </c>
      <c r="EC11" s="33">
        <f>'data-allests'!EC8</f>
        <v>0.41392678022384644</v>
      </c>
      <c r="ED11" s="33">
        <f>'data-allests'!ED8</f>
        <v>0.49409544467926025</v>
      </c>
      <c r="EE11" s="33">
        <f>'data-allests'!EE8</f>
        <v>0.16494283080101013</v>
      </c>
      <c r="EF11" s="34">
        <f>'data-allests'!EF8</f>
        <v>5.687311664223671E-2</v>
      </c>
      <c r="EG11" s="32">
        <f>'data-allests'!EG8</f>
        <v>0.16091550675010358</v>
      </c>
      <c r="EH11" s="33">
        <f>'data-allests'!EH8</f>
        <v>0.36142053724529744</v>
      </c>
      <c r="EI11" s="33">
        <f>'data-allests'!EI8</f>
        <v>0.47766395600459899</v>
      </c>
      <c r="EJ11" s="33">
        <f>'data-allests'!EJ8</f>
        <v>0.13647541600131399</v>
      </c>
      <c r="EK11" s="33">
        <f>'data-allests'!EK8</f>
        <v>5.5984874284456504E-2</v>
      </c>
      <c r="EL11" s="33">
        <f>'data-allests'!EL8</f>
        <v>0.16250609276672343</v>
      </c>
      <c r="EM11" s="33">
        <f>'data-allests'!EM8</f>
        <v>0.37482242177031877</v>
      </c>
      <c r="EN11" s="33">
        <f>'data-allests'!EN8</f>
        <v>0.46267148546295778</v>
      </c>
      <c r="EO11" s="33">
        <f>'data-allests'!EO8</f>
        <v>0.2034099864288807</v>
      </c>
      <c r="EP11" s="33">
        <f>'data-allests'!EP8</f>
        <v>9.479768290159106E-2</v>
      </c>
      <c r="EQ11" s="33">
        <f>'data-allests'!EQ8</f>
        <v>0.16171079874038696</v>
      </c>
      <c r="ER11" s="33">
        <f>'data-allests'!ER8</f>
        <v>0.36812147498130798</v>
      </c>
      <c r="ES11" s="33">
        <f>'data-allests'!ES8</f>
        <v>0.47016772627830505</v>
      </c>
      <c r="ET11" s="33">
        <f>'data-allests'!ET8</f>
        <v>0.169942706823349</v>
      </c>
      <c r="EU11" s="34">
        <f>'data-allests'!EU8</f>
        <v>7.5391277670860291E-2</v>
      </c>
      <c r="EV11" s="33">
        <f>'data-allests'!EV8</f>
        <v>0.11300198496737913</v>
      </c>
      <c r="EW11" s="33">
        <f>'data-allests'!EW8</f>
        <v>0.33563750116891861</v>
      </c>
      <c r="EX11" s="33">
        <f>'data-allests'!EX8</f>
        <v>0.55136051386370233</v>
      </c>
      <c r="EY11" s="33">
        <f>'data-allests'!EY8</f>
        <v>0.20469645373415277</v>
      </c>
      <c r="EZ11" s="33">
        <f>'data-allests'!EZ8</f>
        <v>6.1140417880659201E-2</v>
      </c>
      <c r="FA11" s="33">
        <f>'data-allests'!FA8</f>
        <v>0.11300198496737913</v>
      </c>
      <c r="FB11" s="33">
        <f>'data-allests'!FB8</f>
        <v>0.33563750116891861</v>
      </c>
      <c r="FC11" s="33">
        <f>'data-allests'!FC8</f>
        <v>0.55136051386370233</v>
      </c>
      <c r="FD11" s="33">
        <f>'data-allests'!FD8</f>
        <v>0.20469645373415277</v>
      </c>
      <c r="FE11" s="34">
        <f>'data-allests'!FE8</f>
        <v>6.1140417880659201E-2</v>
      </c>
    </row>
    <row r="12" spans="1:161" x14ac:dyDescent="0.2">
      <c r="A12" s="3">
        <v>1940</v>
      </c>
      <c r="B12" s="32">
        <f>'data-allests'!B9</f>
        <v>0.24927650718968811</v>
      </c>
      <c r="C12" s="33">
        <f>'data-allests'!C9</f>
        <v>0.49372351452322394</v>
      </c>
      <c r="D12" s="33">
        <f>'data-allests'!D9</f>
        <v>0.25699997828708798</v>
      </c>
      <c r="E12" s="33">
        <f>'data-allests'!E9</f>
        <v>4.2000000000000003E-2</v>
      </c>
      <c r="F12" s="33">
        <f>'data-allests'!F9</f>
        <v>7.3955379777019799E-3</v>
      </c>
      <c r="G12" s="33">
        <f>'data-allests'!G9</f>
        <v>0.24927650718968811</v>
      </c>
      <c r="H12" s="33">
        <f>'data-allests'!H9</f>
        <v>0.49372351452322394</v>
      </c>
      <c r="I12" s="33">
        <f>'data-allests'!I9</f>
        <v>0.25699997828708798</v>
      </c>
      <c r="J12" s="33">
        <f>'data-allests'!J9</f>
        <v>4.2000000000000003E-2</v>
      </c>
      <c r="K12" s="34">
        <f>'data-allests'!K9</f>
        <v>7.3955379777019799E-3</v>
      </c>
      <c r="L12" s="32">
        <f>'data-allests'!L9</f>
        <v>0.18025272697707215</v>
      </c>
      <c r="M12" s="33">
        <f>'data-allests'!M9</f>
        <v>0.33992539921549275</v>
      </c>
      <c r="N12" s="33">
        <f>'data-allests'!N9</f>
        <v>0.4798218893099509</v>
      </c>
      <c r="O12" s="33">
        <f>'data-allests'!O9</f>
        <v>0.18399722270965579</v>
      </c>
      <c r="P12" s="33">
        <f>'data-allests'!P9</f>
        <v>8.2702918744087223E-2</v>
      </c>
      <c r="Q12" s="33">
        <f>'data-allests'!Q9</f>
        <v>0.16922714669941349</v>
      </c>
      <c r="R12" s="33">
        <f>'data-allests'!R9</f>
        <v>0.35095096399063558</v>
      </c>
      <c r="S12" s="33">
        <f>'data-allests'!S9</f>
        <v>0.4798218893099509</v>
      </c>
      <c r="T12" s="33">
        <f>'data-allests'!T9</f>
        <v>0.18399722270965579</v>
      </c>
      <c r="U12" s="33">
        <f>'data-allests'!U9</f>
        <v>8.2702918744087223E-2</v>
      </c>
      <c r="V12" s="33">
        <f>'data-allests'!V9</f>
        <v>0.18025272697707215</v>
      </c>
      <c r="W12" s="33">
        <f>'data-allests'!W9</f>
        <v>0.33992539921549275</v>
      </c>
      <c r="X12" s="33">
        <f>'data-allests'!X9</f>
        <v>0.4798218893099509</v>
      </c>
      <c r="Y12" s="33">
        <f>'data-allests'!Y9</f>
        <v>0.18399722270965579</v>
      </c>
      <c r="Z12" s="34">
        <f>'data-allests'!Z9</f>
        <v>8.2702918744087223E-2</v>
      </c>
      <c r="AA12" s="32">
        <f>'data-allests'!AA9</f>
        <v>0.191379989063658</v>
      </c>
      <c r="AB12" s="33">
        <f>'data-allests'!AB9</f>
        <v>0.39819452893562773</v>
      </c>
      <c r="AC12" s="33">
        <f>'data-allests'!AC9</f>
        <v>0.41042548200071421</v>
      </c>
      <c r="AD12" s="33">
        <f>'data-allests'!AD9</f>
        <v>0.16417019280028572</v>
      </c>
      <c r="AE12" s="33">
        <f>'data-allests'!AE9</f>
        <v>7.7491490297017407E-2</v>
      </c>
      <c r="AF12" s="33">
        <f>'data-allests'!AF9</f>
        <v>0.16593635082244873</v>
      </c>
      <c r="AG12" s="33">
        <f>'data-allests'!AG9</f>
        <v>0.40948933362960815</v>
      </c>
      <c r="AH12" s="33">
        <f>'data-allests'!AH9</f>
        <v>0.42457431554794312</v>
      </c>
      <c r="AI12" s="33">
        <f>'data-allests'!AI9</f>
        <v>0.16876597702503204</v>
      </c>
      <c r="AJ12" s="33">
        <f>'data-allests'!AJ9</f>
        <v>7.4176870286464691E-2</v>
      </c>
      <c r="AK12" s="33">
        <f>'data-allests'!AK9</f>
        <v>0.20542632101490324</v>
      </c>
      <c r="AL12" s="33">
        <f>'data-allests'!AL9</f>
        <v>0.45484907836184463</v>
      </c>
      <c r="AM12" s="33">
        <f>'data-allests'!AM9</f>
        <v>0.33972460062325216</v>
      </c>
      <c r="AN12" s="33">
        <f>'data-allests'!AN9</f>
        <v>0.18873588923514006</v>
      </c>
      <c r="AO12" s="33">
        <f>'data-allests'!AO9</f>
        <v>9.6456837344169613E-2</v>
      </c>
      <c r="AP12" s="33">
        <f>'data-allests'!AP9</f>
        <v>0.18565454334020615</v>
      </c>
      <c r="AQ12" s="33">
        <f>'data-allests'!AQ9</f>
        <v>0.41305680096149444</v>
      </c>
      <c r="AR12" s="33">
        <f>'data-allests'!AR9</f>
        <v>0.40128865569829941</v>
      </c>
      <c r="AS12" s="33">
        <f>'data-allests'!AS9</f>
        <v>0.18129929125308991</v>
      </c>
      <c r="AT12" s="33">
        <f>'data-allests'!AT9</f>
        <v>0.11</v>
      </c>
      <c r="AU12" s="33">
        <f>'data-allests'!AU9</f>
        <v>0.19704292714595795</v>
      </c>
      <c r="AV12" s="33">
        <f>'data-allests'!AV9</f>
        <v>0.41620567440986633</v>
      </c>
      <c r="AW12" s="33">
        <f>'data-allests'!AW9</f>
        <v>0.38675141334533691</v>
      </c>
      <c r="AX12" s="33">
        <f>'data-allests'!AX9</f>
        <v>0.17310285568237305</v>
      </c>
      <c r="AY12" s="33">
        <f>'data-allests'!AY9</f>
        <v>8.4472298622131348E-2</v>
      </c>
      <c r="AZ12" s="33">
        <f>'data-allests'!AZ9</f>
        <v>0.22542902303710094</v>
      </c>
      <c r="BA12" s="33">
        <f>'data-allests'!BA9</f>
        <v>0.40228973243063254</v>
      </c>
      <c r="BB12" s="33">
        <f>'data-allests'!BB9</f>
        <v>0.37228124453226646</v>
      </c>
      <c r="BC12" s="33">
        <f>'data-allests'!BC9</f>
        <v>0.17073938581546066</v>
      </c>
      <c r="BD12" s="33">
        <f>'data-allests'!BD9</f>
        <v>8.9763987795512534E-2</v>
      </c>
      <c r="BE12" s="33">
        <f>'data-allests'!BE9</f>
        <v>0.19704292714595795</v>
      </c>
      <c r="BF12" s="33">
        <f>'data-allests'!BF9</f>
        <v>0.41620567440986633</v>
      </c>
      <c r="BG12" s="33">
        <f>'data-allests'!BG9</f>
        <v>0.38675141334533691</v>
      </c>
      <c r="BH12" s="33">
        <f>'data-allests'!BH9</f>
        <v>0.17310285568237305</v>
      </c>
      <c r="BI12" s="33">
        <f>'data-allests'!BI9</f>
        <v>8.4472298622131348E-2</v>
      </c>
      <c r="BJ12" s="33">
        <f>'data-allests'!BJ9</f>
        <v>0.22315971553325653</v>
      </c>
      <c r="BK12" s="33">
        <f>'data-allests'!BK9</f>
        <v>0.45496460795402527</v>
      </c>
      <c r="BL12" s="33">
        <f>'data-allests'!BL9</f>
        <v>0.32187569141387939</v>
      </c>
      <c r="BM12" s="33">
        <f>'data-allests'!BM9</f>
        <v>0.10755142569541931</v>
      </c>
      <c r="BN12" s="34">
        <f>'data-allests'!BN9</f>
        <v>4.5933917164802551E-2</v>
      </c>
      <c r="BO12" s="32">
        <f>'data-allests'!BO9</f>
        <v>8.9355481208954188E-2</v>
      </c>
      <c r="BP12" s="33">
        <f>'data-allests'!BP9</f>
        <v>0.33366424069848327</v>
      </c>
      <c r="BQ12" s="33">
        <f>'data-allests'!BQ9</f>
        <v>0.57698027809256258</v>
      </c>
      <c r="BR12" s="33">
        <f>'data-allests'!BR9</f>
        <v>0.25263549971580507</v>
      </c>
      <c r="BS12" s="33">
        <f>'data-allests'!BS9</f>
        <v>9.1401024162769323E-2</v>
      </c>
      <c r="BT12" s="33">
        <f>'data-allests'!BT9</f>
        <v>9.8224306404590594E-2</v>
      </c>
      <c r="BU12" s="33">
        <f>'data-allests'!BU9</f>
        <v>0.29917294442653652</v>
      </c>
      <c r="BV12" s="33">
        <f>'data-allests'!BV9</f>
        <v>0.60260274916887291</v>
      </c>
      <c r="BW12" s="33">
        <f>'data-allests'!BW9</f>
        <v>0.34</v>
      </c>
      <c r="BX12" s="33">
        <f>'data-allests'!BX9</f>
        <v>0.14280000000000001</v>
      </c>
      <c r="BY12" s="33">
        <f>'data-allests'!BY9</f>
        <v>8.9355481208954188E-2</v>
      </c>
      <c r="BZ12" s="33">
        <f>'data-allests'!BZ9</f>
        <v>0.33366424069848327</v>
      </c>
      <c r="CA12" s="33">
        <f>'data-allests'!CA9</f>
        <v>0.57698027809256258</v>
      </c>
      <c r="CB12" s="33">
        <f>'data-allests'!CB9</f>
        <v>0.25263549971580507</v>
      </c>
      <c r="CC12" s="33">
        <f>'data-allests'!CC9</f>
        <v>9.1401024162769323E-2</v>
      </c>
      <c r="CD12" s="33">
        <f>'data-allests'!CD9</f>
        <v>9.378989040851593E-2</v>
      </c>
      <c r="CE12" s="33">
        <f>'data-allests'!CE9</f>
        <v>0.31641858816146851</v>
      </c>
      <c r="CF12" s="33">
        <f>'data-allests'!CF9</f>
        <v>0.58979153633117676</v>
      </c>
      <c r="CG12" s="33">
        <f>'data-allests'!CG9</f>
        <v>0.29631775617599487</v>
      </c>
      <c r="CH12" s="33">
        <f>'data-allests'!CH9</f>
        <v>0.11710051447153091</v>
      </c>
      <c r="CI12" s="33">
        <f>'data-allests'!CI9</f>
        <v>9.378989040851593E-2</v>
      </c>
      <c r="CJ12" s="33">
        <f>'data-allests'!CJ9</f>
        <v>0.31641858816146851</v>
      </c>
      <c r="CK12" s="33">
        <f>'data-allests'!CK9</f>
        <v>0.58979153633117676</v>
      </c>
      <c r="CL12" s="33">
        <f>'data-allests'!CL9</f>
        <v>0.29631775617599487</v>
      </c>
      <c r="CM12" s="33">
        <f>'data-allests'!CM9</f>
        <v>0.11710051447153091</v>
      </c>
      <c r="CN12" s="33">
        <f>'data-allests'!CN9</f>
        <v>9.378989040851593E-2</v>
      </c>
      <c r="CO12" s="33">
        <f>'data-allests'!CO9</f>
        <v>0.31641858816146851</v>
      </c>
      <c r="CP12" s="33">
        <f>'data-allests'!CP9</f>
        <v>0.58979153633117676</v>
      </c>
      <c r="CQ12" s="33">
        <f>'data-allests'!CQ9</f>
        <v>0.29631775617599487</v>
      </c>
      <c r="CR12" s="34">
        <f>'data-allests'!CR9</f>
        <v>0.11710051447153091</v>
      </c>
      <c r="CS12" s="32">
        <f>'data-allests'!CS9</f>
        <v>0.10799483138322831</v>
      </c>
      <c r="CT12" s="33">
        <f>'data-allests'!CT9</f>
        <v>0.29000515675544741</v>
      </c>
      <c r="CU12" s="33">
        <f>'data-allests'!CU9</f>
        <v>0.60200001186132424</v>
      </c>
      <c r="CV12" s="33">
        <f>'data-allests'!CV9</f>
        <v>0.215</v>
      </c>
      <c r="CW12" s="33">
        <f>'data-allests'!CW9</f>
        <v>8.2000000000000003E-2</v>
      </c>
      <c r="CX12" s="33">
        <f>'data-allests'!CX9</f>
        <v>0.12584511056542397</v>
      </c>
      <c r="CY12" s="33">
        <f>'data-allests'!CY9</f>
        <v>0.26715487772226337</v>
      </c>
      <c r="CZ12" s="33">
        <f>'data-allests'!CZ9</f>
        <v>0.60699999999999998</v>
      </c>
      <c r="DA12" s="33">
        <f>'data-allests'!DA9</f>
        <v>0.30299999999999999</v>
      </c>
      <c r="DB12" s="33">
        <f>'data-allests'!DB9</f>
        <v>9.2999999999999999E-2</v>
      </c>
      <c r="DC12" s="33">
        <f>'data-allests'!DC9</f>
        <v>0.12984209819182979</v>
      </c>
      <c r="DD12" s="33">
        <f>'data-allests'!DD9</f>
        <v>0.3158739252532996</v>
      </c>
      <c r="DE12" s="33">
        <f>'data-allests'!DE9</f>
        <v>0.55428397655487061</v>
      </c>
      <c r="DF12" s="33">
        <f>'data-allests'!DF9</f>
        <v>0.22100147604942322</v>
      </c>
      <c r="DG12" s="33">
        <f>'data-allests'!DG9</f>
        <v>8.8441036641597748E-2</v>
      </c>
      <c r="DH12" s="33">
        <f>'data-allests'!DH9</f>
        <v>0.12136291602548432</v>
      </c>
      <c r="DI12" s="33">
        <f>'data-allests'!DI9</f>
        <v>0.29087572916336413</v>
      </c>
      <c r="DJ12" s="33">
        <f>'data-allests'!DJ9</f>
        <v>0.58776134252548218</v>
      </c>
      <c r="DK12" s="33">
        <f>'data-allests'!DK9</f>
        <v>0.24633382260799408</v>
      </c>
      <c r="DL12" s="34">
        <f>'data-allests'!DL9</f>
        <v>8.7813675403594971E-2</v>
      </c>
      <c r="DM12" s="32">
        <f>'data-allests'!DM9</f>
        <v>0.13455867767333984</v>
      </c>
      <c r="DN12" s="33">
        <f>'data-allests'!DN9</f>
        <v>0.37368333339691162</v>
      </c>
      <c r="DO12" s="33">
        <f>'data-allests'!DO9</f>
        <v>0.49175798892974854</v>
      </c>
      <c r="DP12" s="33">
        <f>'data-allests'!DP9</f>
        <v>0.20964416861534119</v>
      </c>
      <c r="DQ12" s="33">
        <f>'data-allests'!DQ9</f>
        <v>8.0022670328617096E-2</v>
      </c>
      <c r="DR12" s="33">
        <f>'data-allests'!DR9</f>
        <v>0.14529311656951904</v>
      </c>
      <c r="DS12" s="33">
        <f>'data-allests'!DS9</f>
        <v>0.39382576942443848</v>
      </c>
      <c r="DT12" s="33">
        <f>'data-allests'!DT9</f>
        <v>0.46088111400604248</v>
      </c>
      <c r="DU12" s="33">
        <f>'data-allests'!DU9</f>
        <v>0.1317768394947052</v>
      </c>
      <c r="DV12" s="34">
        <f>'data-allests'!DV9</f>
        <v>4.1916009038686752E-2</v>
      </c>
      <c r="DW12" s="32">
        <f>'data-allests'!DW9</f>
        <v>0.16198575496673584</v>
      </c>
      <c r="DX12" s="33">
        <f>'data-allests'!DX9</f>
        <v>0.49321377277374268</v>
      </c>
      <c r="DY12" s="33">
        <f>'data-allests'!DY9</f>
        <v>0.34480047225952148</v>
      </c>
      <c r="DZ12" s="33">
        <f>'data-allests'!DZ9</f>
        <v>0.13434053957462311</v>
      </c>
      <c r="EA12" s="33">
        <f>'data-allests'!EA9</f>
        <v>5.7416822761297226E-2</v>
      </c>
      <c r="EB12" s="33">
        <f>'data-allests'!EB9</f>
        <v>0.13872045278549194</v>
      </c>
      <c r="EC12" s="33">
        <f>'data-allests'!EC9</f>
        <v>0.48862934112548828</v>
      </c>
      <c r="ED12" s="33">
        <f>'data-allests'!ED9</f>
        <v>0.37265020608901978</v>
      </c>
      <c r="EE12" s="33">
        <f>'data-allests'!EE9</f>
        <v>0.11616562306880951</v>
      </c>
      <c r="EF12" s="34">
        <f>'data-allests'!EF9</f>
        <v>3.6029569804668427E-2</v>
      </c>
      <c r="EG12" s="32">
        <f>'data-allests'!EG9</f>
        <v>0.1519837763421554</v>
      </c>
      <c r="EH12" s="33">
        <f>'data-allests'!EH9</f>
        <v>0.34135963157022198</v>
      </c>
      <c r="EI12" s="33">
        <f>'data-allests'!EI9</f>
        <v>0.50665659208762259</v>
      </c>
      <c r="EJ12" s="33">
        <f>'data-allests'!EJ9</f>
        <v>0.19486792003370099</v>
      </c>
      <c r="EK12" s="33">
        <f>'data-allests'!EK9</f>
        <v>8.7002829482258001E-2</v>
      </c>
      <c r="EL12" s="33">
        <f>'data-allests'!EL9</f>
        <v>0.15513279331085633</v>
      </c>
      <c r="EM12" s="33">
        <f>'data-allests'!EM9</f>
        <v>0.35781581044004007</v>
      </c>
      <c r="EN12" s="33">
        <f>'data-allests'!EN9</f>
        <v>0.48705139624910354</v>
      </c>
      <c r="EO12" s="33">
        <f>'data-allests'!EO9</f>
        <v>0.23955322643677679</v>
      </c>
      <c r="EP12" s="33">
        <f>'data-allests'!EP9</f>
        <v>0.11132640509674907</v>
      </c>
      <c r="EQ12" s="33">
        <f>'data-allests'!EQ9</f>
        <v>0.15355828404426575</v>
      </c>
      <c r="ER12" s="33">
        <f>'data-allests'!ER9</f>
        <v>0.34958770871162415</v>
      </c>
      <c r="ES12" s="33">
        <f>'data-allests'!ES9</f>
        <v>0.49685400724411011</v>
      </c>
      <c r="ET12" s="33">
        <f>'data-allests'!ET9</f>
        <v>0.21721057593822479</v>
      </c>
      <c r="EU12" s="34">
        <f>'data-allests'!EU9</f>
        <v>9.9164620041847229E-2</v>
      </c>
      <c r="EV12" s="33">
        <f>'data-allests'!EV9</f>
        <v>0.11876764630461119</v>
      </c>
      <c r="EW12" s="33">
        <f>'data-allests'!EW9</f>
        <v>0.3527626177265919</v>
      </c>
      <c r="EX12" s="33">
        <f>'data-allests'!EX9</f>
        <v>0.52846973596879687</v>
      </c>
      <c r="EY12" s="33">
        <f>'data-allests'!EY9</f>
        <v>0.16411795496360249</v>
      </c>
      <c r="EZ12" s="33">
        <f>'data-allests'!EZ9</f>
        <v>5.0170952647556888E-2</v>
      </c>
      <c r="FA12" s="33">
        <f>'data-allests'!FA9</f>
        <v>0.11876764630461119</v>
      </c>
      <c r="FB12" s="33">
        <f>'data-allests'!FB9</f>
        <v>0.3527626177265919</v>
      </c>
      <c r="FC12" s="33">
        <f>'data-allests'!FC9</f>
        <v>0.52846973596879687</v>
      </c>
      <c r="FD12" s="33">
        <f>'data-allests'!FD9</f>
        <v>0.16411795496360249</v>
      </c>
      <c r="FE12" s="34">
        <f>'data-allests'!FE9</f>
        <v>5.0170952647556888E-2</v>
      </c>
    </row>
    <row r="13" spans="1:161" x14ac:dyDescent="0.2">
      <c r="A13" s="3">
        <v>1950</v>
      </c>
      <c r="B13" s="32">
        <f>'data-allests'!B10</f>
        <v>0.23318386300567601</v>
      </c>
      <c r="C13" s="33">
        <f>'data-allests'!C10</f>
        <v>0.50081611546044313</v>
      </c>
      <c r="D13" s="33">
        <f>'data-allests'!D10</f>
        <v>0.26600002153388091</v>
      </c>
      <c r="E13" s="33">
        <f>'data-allests'!E10</f>
        <v>0.06</v>
      </c>
      <c r="F13" s="33">
        <f>'data-allests'!F10</f>
        <v>1.2645131103079592E-2</v>
      </c>
      <c r="G13" s="33">
        <f>'data-allests'!G10</f>
        <v>0.23318386300567601</v>
      </c>
      <c r="H13" s="33">
        <f>'data-allests'!H10</f>
        <v>0.50081611546044313</v>
      </c>
      <c r="I13" s="33">
        <f>'data-allests'!I10</f>
        <v>0.26600002153388091</v>
      </c>
      <c r="J13" s="33">
        <f>'data-allests'!J10</f>
        <v>0.06</v>
      </c>
      <c r="K13" s="34">
        <f>'data-allests'!K10</f>
        <v>1.2645131103079592E-2</v>
      </c>
      <c r="L13" s="32">
        <f>'data-allests'!L10</f>
        <v>0.254</v>
      </c>
      <c r="M13" s="33">
        <f>'data-allests'!M10</f>
        <v>0.47899999999999998</v>
      </c>
      <c r="N13" s="33">
        <f>'data-allests'!N10</f>
        <v>0.26700000000000002</v>
      </c>
      <c r="O13" s="33">
        <f>'data-allests'!O10</f>
        <v>0.05</v>
      </c>
      <c r="P13" s="33">
        <f>'data-allests'!P10</f>
        <v>8.9999999999999993E-3</v>
      </c>
      <c r="Q13" s="33">
        <f>'data-allests'!Q10</f>
        <v>0.23410887230682717</v>
      </c>
      <c r="R13" s="33">
        <f>'data-allests'!R10</f>
        <v>0.4855056414842121</v>
      </c>
      <c r="S13" s="33">
        <f>'data-allests'!S10</f>
        <v>0.2803854862089607</v>
      </c>
      <c r="T13" s="33">
        <f>'data-allests'!T10</f>
        <v>8.6272463893890386E-2</v>
      </c>
      <c r="U13" s="33">
        <f>'data-allests'!U10</f>
        <v>2.1164180526733398E-2</v>
      </c>
      <c r="V13" s="33">
        <f>'data-allests'!V10</f>
        <v>0.254</v>
      </c>
      <c r="W13" s="33">
        <f>'data-allests'!W10</f>
        <v>0.47899999999999998</v>
      </c>
      <c r="X13" s="33">
        <f>'data-allests'!X10</f>
        <v>0.26700000000000002</v>
      </c>
      <c r="Y13" s="33">
        <f>'data-allests'!Y10</f>
        <v>0.05</v>
      </c>
      <c r="Z13" s="34">
        <f>'data-allests'!Z10</f>
        <v>8.9999999999999993E-3</v>
      </c>
      <c r="AA13" s="32">
        <f>'data-allests'!AA10</f>
        <v>0.22707123168152693</v>
      </c>
      <c r="AB13" s="33">
        <f>'data-allests'!AB10</f>
        <v>0.47245546713968528</v>
      </c>
      <c r="AC13" s="33">
        <f>'data-allests'!AC10</f>
        <v>0.30047330117878784</v>
      </c>
      <c r="AD13" s="33">
        <f>'data-allests'!AD10</f>
        <v>9.3897906618371177E-2</v>
      </c>
      <c r="AE13" s="33">
        <f>'data-allests'!AE10</f>
        <v>4.4321618897526768E-2</v>
      </c>
      <c r="AF13" s="33">
        <f>'data-allests'!AF10</f>
        <v>0.19459521770477295</v>
      </c>
      <c r="AG13" s="33">
        <f>'data-allests'!AG10</f>
        <v>0.46476924419403076</v>
      </c>
      <c r="AH13" s="33">
        <f>'data-allests'!AH10</f>
        <v>0.34063553810119629</v>
      </c>
      <c r="AI13" s="33">
        <f>'data-allests'!AI10</f>
        <v>0.10432655364274979</v>
      </c>
      <c r="AJ13" s="33">
        <f>'data-allests'!AJ10</f>
        <v>3.6277040839195251E-2</v>
      </c>
      <c r="AK13" s="33">
        <f>'data-allests'!AK10</f>
        <v>0.15748322386892491</v>
      </c>
      <c r="AL13" s="33">
        <f>'data-allests'!AL10</f>
        <v>0.34869484533598721</v>
      </c>
      <c r="AM13" s="33">
        <f>'data-allests'!AM10</f>
        <v>0.4938219307950879</v>
      </c>
      <c r="AN13" s="33">
        <f>'data-allests'!AN10</f>
        <v>0.13523904769420625</v>
      </c>
      <c r="AO13" s="33">
        <f>'data-allests'!AO10</f>
        <v>6.1072318530082707E-2</v>
      </c>
      <c r="AP13" s="33">
        <f>'data-allests'!AP10</f>
        <v>0.19647339885210086</v>
      </c>
      <c r="AQ13" s="33">
        <f>'data-allests'!AQ10</f>
        <v>0.43712732338129284</v>
      </c>
      <c r="AR13" s="33">
        <f>'data-allests'!AR10</f>
        <v>0.36639927776660636</v>
      </c>
      <c r="AS13" s="33">
        <f>'data-allests'!AS10</f>
        <v>0.13359022625494607</v>
      </c>
      <c r="AT13" s="33">
        <f>'data-allests'!AT10</f>
        <v>5.8136031403541559E-2</v>
      </c>
      <c r="AU13" s="33">
        <f>'data-allests'!AU10</f>
        <v>0.20508316159248352</v>
      </c>
      <c r="AV13" s="33">
        <f>'data-allests'!AV10</f>
        <v>0.42908075451850891</v>
      </c>
      <c r="AW13" s="33">
        <f>'data-allests'!AW10</f>
        <v>0.36583605408668518</v>
      </c>
      <c r="AX13" s="33">
        <f>'data-allests'!AX10</f>
        <v>0.11414551734924316</v>
      </c>
      <c r="AY13" s="33">
        <f>'data-allests'!AY10</f>
        <v>4.8924114555120468E-2</v>
      </c>
      <c r="AZ13" s="33">
        <f>'data-allests'!AZ10</f>
        <v>0.24118300086539021</v>
      </c>
      <c r="BA13" s="33">
        <f>'data-allests'!BA10</f>
        <v>0.43040351937730076</v>
      </c>
      <c r="BB13" s="33">
        <f>'data-allests'!BB10</f>
        <v>0.328413479757309</v>
      </c>
      <c r="BC13" s="33">
        <f>'data-allests'!BC10</f>
        <v>0.12311856056451798</v>
      </c>
      <c r="BD13" s="33">
        <f>'data-allests'!BD10</f>
        <v>5.4025481796264652E-2</v>
      </c>
      <c r="BE13" s="33">
        <f>'data-allests'!BE10</f>
        <v>0.20508316159248352</v>
      </c>
      <c r="BF13" s="33">
        <f>'data-allests'!BF10</f>
        <v>0.42908075451850891</v>
      </c>
      <c r="BG13" s="33">
        <f>'data-allests'!BG10</f>
        <v>0.36583605408668518</v>
      </c>
      <c r="BH13" s="33">
        <f>'data-allests'!BH10</f>
        <v>0.11414551734924316</v>
      </c>
      <c r="BI13" s="33">
        <f>'data-allests'!BI10</f>
        <v>4.8924114555120468E-2</v>
      </c>
      <c r="BJ13" s="33">
        <f>'data-allests'!BJ10</f>
        <v>0.21913351118564606</v>
      </c>
      <c r="BK13" s="33">
        <f>'data-allests'!BK10</f>
        <v>0.46494844555854797</v>
      </c>
      <c r="BL13" s="33">
        <f>'data-allests'!BL10</f>
        <v>0.31591802835464478</v>
      </c>
      <c r="BM13" s="33">
        <f>'data-allests'!BM10</f>
        <v>8.7072759866714478E-2</v>
      </c>
      <c r="BN13" s="34">
        <f>'data-allests'!BN10</f>
        <v>3.0784623697400093E-2</v>
      </c>
      <c r="BO13" s="32">
        <f>'data-allests'!BO10</f>
        <v>8.9806082356623032E-2</v>
      </c>
      <c r="BP13" s="33">
        <f>'data-allests'!BP10</f>
        <v>0.33534684021851946</v>
      </c>
      <c r="BQ13" s="33">
        <f>'data-allests'!BQ10</f>
        <v>0.57484707742485752</v>
      </c>
      <c r="BR13" s="33">
        <f>'data-allests'!BR10</f>
        <v>0.24886669564247133</v>
      </c>
      <c r="BS13" s="33">
        <f>'data-allests'!BS10</f>
        <v>9.0293132960796357E-2</v>
      </c>
      <c r="BT13" s="33">
        <f>'data-allests'!BT10</f>
        <v>0.10417729467153548</v>
      </c>
      <c r="BU13" s="33">
        <f>'data-allests'!BU10</f>
        <v>0.31730463802814479</v>
      </c>
      <c r="BV13" s="33">
        <f>'data-allests'!BV10</f>
        <v>0.57851806730031974</v>
      </c>
      <c r="BW13" s="33">
        <f>'data-allests'!BW10</f>
        <v>0.3</v>
      </c>
      <c r="BX13" s="33">
        <f>'data-allests'!BX10</f>
        <v>0.126</v>
      </c>
      <c r="BY13" s="33">
        <f>'data-allests'!BY10</f>
        <v>8.9806082356623032E-2</v>
      </c>
      <c r="BZ13" s="33">
        <f>'data-allests'!BZ10</f>
        <v>0.33534684021851946</v>
      </c>
      <c r="CA13" s="33">
        <f>'data-allests'!CA10</f>
        <v>0.57484707742485752</v>
      </c>
      <c r="CB13" s="33">
        <f>'data-allests'!CB10</f>
        <v>0.24886669564247133</v>
      </c>
      <c r="CC13" s="33">
        <f>'data-allests'!CC10</f>
        <v>9.0293132960796357E-2</v>
      </c>
      <c r="CD13" s="33">
        <f>'data-allests'!CD10</f>
        <v>9.6991688013076782E-2</v>
      </c>
      <c r="CE13" s="33">
        <f>'data-allests'!CE10</f>
        <v>0.32632574439048767</v>
      </c>
      <c r="CF13" s="33">
        <f>'data-allests'!CF10</f>
        <v>0.57668256759643555</v>
      </c>
      <c r="CG13" s="33">
        <f>'data-allests'!CG10</f>
        <v>0.27443334460258484</v>
      </c>
      <c r="CH13" s="33">
        <f>'data-allests'!CH10</f>
        <v>0.10814656317234039</v>
      </c>
      <c r="CI13" s="33">
        <f>'data-allests'!CI10</f>
        <v>9.6991688013076782E-2</v>
      </c>
      <c r="CJ13" s="33">
        <f>'data-allests'!CJ10</f>
        <v>0.32632574439048767</v>
      </c>
      <c r="CK13" s="33">
        <f>'data-allests'!CK10</f>
        <v>0.57668256759643555</v>
      </c>
      <c r="CL13" s="33">
        <f>'data-allests'!CL10</f>
        <v>0.27443334460258484</v>
      </c>
      <c r="CM13" s="33">
        <f>'data-allests'!CM10</f>
        <v>0.10814656317234039</v>
      </c>
      <c r="CN13" s="33">
        <f>'data-allests'!CN10</f>
        <v>9.6991688013076782E-2</v>
      </c>
      <c r="CO13" s="33">
        <f>'data-allests'!CO10</f>
        <v>0.32632574439048767</v>
      </c>
      <c r="CP13" s="33">
        <f>'data-allests'!CP10</f>
        <v>0.57668256759643555</v>
      </c>
      <c r="CQ13" s="33">
        <f>'data-allests'!CQ10</f>
        <v>0.27443334460258484</v>
      </c>
      <c r="CR13" s="34">
        <f>'data-allests'!CR10</f>
        <v>0.10814656317234039</v>
      </c>
      <c r="CS13" s="32">
        <f>'data-allests'!CS10</f>
        <v>0.16573679147958756</v>
      </c>
      <c r="CT13" s="33">
        <f>'data-allests'!CT10</f>
        <v>0.44506319031715391</v>
      </c>
      <c r="CU13" s="33">
        <f>'data-allests'!CU10</f>
        <v>0.38920001820325856</v>
      </c>
      <c r="CV13" s="33">
        <f>'data-allests'!CV10</f>
        <v>0.13900000000000001</v>
      </c>
      <c r="CW13" s="33">
        <f>'data-allests'!CW10</f>
        <v>4.2000000000000003E-2</v>
      </c>
      <c r="CX13" s="33">
        <f>'data-allests'!CX10</f>
        <v>0.12584511056542397</v>
      </c>
      <c r="CY13" s="33">
        <f>'data-allests'!CY10</f>
        <v>0.26715487772226337</v>
      </c>
      <c r="CZ13" s="33">
        <f>'data-allests'!CZ10</f>
        <v>0.60699999999999998</v>
      </c>
      <c r="DA13" s="33">
        <f>'data-allests'!DA10</f>
        <v>0.30299999999999999</v>
      </c>
      <c r="DB13" s="33">
        <f>'data-allests'!DB10</f>
        <v>9.2999999999999999E-2</v>
      </c>
      <c r="DC13" s="33">
        <f>'data-allests'!DC10</f>
        <v>0.12984209819182979</v>
      </c>
      <c r="DD13" s="33">
        <f>'data-allests'!DD10</f>
        <v>0.3158739252532996</v>
      </c>
      <c r="DE13" s="33">
        <f>'data-allests'!DE10</f>
        <v>0.55428397655487061</v>
      </c>
      <c r="DF13" s="33">
        <f>'data-allests'!DF10</f>
        <v>0.22100147604942322</v>
      </c>
      <c r="DG13" s="33">
        <f>'data-allests'!DG10</f>
        <v>8.8441036641597748E-2</v>
      </c>
      <c r="DH13" s="33">
        <f>'data-allests'!DH10</f>
        <v>0.14224566700003471</v>
      </c>
      <c r="DI13" s="33">
        <f>'data-allests'!DI10</f>
        <v>0.34092631805481588</v>
      </c>
      <c r="DJ13" s="33">
        <f>'data-allests'!DJ10</f>
        <v>0.51682800054550171</v>
      </c>
      <c r="DK13" s="33">
        <f>'data-allests'!DK10</f>
        <v>0.22100049257278442</v>
      </c>
      <c r="DL13" s="34">
        <f>'data-allests'!DL10</f>
        <v>7.4480347335338593E-2</v>
      </c>
      <c r="DM13" s="32">
        <f>'data-allests'!DM10</f>
        <v>0.17319488525390625</v>
      </c>
      <c r="DN13" s="33">
        <f>'data-allests'!DN10</f>
        <v>0.43519806861877441</v>
      </c>
      <c r="DO13" s="33">
        <f>'data-allests'!DO10</f>
        <v>0.39160704612731934</v>
      </c>
      <c r="DP13" s="33">
        <f>'data-allests'!DP10</f>
        <v>0.16752289235591888</v>
      </c>
      <c r="DQ13" s="33">
        <f>'data-allests'!DQ10</f>
        <v>5.9704679995775223E-2</v>
      </c>
      <c r="DR13" s="33">
        <f>'data-allests'!DR10</f>
        <v>0.17463994026184082</v>
      </c>
      <c r="DS13" s="33">
        <f>'data-allests'!DS10</f>
        <v>0.47576212882995605</v>
      </c>
      <c r="DT13" s="33">
        <f>'data-allests'!DT10</f>
        <v>0.34959793090820312</v>
      </c>
      <c r="DU13" s="33">
        <f>'data-allests'!DU10</f>
        <v>9.537198394536972E-2</v>
      </c>
      <c r="DV13" s="34">
        <f>'data-allests'!DV10</f>
        <v>2.7471089735627174E-2</v>
      </c>
      <c r="DW13" s="32">
        <f>'data-allests'!DW10</f>
        <v>0.16321593523025513</v>
      </c>
      <c r="DX13" s="33">
        <f>'data-allests'!DX10</f>
        <v>0.4984700083732605</v>
      </c>
      <c r="DY13" s="33">
        <f>'data-allests'!DY10</f>
        <v>0.33831405639648438</v>
      </c>
      <c r="DZ13" s="33">
        <f>'data-allests'!DZ10</f>
        <v>0.17968958616256714</v>
      </c>
      <c r="EA13" s="33">
        <f>'data-allests'!EA10</f>
        <v>7.3419675230979919E-2</v>
      </c>
      <c r="EB13" s="33">
        <f>'data-allests'!EB10</f>
        <v>0.1298796534538269</v>
      </c>
      <c r="EC13" s="33">
        <f>'data-allests'!EC10</f>
        <v>0.46199566125869751</v>
      </c>
      <c r="ED13" s="33">
        <f>'data-allests'!ED10</f>
        <v>0.40812468528747559</v>
      </c>
      <c r="EE13" s="33">
        <f>'data-allests'!EE10</f>
        <v>0.1456899493932724</v>
      </c>
      <c r="EF13" s="34">
        <f>'data-allests'!EF10</f>
        <v>4.2770009487867355E-2</v>
      </c>
      <c r="EG13" s="32">
        <f>'data-allests'!EG10</f>
        <v>0.19972147778742319</v>
      </c>
      <c r="EH13" s="33">
        <f>'data-allests'!EH10</f>
        <v>0.44857978736290283</v>
      </c>
      <c r="EI13" s="33">
        <f>'data-allests'!EI10</f>
        <v>0.35169873484967396</v>
      </c>
      <c r="EJ13" s="33">
        <f>'data-allests'!EJ10</f>
        <v>0.11723291161655799</v>
      </c>
      <c r="EK13" s="33">
        <f>'data-allests'!EK10</f>
        <v>5.7305503642700699E-2</v>
      </c>
      <c r="EL13" s="33">
        <f>'data-allests'!EL10</f>
        <v>0.16199806585209495</v>
      </c>
      <c r="EM13" s="33">
        <f>'data-allests'!EM10</f>
        <v>0.37365065106791867</v>
      </c>
      <c r="EN13" s="33">
        <f>'data-allests'!EN10</f>
        <v>0.46435128307998635</v>
      </c>
      <c r="EO13" s="33">
        <f>'data-allests'!EO10</f>
        <v>0.20590028793037174</v>
      </c>
      <c r="EP13" s="33">
        <f>'data-allests'!EP10</f>
        <v>8.9315447910650825E-2</v>
      </c>
      <c r="EQ13" s="33">
        <f>'data-allests'!EQ10</f>
        <v>0.18085977435112</v>
      </c>
      <c r="ER13" s="33">
        <f>'data-allests'!ER10</f>
        <v>0.41111522912979126</v>
      </c>
      <c r="ES13" s="33">
        <f>'data-allests'!ES10</f>
        <v>0.40802499651908875</v>
      </c>
      <c r="ET13" s="33">
        <f>'data-allests'!ET10</f>
        <v>0.1615666002035141</v>
      </c>
      <c r="EU13" s="34">
        <f>'data-allests'!EU10</f>
        <v>7.3310472071170807E-2</v>
      </c>
      <c r="EV13" s="33">
        <f>'data-allests'!EV10</f>
        <v>0.11797398058880797</v>
      </c>
      <c r="EW13" s="33">
        <f>'data-allests'!EW10</f>
        <v>0.35040527880292138</v>
      </c>
      <c r="EX13" s="33">
        <f>'data-allests'!EX10</f>
        <v>0.53162074060827069</v>
      </c>
      <c r="EY13" s="33">
        <f>'data-allests'!EY10</f>
        <v>0.16970374320006698</v>
      </c>
      <c r="EZ13" s="33">
        <f>'data-allests'!EZ10</f>
        <v>5.0893255418869465E-2</v>
      </c>
      <c r="FA13" s="33">
        <f>'data-allests'!FA10</f>
        <v>0.11797398058880797</v>
      </c>
      <c r="FB13" s="33">
        <f>'data-allests'!FB10</f>
        <v>0.35040527880292138</v>
      </c>
      <c r="FC13" s="33">
        <f>'data-allests'!FC10</f>
        <v>0.53162074060827069</v>
      </c>
      <c r="FD13" s="33">
        <f>'data-allests'!FD10</f>
        <v>0.16970374320006698</v>
      </c>
      <c r="FE13" s="34">
        <f>'data-allests'!FE10</f>
        <v>5.0893255418869465E-2</v>
      </c>
    </row>
    <row r="14" spans="1:161" x14ac:dyDescent="0.2">
      <c r="A14" s="3">
        <v>1960</v>
      </c>
      <c r="B14" s="32">
        <f>'data-allests'!B11</f>
        <v>0.23568192364348109</v>
      </c>
      <c r="C14" s="33">
        <f>'data-allests'!C11</f>
        <v>0.49731807635651892</v>
      </c>
      <c r="D14" s="33">
        <f>'data-allests'!D11</f>
        <v>0.26700000000000002</v>
      </c>
      <c r="E14" s="33">
        <f>'data-allests'!E11</f>
        <v>0.05</v>
      </c>
      <c r="F14" s="33">
        <f>'data-allests'!F11</f>
        <v>8.6071059253146152E-3</v>
      </c>
      <c r="G14" s="33">
        <f>'data-allests'!G11</f>
        <v>0.23568192364348109</v>
      </c>
      <c r="H14" s="33">
        <f>'data-allests'!H11</f>
        <v>0.49731807635651892</v>
      </c>
      <c r="I14" s="33">
        <f>'data-allests'!I11</f>
        <v>0.26700000000000002</v>
      </c>
      <c r="J14" s="33">
        <f>'data-allests'!J11</f>
        <v>0.05</v>
      </c>
      <c r="K14" s="34">
        <f>'data-allests'!K11</f>
        <v>8.6071059253146152E-3</v>
      </c>
      <c r="L14" s="32">
        <f>'data-allests'!L11</f>
        <v>0.254</v>
      </c>
      <c r="M14" s="33">
        <f>'data-allests'!M11</f>
        <v>0.47899999999999998</v>
      </c>
      <c r="N14" s="33">
        <f>'data-allests'!N11</f>
        <v>0.26700000000000002</v>
      </c>
      <c r="O14" s="33">
        <f>'data-allests'!O11</f>
        <v>0.05</v>
      </c>
      <c r="P14" s="33">
        <f>'data-allests'!P11</f>
        <v>8.9999999999999993E-3</v>
      </c>
      <c r="Q14" s="33">
        <f>'data-allests'!Q11</f>
        <v>0.2099131926018499</v>
      </c>
      <c r="R14" s="33">
        <f>'data-allests'!R11</f>
        <v>0.43532753896054732</v>
      </c>
      <c r="S14" s="33">
        <f>'data-allests'!S11</f>
        <v>0.35475926843760275</v>
      </c>
      <c r="T14" s="33">
        <f>'data-allests'!T11</f>
        <v>0.10587780861854554</v>
      </c>
      <c r="U14" s="33">
        <f>'data-allests'!U11</f>
        <v>3.1030280737876892E-2</v>
      </c>
      <c r="V14" s="33">
        <f>'data-allests'!V11</f>
        <v>0.254</v>
      </c>
      <c r="W14" s="33">
        <f>'data-allests'!W11</f>
        <v>0.47899999999999998</v>
      </c>
      <c r="X14" s="33">
        <f>'data-allests'!X11</f>
        <v>0.26700000000000002</v>
      </c>
      <c r="Y14" s="33">
        <f>'data-allests'!Y11</f>
        <v>0.05</v>
      </c>
      <c r="Z14" s="34">
        <f>'data-allests'!Z11</f>
        <v>8.9999999999999993E-3</v>
      </c>
      <c r="AA14" s="32">
        <f>'data-allests'!AA11</f>
        <v>0.21600690133878625</v>
      </c>
      <c r="AB14" s="33">
        <f>'data-allests'!AB11</f>
        <v>0.44943448239425127</v>
      </c>
      <c r="AC14" s="33">
        <f>'data-allests'!AC11</f>
        <v>0.33455861626696254</v>
      </c>
      <c r="AD14" s="33">
        <f>'data-allests'!AD11</f>
        <v>0.11589290312278955</v>
      </c>
      <c r="AE14" s="33">
        <f>'data-allests'!AE11</f>
        <v>6.7630700577915093E-2</v>
      </c>
      <c r="AF14" s="33">
        <f>'data-allests'!AF11</f>
        <v>0.18091565370559692</v>
      </c>
      <c r="AG14" s="33">
        <f>'data-allests'!AG11</f>
        <v>0.43963927030563354</v>
      </c>
      <c r="AH14" s="33">
        <f>'data-allests'!AH11</f>
        <v>0.37944507598876953</v>
      </c>
      <c r="AI14" s="33">
        <f>'data-allests'!AI11</f>
        <v>0.11528263241052628</v>
      </c>
      <c r="AJ14" s="33">
        <f>'data-allests'!AJ11</f>
        <v>3.7369433790445328E-2</v>
      </c>
      <c r="AK14" s="33">
        <f>'data-allests'!AK11</f>
        <v>0.18922794537386706</v>
      </c>
      <c r="AL14" s="33">
        <f>'data-allests'!AL11</f>
        <v>0.41898309879854539</v>
      </c>
      <c r="AM14" s="33">
        <f>'data-allests'!AM11</f>
        <v>0.3917889558275876</v>
      </c>
      <c r="AN14" s="33">
        <f>'data-allests'!AN11</f>
        <v>0.1072960959792137</v>
      </c>
      <c r="AO14" s="33">
        <f>'data-allests'!AO11</f>
        <v>4.167888033390045E-2</v>
      </c>
      <c r="AP14" s="33">
        <f>'data-allests'!AP11</f>
        <v>0.19911165597189376</v>
      </c>
      <c r="AQ14" s="33">
        <f>'data-allests'!AQ11</f>
        <v>0.44299709649004249</v>
      </c>
      <c r="AR14" s="33">
        <f>'data-allests'!AR11</f>
        <v>0.35789124753806378</v>
      </c>
      <c r="AS14" s="33">
        <f>'data-allests'!AS11</f>
        <v>0.12195602148424456</v>
      </c>
      <c r="AT14" s="33">
        <f>'data-allests'!AT11</f>
        <v>4.5488622972965409E-2</v>
      </c>
      <c r="AU14" s="33">
        <f>'data-allests'!AU11</f>
        <v>0.20675571262836456</v>
      </c>
      <c r="AV14" s="33">
        <f>'data-allests'!AV11</f>
        <v>0.43447649478912354</v>
      </c>
      <c r="AW14" s="33">
        <f>'data-allests'!AW11</f>
        <v>0.3587678074836731</v>
      </c>
      <c r="AX14" s="33">
        <f>'data-allests'!AX11</f>
        <v>0.11234767735004425</v>
      </c>
      <c r="AY14" s="33">
        <f>'data-allests'!AY11</f>
        <v>4.8017889261245728E-2</v>
      </c>
      <c r="AZ14" s="33">
        <f>'data-allests'!AZ11</f>
        <v>0.2408723225844708</v>
      </c>
      <c r="BA14" s="33">
        <f>'data-allests'!BA11</f>
        <v>0.42984909794203369</v>
      </c>
      <c r="BB14" s="33">
        <f>'data-allests'!BB11</f>
        <v>0.32927857947349554</v>
      </c>
      <c r="BC14" s="33">
        <f>'data-allests'!BC11</f>
        <v>0.11091906825304031</v>
      </c>
      <c r="BD14" s="33">
        <f>'data-allests'!BD11</f>
        <v>4.5392543983459467E-2</v>
      </c>
      <c r="BE14" s="33">
        <f>'data-allests'!BE11</f>
        <v>0.20675571262836456</v>
      </c>
      <c r="BF14" s="33">
        <f>'data-allests'!BF11</f>
        <v>0.43447649478912354</v>
      </c>
      <c r="BG14" s="33">
        <f>'data-allests'!BG11</f>
        <v>0.3587678074836731</v>
      </c>
      <c r="BH14" s="33">
        <f>'data-allests'!BH11</f>
        <v>0.11234767735004425</v>
      </c>
      <c r="BI14" s="33">
        <f>'data-allests'!BI11</f>
        <v>4.8017889261245728E-2</v>
      </c>
      <c r="BJ14" s="33">
        <f>'data-allests'!BJ11</f>
        <v>0.22121882438659668</v>
      </c>
      <c r="BK14" s="33">
        <f>'data-allests'!BK11</f>
        <v>0.46589729189872742</v>
      </c>
      <c r="BL14" s="33">
        <f>'data-allests'!BL11</f>
        <v>0.31288391351699829</v>
      </c>
      <c r="BM14" s="33">
        <f>'data-allests'!BM11</f>
        <v>8.1173837184906006E-2</v>
      </c>
      <c r="BN14" s="34">
        <f>'data-allests'!BN11</f>
        <v>2.8312496840953827E-2</v>
      </c>
      <c r="BO14" s="32">
        <f>'data-allests'!BO11</f>
        <v>9.7511361981760108E-2</v>
      </c>
      <c r="BP14" s="33">
        <f>'data-allests'!BP11</f>
        <v>0.36411929201113785</v>
      </c>
      <c r="BQ14" s="33">
        <f>'data-allests'!BQ11</f>
        <v>0.53836934600710196</v>
      </c>
      <c r="BR14" s="33">
        <f>'data-allests'!BR11</f>
        <v>0.18442014598846435</v>
      </c>
      <c r="BS14" s="33">
        <f>'data-allests'!BS11</f>
        <v>5.4397458016872409E-2</v>
      </c>
      <c r="BT14" s="33">
        <f>'data-allests'!BT11</f>
        <v>0.1116185300052166</v>
      </c>
      <c r="BU14" s="33">
        <f>'data-allests'!BU11</f>
        <v>0.33996925503015518</v>
      </c>
      <c r="BV14" s="33">
        <f>'data-allests'!BV11</f>
        <v>0.54841221496462822</v>
      </c>
      <c r="BW14" s="33">
        <f>'data-allests'!BW11</f>
        <v>0.25</v>
      </c>
      <c r="BX14" s="33">
        <f>'data-allests'!BX11</f>
        <v>0.105</v>
      </c>
      <c r="BY14" s="33">
        <f>'data-allests'!BY11</f>
        <v>0.10542245510965585</v>
      </c>
      <c r="BZ14" s="33">
        <f>'data-allests'!BZ11</f>
        <v>0.35442310400307175</v>
      </c>
      <c r="CA14" s="33">
        <f>'data-allests'!CA11</f>
        <v>0.54015444088727238</v>
      </c>
      <c r="CB14" s="33">
        <f>'data-allests'!CB11</f>
        <v>0.20250000000000001</v>
      </c>
      <c r="CC14" s="33">
        <f>'data-allests'!CC11</f>
        <v>7.2900000000000006E-2</v>
      </c>
      <c r="CD14" s="33">
        <f>'data-allests'!CD11</f>
        <v>0.10456494241952896</v>
      </c>
      <c r="CE14" s="33">
        <f>'data-allests'!CE11</f>
        <v>0.35204428434371948</v>
      </c>
      <c r="CF14" s="33">
        <f>'data-allests'!CF11</f>
        <v>0.54339075088500977</v>
      </c>
      <c r="CG14" s="33">
        <f>'data-allests'!CG11</f>
        <v>0.2172100692987442</v>
      </c>
      <c r="CH14" s="33">
        <f>'data-allests'!CH11</f>
        <v>7.9698726534843445E-2</v>
      </c>
      <c r="CI14" s="33">
        <f>'data-allests'!CI11</f>
        <v>0.10456494241952896</v>
      </c>
      <c r="CJ14" s="33">
        <f>'data-allests'!CJ11</f>
        <v>0.35204428434371948</v>
      </c>
      <c r="CK14" s="33">
        <f>'data-allests'!CK11</f>
        <v>0.54339075088500977</v>
      </c>
      <c r="CL14" s="33">
        <f>'data-allests'!CL11</f>
        <v>0.2172100692987442</v>
      </c>
      <c r="CM14" s="33">
        <f>'data-allests'!CM11</f>
        <v>7.9698726534843445E-2</v>
      </c>
      <c r="CN14" s="33">
        <f>'data-allests'!CN11</f>
        <v>0.10456494241952896</v>
      </c>
      <c r="CO14" s="33">
        <f>'data-allests'!CO11</f>
        <v>0.35204428434371948</v>
      </c>
      <c r="CP14" s="33">
        <f>'data-allests'!CP11</f>
        <v>0.54339075088500977</v>
      </c>
      <c r="CQ14" s="33">
        <f>'data-allests'!CQ11</f>
        <v>0.2172100692987442</v>
      </c>
      <c r="CR14" s="34">
        <f>'data-allests'!CR11</f>
        <v>7.9698726534843445E-2</v>
      </c>
      <c r="CS14" s="32">
        <f>'data-allests'!CS11</f>
        <v>0.14218414986133576</v>
      </c>
      <c r="CT14" s="33">
        <f>'data-allests'!CT11</f>
        <v>0.38181583452224732</v>
      </c>
      <c r="CU14" s="33">
        <f>'data-allests'!CU11</f>
        <v>0.47600001561641692</v>
      </c>
      <c r="CV14" s="33">
        <f>'data-allests'!CV11</f>
        <v>0.17</v>
      </c>
      <c r="CW14" s="33">
        <f>'data-allests'!CW11</f>
        <v>5.0999999999999997E-2</v>
      </c>
      <c r="CX14" s="33">
        <f>'data-allests'!CX11</f>
        <v>0.13801334008574487</v>
      </c>
      <c r="CY14" s="33">
        <f>'data-allests'!CY11</f>
        <v>0.29298664706945421</v>
      </c>
      <c r="CZ14" s="33">
        <f>'data-allests'!CZ11</f>
        <v>0.56899999999999995</v>
      </c>
      <c r="DA14" s="33">
        <f>'data-allests'!DA11</f>
        <v>0.26400000000000001</v>
      </c>
      <c r="DB14" s="33">
        <f>'data-allests'!DB11</f>
        <v>8.6999999999999994E-2</v>
      </c>
      <c r="DC14" s="33">
        <f>'data-allests'!DC11</f>
        <v>0.12984209819182979</v>
      </c>
      <c r="DD14" s="33">
        <f>'data-allests'!DD11</f>
        <v>0.3158739252532996</v>
      </c>
      <c r="DE14" s="33">
        <f>'data-allests'!DE11</f>
        <v>0.55428397655487061</v>
      </c>
      <c r="DF14" s="33">
        <f>'data-allests'!DF11</f>
        <v>0.22100147604942322</v>
      </c>
      <c r="DG14" s="33">
        <f>'data-allests'!DG11</f>
        <v>8.8441036641597748E-2</v>
      </c>
      <c r="DH14" s="33">
        <f>'data-allests'!DH11</f>
        <v>0.13745677271727885</v>
      </c>
      <c r="DI14" s="33">
        <f>'data-allests'!DI11</f>
        <v>0.32944856882134843</v>
      </c>
      <c r="DJ14" s="33">
        <f>'data-allests'!DJ11</f>
        <v>0.53309464454650879</v>
      </c>
      <c r="DK14" s="33">
        <f>'data-allests'!DK11</f>
        <v>0.21833382546901703</v>
      </c>
      <c r="DL14" s="34">
        <f>'data-allests'!DL11</f>
        <v>7.5480341911315918E-2</v>
      </c>
      <c r="DM14" s="32">
        <f>'data-allests'!DM11</f>
        <v>0.18033641576766968</v>
      </c>
      <c r="DN14" s="33">
        <f>'data-allests'!DN11</f>
        <v>0.4638211727142334</v>
      </c>
      <c r="DO14" s="33">
        <f>'data-allests'!DO11</f>
        <v>0.35584241151809692</v>
      </c>
      <c r="DP14" s="33">
        <f>'data-allests'!DP11</f>
        <v>0.1270873099565506</v>
      </c>
      <c r="DQ14" s="33">
        <f>'data-allests'!DQ11</f>
        <v>4.2981557548046112E-2</v>
      </c>
      <c r="DR14" s="33">
        <f>'data-allests'!DR11</f>
        <v>0.17326688766479492</v>
      </c>
      <c r="DS14" s="33">
        <f>'data-allests'!DS11</f>
        <v>0.47159695625305176</v>
      </c>
      <c r="DT14" s="33">
        <f>'data-allests'!DT11</f>
        <v>0.35513615608215332</v>
      </c>
      <c r="DU14" s="33">
        <f>'data-allests'!DU11</f>
        <v>8.558298647403717E-2</v>
      </c>
      <c r="DV14" s="34">
        <f>'data-allests'!DV11</f>
        <v>2.2656451910734177E-2</v>
      </c>
      <c r="DW14" s="32">
        <f>'data-allests'!DW11</f>
        <v>0.17690080404281616</v>
      </c>
      <c r="DX14" s="33">
        <f>'data-allests'!DX11</f>
        <v>0.5396685004234314</v>
      </c>
      <c r="DY14" s="33">
        <f>'data-allests'!DY11</f>
        <v>0.28343069553375244</v>
      </c>
      <c r="DZ14" s="33">
        <f>'data-allests'!DZ11</f>
        <v>8.4162183105945587E-2</v>
      </c>
      <c r="EA14" s="33">
        <f>'data-allests'!EA11</f>
        <v>2.5887427851557732E-2</v>
      </c>
      <c r="EB14" s="33">
        <f>'data-allests'!EB11</f>
        <v>0.14387667179107666</v>
      </c>
      <c r="EC14" s="33">
        <f>'data-allests'!EC11</f>
        <v>0.50669658184051514</v>
      </c>
      <c r="ED14" s="33">
        <f>'data-allests'!ED11</f>
        <v>0.3494267463684082</v>
      </c>
      <c r="EE14" s="33">
        <f>'data-allests'!EE11</f>
        <v>9.3091882765293121E-2</v>
      </c>
      <c r="EF14" s="34">
        <f>'data-allests'!EF11</f>
        <v>2.6381496340036392E-2</v>
      </c>
      <c r="EG14" s="32">
        <f>'data-allests'!EG11</f>
        <v>0.19115144014358521</v>
      </c>
      <c r="EH14" s="33">
        <f>'data-allests'!EH11</f>
        <v>0.42933124303817749</v>
      </c>
      <c r="EI14" s="33">
        <f>'data-allests'!EI11</f>
        <v>0.3795173168182373</v>
      </c>
      <c r="EJ14" s="33">
        <f>'data-allests'!EJ11</f>
        <v>0.13542665541172028</v>
      </c>
      <c r="EK14" s="33">
        <f>'data-allests'!EK11</f>
        <v>5.4089464247226715E-2</v>
      </c>
      <c r="EL14" s="33">
        <f>'data-allests'!EL11</f>
        <v>0.16886333839333373</v>
      </c>
      <c r="EM14" s="33">
        <f>'data-allests'!EM11</f>
        <v>0.38948549169579777</v>
      </c>
      <c r="EN14" s="33">
        <f>'data-allests'!EN11</f>
        <v>0.44165116991086845</v>
      </c>
      <c r="EO14" s="33">
        <f>'data-allests'!EO11</f>
        <v>0.1722473494239658</v>
      </c>
      <c r="EP14" s="33">
        <f>'data-allests'!EP11</f>
        <v>6.7304490724553467E-2</v>
      </c>
      <c r="EQ14" s="33">
        <f>'data-allests'!EQ11</f>
        <v>0.18000738322734833</v>
      </c>
      <c r="ER14" s="33">
        <f>'data-allests'!ER11</f>
        <v>0.40940836071968079</v>
      </c>
      <c r="ES14" s="33">
        <f>'data-allests'!ES11</f>
        <v>0.41058424115180969</v>
      </c>
      <c r="ET14" s="33">
        <f>'data-allests'!ET11</f>
        <v>0.15383699536323547</v>
      </c>
      <c r="EU14" s="34">
        <f>'data-allests'!EU11</f>
        <v>6.0696978121995926E-2</v>
      </c>
      <c r="EV14" s="33">
        <f>'data-allests'!EV11</f>
        <v>0.12481907960612182</v>
      </c>
      <c r="EW14" s="33">
        <f>'data-allests'!EW11</f>
        <v>0.37073653165735804</v>
      </c>
      <c r="EX14" s="33">
        <f>'data-allests'!EX11</f>
        <v>0.5044443887365202</v>
      </c>
      <c r="EY14" s="33">
        <f>'data-allests'!EY11</f>
        <v>0.12152820429619648</v>
      </c>
      <c r="EZ14" s="33">
        <f>'data-allests'!EZ11</f>
        <v>2.7885365550276209E-2</v>
      </c>
      <c r="FA14" s="33">
        <f>'data-allests'!FA11</f>
        <v>0.12481907960612182</v>
      </c>
      <c r="FB14" s="33">
        <f>'data-allests'!FB11</f>
        <v>0.37073653165735804</v>
      </c>
      <c r="FC14" s="33">
        <f>'data-allests'!FC11</f>
        <v>0.5044443887365202</v>
      </c>
      <c r="FD14" s="33">
        <f>'data-allests'!FD11</f>
        <v>0.12152820429619648</v>
      </c>
      <c r="FE14" s="34">
        <f>'data-allests'!FE11</f>
        <v>2.7885365550276209E-2</v>
      </c>
    </row>
    <row r="15" spans="1:161" x14ac:dyDescent="0.2">
      <c r="A15" s="3">
        <v>1970</v>
      </c>
      <c r="B15" s="32">
        <f>'data-allests'!B12</f>
        <v>0.26839419961628469</v>
      </c>
      <c r="C15" s="33">
        <f>'data-allests'!C12</f>
        <v>0.46028912865058591</v>
      </c>
      <c r="D15" s="33">
        <f>'data-allests'!D12</f>
        <v>0.27131667173312946</v>
      </c>
      <c r="E15" s="33">
        <f>'data-allests'!E12</f>
        <v>5.293983484322097E-2</v>
      </c>
      <c r="F15" s="33">
        <f>'data-allests'!F12</f>
        <v>9.3558029013132964E-3</v>
      </c>
      <c r="G15" s="33">
        <f>'data-allests'!G12</f>
        <v>0.26839419961628469</v>
      </c>
      <c r="H15" s="33">
        <f>'data-allests'!H12</f>
        <v>0.46028912865058591</v>
      </c>
      <c r="I15" s="33">
        <f>'data-allests'!I12</f>
        <v>0.27131667173312946</v>
      </c>
      <c r="J15" s="33">
        <f>'data-allests'!J12</f>
        <v>5.293983484322097E-2</v>
      </c>
      <c r="K15" s="34">
        <f>'data-allests'!K12</f>
        <v>9.3558029013132964E-3</v>
      </c>
      <c r="L15" s="32">
        <f>'data-allests'!L12</f>
        <v>0.254</v>
      </c>
      <c r="M15" s="33">
        <f>'data-allests'!M12</f>
        <v>0.47899999999999998</v>
      </c>
      <c r="N15" s="33">
        <f>'data-allests'!N12</f>
        <v>0.26700000000000002</v>
      </c>
      <c r="O15" s="33">
        <f>'data-allests'!O12</f>
        <v>0.05</v>
      </c>
      <c r="P15" s="33">
        <f>'data-allests'!P12</f>
        <v>8.9999999999999993E-3</v>
      </c>
      <c r="Q15" s="33">
        <f>'data-allests'!Q12</f>
        <v>0.21285602547600227</v>
      </c>
      <c r="R15" s="33">
        <f>'data-allests'!R12</f>
        <v>0.44143051980133158</v>
      </c>
      <c r="S15" s="33">
        <f>'data-allests'!S12</f>
        <v>0.34571345472266618</v>
      </c>
      <c r="T15" s="33">
        <f>'data-allests'!T12</f>
        <v>0.11975700588226319</v>
      </c>
      <c r="U15" s="33">
        <f>'data-allests'!U12</f>
        <v>4.6733520188331608E-2</v>
      </c>
      <c r="V15" s="33">
        <f>'data-allests'!V12</f>
        <v>0.254</v>
      </c>
      <c r="W15" s="33">
        <f>'data-allests'!W12</f>
        <v>0.47899999999999998</v>
      </c>
      <c r="X15" s="33">
        <f>'data-allests'!X12</f>
        <v>0.26700000000000002</v>
      </c>
      <c r="Y15" s="33">
        <f>'data-allests'!Y12</f>
        <v>0.05</v>
      </c>
      <c r="Z15" s="34">
        <f>'data-allests'!Z12</f>
        <v>8.9999999999999993E-3</v>
      </c>
      <c r="AA15" s="32">
        <f>'data-allests'!AA12</f>
        <v>0.2266873971443561</v>
      </c>
      <c r="AB15" s="33">
        <f>'data-allests'!AB12</f>
        <v>0.47165684230191746</v>
      </c>
      <c r="AC15" s="33">
        <f>'data-allests'!AC12</f>
        <v>0.30165576055372639</v>
      </c>
      <c r="AD15" s="33">
        <f>'data-allests'!AD12</f>
        <v>0.10449517703166289</v>
      </c>
      <c r="AE15" s="33">
        <f>'data-allests'!AE12</f>
        <v>5.7593707753777368E-2</v>
      </c>
      <c r="AF15" s="33">
        <f>'data-allests'!AF12</f>
        <v>0.20539158294916662</v>
      </c>
      <c r="AG15" s="33">
        <f>'data-allests'!AG12</f>
        <v>0.49384941088784323</v>
      </c>
      <c r="AH15" s="33">
        <f>'data-allests'!AH12</f>
        <v>0.30075900616299017</v>
      </c>
      <c r="AI15" s="33">
        <f>'data-allests'!AI12</f>
        <v>0.10418453420806117</v>
      </c>
      <c r="AJ15" s="33">
        <f>'data-allests'!AJ12</f>
        <v>3.3689726261740431E-2</v>
      </c>
      <c r="AK15" s="33">
        <f>'data-allests'!AK12</f>
        <v>0.21423893807473054</v>
      </c>
      <c r="AL15" s="33">
        <f>'data-allests'!AL12</f>
        <v>0.47436172273874272</v>
      </c>
      <c r="AM15" s="33">
        <f>'data-allests'!AM12</f>
        <v>0.31139933918652679</v>
      </c>
      <c r="AN15" s="33">
        <f>'data-allests'!AN12</f>
        <v>8.5280437052249899E-2</v>
      </c>
      <c r="AO15" s="33">
        <f>'data-allests'!AO12</f>
        <v>2.7899332141876218E-2</v>
      </c>
      <c r="AP15" s="33">
        <f>'data-allests'!AP12</f>
        <v>0.20002431289679853</v>
      </c>
      <c r="AQ15" s="33">
        <f>'data-allests'!AQ12</f>
        <v>0.44502763742372553</v>
      </c>
      <c r="AR15" s="33">
        <f>'data-allests'!AR12</f>
        <v>0.35494804967947591</v>
      </c>
      <c r="AS15" s="33">
        <f>'data-allests'!AS12</f>
        <v>0.11793138056881533</v>
      </c>
      <c r="AT15" s="33">
        <f>'data-allests'!AT12</f>
        <v>4.1113482733726503E-2</v>
      </c>
      <c r="AU15" s="33">
        <f>'data-allests'!AU12</f>
        <v>0.25252482544136207</v>
      </c>
      <c r="AV15" s="33">
        <f>'data-allests'!AV12</f>
        <v>0.4761806129341109</v>
      </c>
      <c r="AW15" s="33">
        <f>'data-allests'!AW12</f>
        <v>0.27129456162452698</v>
      </c>
      <c r="AX15" s="33">
        <f>'data-allests'!AX12</f>
        <v>5.4521159601211545E-2</v>
      </c>
      <c r="AY15" s="33">
        <f>'data-allests'!AY12</f>
        <v>1.1731075316667557E-2</v>
      </c>
      <c r="AZ15" s="33">
        <f>'data-allests'!AZ12</f>
        <v>0.25395098109731884</v>
      </c>
      <c r="BA15" s="33">
        <f>'data-allests'!BA12</f>
        <v>0.45318863942076926</v>
      </c>
      <c r="BB15" s="33">
        <f>'data-allests'!BB12</f>
        <v>0.2928603794819119</v>
      </c>
      <c r="BC15" s="33">
        <f>'data-allests'!BC12</f>
        <v>0.10144840974807741</v>
      </c>
      <c r="BD15" s="33">
        <f>'data-allests'!BD12</f>
        <v>3.7595051765441902E-2</v>
      </c>
      <c r="BE15" s="33">
        <f>'data-allests'!BE12</f>
        <v>0.22506722807884216</v>
      </c>
      <c r="BF15" s="33">
        <f>'data-allests'!BF12</f>
        <v>0.47326415777206421</v>
      </c>
      <c r="BG15" s="33">
        <f>'data-allests'!BG12</f>
        <v>0.30166861414909363</v>
      </c>
      <c r="BH15" s="33">
        <f>'data-allests'!BH12</f>
        <v>9.8852142691612244E-2</v>
      </c>
      <c r="BI15" s="33">
        <f>'data-allests'!BI12</f>
        <v>3.9194453507661819E-2</v>
      </c>
      <c r="BJ15" s="33">
        <f>'data-allests'!BJ12</f>
        <v>0.24673071503639221</v>
      </c>
      <c r="BK15" s="33">
        <f>'data-allests'!BK12</f>
        <v>0.46677663922309875</v>
      </c>
      <c r="BL15" s="33">
        <f>'data-allests'!BL12</f>
        <v>0.28649264574050903</v>
      </c>
      <c r="BM15" s="33">
        <f>'data-allests'!BM12</f>
        <v>7.5895987451076508E-2</v>
      </c>
      <c r="BN15" s="34">
        <f>'data-allests'!BN12</f>
        <v>2.4275127798318863E-2</v>
      </c>
      <c r="BO15" s="32">
        <f>'data-allests'!BO12</f>
        <v>9.7202938060436742E-2</v>
      </c>
      <c r="BP15" s="33">
        <f>'data-allests'!BP12</f>
        <v>0.36296759977609111</v>
      </c>
      <c r="BQ15" s="33">
        <f>'data-allests'!BQ12</f>
        <v>0.53982946216347205</v>
      </c>
      <c r="BR15" s="33">
        <f>'data-allests'!BR12</f>
        <v>0.1869998275919964</v>
      </c>
      <c r="BS15" s="33">
        <f>'data-allests'!BS12</f>
        <v>6.3699400440642817E-2</v>
      </c>
      <c r="BT15" s="33">
        <f>'data-allests'!BT12</f>
        <v>0.10715378880500794</v>
      </c>
      <c r="BU15" s="33">
        <f>'data-allests'!BU12</f>
        <v>0.32637048482894898</v>
      </c>
      <c r="BV15" s="33">
        <f>'data-allests'!BV12</f>
        <v>0.56647572636604315</v>
      </c>
      <c r="BW15" s="33">
        <f>'data-allests'!BW12</f>
        <v>0.28000000000000003</v>
      </c>
      <c r="BX15" s="33">
        <f>'data-allests'!BX12</f>
        <v>0.11760000000000001</v>
      </c>
      <c r="BY15" s="33">
        <f>'data-allests'!BY12</f>
        <v>0.10542245510965585</v>
      </c>
      <c r="BZ15" s="33">
        <f>'data-allests'!BZ12</f>
        <v>0.35442310400307175</v>
      </c>
      <c r="CA15" s="33">
        <f>'data-allests'!CA12</f>
        <v>0.54015444088727238</v>
      </c>
      <c r="CB15" s="33">
        <f>'data-allests'!CB12</f>
        <v>0.20250000000000001</v>
      </c>
      <c r="CC15" s="33">
        <f>'data-allests'!CC12</f>
        <v>7.2900000000000006E-2</v>
      </c>
      <c r="CD15" s="33">
        <f>'data-allests'!CD12</f>
        <v>0.10217836499214172</v>
      </c>
      <c r="CE15" s="33">
        <f>'data-allests'!CE12</f>
        <v>0.34466904401779175</v>
      </c>
      <c r="CF15" s="33">
        <f>'data-allests'!CF12</f>
        <v>0.55315262079238892</v>
      </c>
      <c r="CG15" s="33">
        <f>'data-allests'!CG12</f>
        <v>0.2334999144077301</v>
      </c>
      <c r="CH15" s="33">
        <f>'data-allests'!CH12</f>
        <v>9.0649701654911041E-2</v>
      </c>
      <c r="CI15" s="33">
        <f>'data-allests'!CI12</f>
        <v>0.10217836499214172</v>
      </c>
      <c r="CJ15" s="33">
        <f>'data-allests'!CJ12</f>
        <v>0.34466904401779175</v>
      </c>
      <c r="CK15" s="33">
        <f>'data-allests'!CK12</f>
        <v>0.55315262079238892</v>
      </c>
      <c r="CL15" s="33">
        <f>'data-allests'!CL12</f>
        <v>0.2334999144077301</v>
      </c>
      <c r="CM15" s="33">
        <f>'data-allests'!CM12</f>
        <v>9.0649701654911041E-2</v>
      </c>
      <c r="CN15" s="33">
        <f>'data-allests'!CN12</f>
        <v>0.10217836499214172</v>
      </c>
      <c r="CO15" s="33">
        <f>'data-allests'!CO12</f>
        <v>0.34466904401779175</v>
      </c>
      <c r="CP15" s="33">
        <f>'data-allests'!CP12</f>
        <v>0.55315262079238892</v>
      </c>
      <c r="CQ15" s="33">
        <f>'data-allests'!CQ12</f>
        <v>0.2334999144077301</v>
      </c>
      <c r="CR15" s="34">
        <f>'data-allests'!CR12</f>
        <v>9.0649701654911041E-2</v>
      </c>
      <c r="CS15" s="32">
        <f>'data-allests'!CS12</f>
        <v>0.14218414986133576</v>
      </c>
      <c r="CT15" s="33">
        <f>'data-allests'!CT12</f>
        <v>0.38181583452224732</v>
      </c>
      <c r="CU15" s="33">
        <f>'data-allests'!CU12</f>
        <v>0.47600001561641692</v>
      </c>
      <c r="CV15" s="33">
        <f>'data-allests'!CV12</f>
        <v>0.17</v>
      </c>
      <c r="CW15" s="33">
        <f>'data-allests'!CW12</f>
        <v>5.0999999999999997E-2</v>
      </c>
      <c r="CX15" s="33">
        <f>'data-allests'!CX12</f>
        <v>0.15018156960606574</v>
      </c>
      <c r="CY15" s="33">
        <f>'data-allests'!CY12</f>
        <v>0.31881841641664505</v>
      </c>
      <c r="CZ15" s="33">
        <f>'data-allests'!CZ12</f>
        <v>0.53100000000000003</v>
      </c>
      <c r="DA15" s="33">
        <f>'data-allests'!DA12</f>
        <v>0.22500000000000001</v>
      </c>
      <c r="DB15" s="33">
        <f>'data-allests'!DB12</f>
        <v>8.1000000000000003E-2</v>
      </c>
      <c r="DC15" s="33">
        <f>'data-allests'!DC12</f>
        <v>0.12984209819182979</v>
      </c>
      <c r="DD15" s="33">
        <f>'data-allests'!DD12</f>
        <v>0.3158739252532996</v>
      </c>
      <c r="DE15" s="33">
        <f>'data-allests'!DE12</f>
        <v>0.55428397655487061</v>
      </c>
      <c r="DF15" s="33">
        <f>'data-allests'!DF12</f>
        <v>0.22100147604942322</v>
      </c>
      <c r="DG15" s="33">
        <f>'data-allests'!DG12</f>
        <v>8.8441036641597748E-2</v>
      </c>
      <c r="DH15" s="33">
        <f>'data-allests'!DH12</f>
        <v>0.1411858278709115</v>
      </c>
      <c r="DI15" s="33">
        <f>'data-allests'!DI12</f>
        <v>0.33838615595608346</v>
      </c>
      <c r="DJ15" s="33">
        <f>'data-allests'!DJ12</f>
        <v>0.52042800188064575</v>
      </c>
      <c r="DK15" s="33">
        <f>'data-allests'!DK12</f>
        <v>0.20533382892608643</v>
      </c>
      <c r="DL15" s="34">
        <f>'data-allests'!DL12</f>
        <v>7.348034530878067E-2</v>
      </c>
      <c r="DM15" s="32">
        <f>'data-allests'!DM12</f>
        <v>0.20839624486121752</v>
      </c>
      <c r="DN15" s="33">
        <f>'data-allests'!DN12</f>
        <v>0.47504663794810242</v>
      </c>
      <c r="DO15" s="33">
        <f>'data-allests'!DO12</f>
        <v>0.31655711719068003</v>
      </c>
      <c r="DP15" s="33">
        <f>'data-allests'!DP12</f>
        <v>0.1096570834957617</v>
      </c>
      <c r="DQ15" s="33">
        <f>'data-allests'!DQ12</f>
        <v>3.4697061624808317E-2</v>
      </c>
      <c r="DR15" s="33">
        <f>'data-allests'!DR12</f>
        <v>0.19958204651025924</v>
      </c>
      <c r="DS15" s="33">
        <f>'data-allests'!DS12</f>
        <v>0.54325030743739833</v>
      </c>
      <c r="DT15" s="33">
        <f>'data-allests'!DT12</f>
        <v>0.25716764605234244</v>
      </c>
      <c r="DU15" s="33">
        <f>'data-allests'!DU12</f>
        <v>8.9084245068203741E-2</v>
      </c>
      <c r="DV15" s="34">
        <f>'data-allests'!DV12</f>
        <v>2.1031539514003123E-2</v>
      </c>
      <c r="DW15" s="32">
        <f>'data-allests'!DW12</f>
        <v>0.1958362174168502</v>
      </c>
      <c r="DX15" s="33">
        <f>'data-allests'!DX12</f>
        <v>0.580987305320813</v>
      </c>
      <c r="DY15" s="33">
        <f>'data-allests'!DY12</f>
        <v>0.2231764772623368</v>
      </c>
      <c r="DZ15" s="33">
        <f>'data-allests'!DZ12</f>
        <v>7.7309526963186104E-2</v>
      </c>
      <c r="EA15" s="33">
        <f>'data-allests'!EA12</f>
        <v>2.2221328434161778E-2</v>
      </c>
      <c r="EB15" s="33">
        <f>'data-allests'!EB12</f>
        <v>0.16311071387427165</v>
      </c>
      <c r="EC15" s="33">
        <f>'data-allests'!EC12</f>
        <v>0.57030159392595448</v>
      </c>
      <c r="ED15" s="33">
        <f>'data-allests'!ED12</f>
        <v>0.26658769219977385</v>
      </c>
      <c r="EE15" s="33">
        <f>'data-allests'!EE12</f>
        <v>9.2347417507346707E-2</v>
      </c>
      <c r="EF15" s="34">
        <f>'data-allests'!EF12</f>
        <v>2.7445544300511771E-2</v>
      </c>
      <c r="EG15" s="32">
        <f>'data-allests'!EG12</f>
        <v>0.19677237285193788</v>
      </c>
      <c r="EH15" s="33">
        <f>'data-allests'!EH12</f>
        <v>0.42233066548261811</v>
      </c>
      <c r="EI15" s="33">
        <f>'data-allests'!EI12</f>
        <v>0.38089696166544396</v>
      </c>
      <c r="EJ15" s="33">
        <f>'data-allests'!EJ12</f>
        <v>0.13194477018513479</v>
      </c>
      <c r="EK15" s="33">
        <f>'data-allests'!EK12</f>
        <v>4.5942045227235592E-2</v>
      </c>
      <c r="EL15" s="33">
        <f>'data-allests'!EL12</f>
        <v>0.17572861093457234</v>
      </c>
      <c r="EM15" s="33">
        <f>'data-allests'!EM12</f>
        <v>0.40532033232367637</v>
      </c>
      <c r="EN15" s="33">
        <f>'data-allests'!EN12</f>
        <v>0.41895105674175126</v>
      </c>
      <c r="EO15" s="33">
        <f>'data-allests'!EO12</f>
        <v>0.13859441091756075</v>
      </c>
      <c r="EP15" s="33">
        <f>'data-allests'!EP12</f>
        <v>4.529353353845611E-2</v>
      </c>
      <c r="EQ15" s="33">
        <f>'data-allests'!EQ12</f>
        <v>0.18625049293041229</v>
      </c>
      <c r="ER15" s="33">
        <f>'data-allests'!ER12</f>
        <v>0.41382551193237305</v>
      </c>
      <c r="ES15" s="33">
        <f>'data-allests'!ES12</f>
        <v>0.39992401003837585</v>
      </c>
      <c r="ET15" s="33">
        <f>'data-allests'!ET12</f>
        <v>0.13526959717273712</v>
      </c>
      <c r="EU15" s="34">
        <f>'data-allests'!EU12</f>
        <v>4.5617789030075073E-2</v>
      </c>
      <c r="EV15" s="33">
        <f>'data-allests'!EV12</f>
        <v>0.1234764064661424</v>
      </c>
      <c r="EW15" s="33">
        <f>'data-allests'!EW12</f>
        <v>0.3667485181541012</v>
      </c>
      <c r="EX15" s="33">
        <f>'data-allests'!EX12</f>
        <v>0.5097750753797563</v>
      </c>
      <c r="EY15" s="33">
        <f>'data-allests'!EY12</f>
        <v>0.13097794803321339</v>
      </c>
      <c r="EZ15" s="33">
        <f>'data-allests'!EZ12</f>
        <v>2.8111284481287413E-2</v>
      </c>
      <c r="FA15" s="33">
        <f>'data-allests'!FA12</f>
        <v>0.1234764064661424</v>
      </c>
      <c r="FB15" s="33">
        <f>'data-allests'!FB12</f>
        <v>0.3667485181541012</v>
      </c>
      <c r="FC15" s="33">
        <f>'data-allests'!FC12</f>
        <v>0.5097750753797563</v>
      </c>
      <c r="FD15" s="33">
        <f>'data-allests'!FD12</f>
        <v>0.13097794803321339</v>
      </c>
      <c r="FE15" s="34">
        <f>'data-allests'!FE12</f>
        <v>2.8111284481287413E-2</v>
      </c>
    </row>
    <row r="16" spans="1:161" x14ac:dyDescent="0.2">
      <c r="A16" s="3">
        <v>1980</v>
      </c>
      <c r="B16" s="32">
        <v>0.27</v>
      </c>
      <c r="C16" s="33">
        <f>1-(B16+D16)</f>
        <v>0.47</v>
      </c>
      <c r="D16" s="33">
        <v>0.26</v>
      </c>
      <c r="E16" s="33">
        <f t="shared" ref="E16:F18" si="0">E15*D16/D15</f>
        <v>5.0731703921151776E-2</v>
      </c>
      <c r="F16" s="33">
        <f t="shared" si="0"/>
        <v>8.9655705224561504E-3</v>
      </c>
      <c r="G16" s="33">
        <f>'data-allests'!G13</f>
        <v>0.18011907446798492</v>
      </c>
      <c r="H16" s="33">
        <f>'data-allests'!H13</f>
        <v>0.49440944194793701</v>
      </c>
      <c r="I16" s="33">
        <f>'data-allests'!I13</f>
        <v>0.32547147111882579</v>
      </c>
      <c r="J16" s="33">
        <f>'data-allests'!J13</f>
        <v>9.0590957131052585E-2</v>
      </c>
      <c r="K16" s="34">
        <f>'data-allests'!K13</f>
        <v>2.6043964744197505E-2</v>
      </c>
      <c r="L16" s="32">
        <f>'data-allests'!L13</f>
        <v>0.24981492757797241</v>
      </c>
      <c r="M16" s="33">
        <f>'data-allests'!M13</f>
        <v>0.47126775979995728</v>
      </c>
      <c r="N16" s="33">
        <f>'data-allests'!N13</f>
        <v>0.27891731262207031</v>
      </c>
      <c r="O16" s="33">
        <f>'data-allests'!O13</f>
        <v>6.5719306468963623E-2</v>
      </c>
      <c r="P16" s="33">
        <f>'data-allests'!P13</f>
        <v>2.3820638656616211E-2</v>
      </c>
      <c r="Q16" s="33">
        <f>'data-allests'!Q13</f>
        <v>0.21095919609069824</v>
      </c>
      <c r="R16" s="33">
        <f>'data-allests'!R13</f>
        <v>0.43749642372131348</v>
      </c>
      <c r="S16" s="33">
        <f>'data-allests'!S13</f>
        <v>0.35154438018798828</v>
      </c>
      <c r="T16" s="33">
        <f>'data-allests'!T13</f>
        <v>9.6338093280792236E-2</v>
      </c>
      <c r="U16" s="33">
        <f>'data-allests'!U13</f>
        <v>2.9104113578796387E-2</v>
      </c>
      <c r="V16" s="33">
        <f>'data-allests'!V13</f>
        <v>0.20342608781782523</v>
      </c>
      <c r="W16" s="33">
        <f>'data-allests'!W13</f>
        <v>0.43644264340400696</v>
      </c>
      <c r="X16" s="33">
        <f>'data-allests'!X13</f>
        <v>0.3601312740515426</v>
      </c>
      <c r="Y16" s="33">
        <f>'data-allests'!Y13</f>
        <v>0.17071664851917001</v>
      </c>
      <c r="Z16" s="34">
        <f>'data-allests'!Z13</f>
        <v>6.6159548347210204E-2</v>
      </c>
      <c r="AA16" s="32">
        <f>'data-allests'!AA13</f>
        <v>0.2312731146812439</v>
      </c>
      <c r="AB16" s="33">
        <f>'data-allests'!AB13</f>
        <v>0.48119825124740601</v>
      </c>
      <c r="AC16" s="33">
        <f>'data-allests'!AC13</f>
        <v>0.2875286340713501</v>
      </c>
      <c r="AD16" s="33">
        <f>'data-allests'!AD13</f>
        <v>9.9601447582244873E-2</v>
      </c>
      <c r="AE16" s="33">
        <f>'data-allests'!AE13</f>
        <v>5.4338157176971436E-2</v>
      </c>
      <c r="AF16" s="33">
        <f>'data-allests'!AF13</f>
        <v>0.22786116600036621</v>
      </c>
      <c r="AG16" s="33">
        <f>'data-allests'!AG13</f>
        <v>0.47659796476364136</v>
      </c>
      <c r="AH16" s="33">
        <f>'data-allests'!AH13</f>
        <v>0.29554086923599243</v>
      </c>
      <c r="AI16" s="33">
        <f>'data-allests'!AI13</f>
        <v>7.7253937721252441E-2</v>
      </c>
      <c r="AJ16" s="33">
        <f>'data-allests'!AJ13</f>
        <v>2.4437069892883301E-2</v>
      </c>
      <c r="AK16" s="33">
        <f>'data-allests'!AK13</f>
        <v>0.21786034107208252</v>
      </c>
      <c r="AL16" s="33">
        <f>'data-allests'!AL13</f>
        <v>0.48237979412078857</v>
      </c>
      <c r="AM16" s="33">
        <f>'data-allests'!AM13</f>
        <v>0.29975986480712891</v>
      </c>
      <c r="AN16" s="33">
        <f>'data-allests'!AN13</f>
        <v>8.2092821598052979E-2</v>
      </c>
      <c r="AO16" s="33">
        <f>'data-allests'!AO13</f>
        <v>2.6483476161956787E-2</v>
      </c>
      <c r="AP16" s="33">
        <f>'data-allests'!AP13</f>
        <v>0.19957751035690308</v>
      </c>
      <c r="AQ16" s="33">
        <f>'data-allests'!AQ13</f>
        <v>0.44403272867202759</v>
      </c>
      <c r="AR16" s="33">
        <f>'data-allests'!AR13</f>
        <v>0.35638976097106934</v>
      </c>
      <c r="AS16" s="33">
        <f>'data-allests'!AS13</f>
        <v>0.11990296840667725</v>
      </c>
      <c r="AT16" s="33">
        <f>'data-allests'!AT13</f>
        <v>4.3256819248199463E-2</v>
      </c>
      <c r="AU16" s="33">
        <f>'data-allests'!AU13</f>
        <v>0.2614782452583313</v>
      </c>
      <c r="AV16" s="33">
        <f>'data-allests'!AV13</f>
        <v>0.49306404590606689</v>
      </c>
      <c r="AW16" s="33">
        <f>'data-allests'!AW13</f>
        <v>0.24545770883560181</v>
      </c>
      <c r="AX16" s="33">
        <f>'data-allests'!AX13</f>
        <v>5.1217854022979736E-2</v>
      </c>
      <c r="AY16" s="33">
        <f>'data-allests'!AY13</f>
        <v>1.1322259902954102E-2</v>
      </c>
      <c r="AZ16" s="33">
        <f>'data-allests'!AZ13</f>
        <v>0.2682834267616272</v>
      </c>
      <c r="BA16" s="33">
        <f>'data-allests'!BA13</f>
        <v>0.47876572608947754</v>
      </c>
      <c r="BB16" s="33">
        <f>'data-allests'!BB13</f>
        <v>0.25295084714889526</v>
      </c>
      <c r="BC16" s="33">
        <f>'data-allests'!BC13</f>
        <v>6.7955195903778076E-2</v>
      </c>
      <c r="BD16" s="33">
        <f>'data-allests'!BD13</f>
        <v>2.2551119327545166E-2</v>
      </c>
      <c r="BE16" s="33">
        <f>'data-allests'!BE13</f>
        <v>0.22103385486602967</v>
      </c>
      <c r="BF16" s="33">
        <f>'data-allests'!BF13</f>
        <v>0.48185509443283081</v>
      </c>
      <c r="BG16" s="33">
        <f>'data-allests'!BG13</f>
        <v>0.29711105970128776</v>
      </c>
      <c r="BH16" s="33">
        <f>'data-allests'!BH13</f>
        <v>8.21347208860565E-2</v>
      </c>
      <c r="BI16" s="33">
        <f>'data-allests'!BI13</f>
        <v>2.4818475821667879E-2</v>
      </c>
      <c r="BJ16" s="33">
        <f>'data-allests'!BJ13</f>
        <v>0.22911769118943193</v>
      </c>
      <c r="BK16" s="33">
        <f>'data-allests'!BK13</f>
        <v>0.50898253917694092</v>
      </c>
      <c r="BL16" s="33">
        <f>'data-allests'!BL13</f>
        <v>0.26189976706170831</v>
      </c>
      <c r="BM16" s="33">
        <f>'data-allests'!BM13</f>
        <v>5.102588216432128E-2</v>
      </c>
      <c r="BN16" s="34">
        <f>'data-allests'!BN13</f>
        <v>1.1656082772704605E-2</v>
      </c>
      <c r="BO16" s="32">
        <f>'data-allests'!BO13</f>
        <v>0.10772162675857544</v>
      </c>
      <c r="BP16" s="33">
        <f>'data-allests'!BP13</f>
        <v>0.40224593877792358</v>
      </c>
      <c r="BQ16" s="33">
        <f>'data-allests'!BQ13</f>
        <v>0.49003243446350098</v>
      </c>
      <c r="BR16" s="33">
        <f>'data-allests'!BR13</f>
        <v>0.17954832315444946</v>
      </c>
      <c r="BS16" s="33">
        <f>'data-allests'!BS13</f>
        <v>6.2241852283477783E-2</v>
      </c>
      <c r="BT16" s="33">
        <f>'data-allests'!BT13</f>
        <v>0.11237615346908569</v>
      </c>
      <c r="BU16" s="33">
        <f>'data-allests'!BU13</f>
        <v>0.34227681159973145</v>
      </c>
      <c r="BV16" s="33">
        <f>'data-allests'!BV13</f>
        <v>0.54534703493118286</v>
      </c>
      <c r="BW16" s="33">
        <f>'data-allests'!BW13</f>
        <v>0.24490928649902344</v>
      </c>
      <c r="BX16" s="33">
        <f>'data-allests'!BX13</f>
        <v>0.10178929567337036</v>
      </c>
      <c r="BY16" s="33">
        <f>'data-allests'!BY13</f>
        <v>9.8207771778106689E-2</v>
      </c>
      <c r="BZ16" s="33">
        <f>'data-allests'!BZ13</f>
        <v>0.33016830682754517</v>
      </c>
      <c r="CA16" s="33">
        <f>'data-allests'!CA13</f>
        <v>0.57162392139434814</v>
      </c>
      <c r="CB16" s="33">
        <f>'data-allests'!CB13</f>
        <v>0.25707674026489258</v>
      </c>
      <c r="CC16" s="33">
        <f>'data-allests'!CC13</f>
        <v>9.4521701335906982E-2</v>
      </c>
      <c r="CD16" s="33">
        <f>'data-allests'!CD13</f>
        <v>9.3902349472045898E-2</v>
      </c>
      <c r="CE16" s="33">
        <f>'data-allests'!CE13</f>
        <v>0.37344932556152344</v>
      </c>
      <c r="CF16" s="33">
        <f>'data-allests'!CF13</f>
        <v>0.53264832496643066</v>
      </c>
      <c r="CG16" s="33">
        <f>'data-allests'!CG13</f>
        <v>0.22155475616455078</v>
      </c>
      <c r="CH16" s="33">
        <f>'data-allests'!CH13</f>
        <v>7.9160392284393311E-2</v>
      </c>
      <c r="CI16" s="33">
        <f>'data-allests'!CI13</f>
        <v>8.0081760883331299E-2</v>
      </c>
      <c r="CJ16" s="33">
        <f>'data-allests'!CJ13</f>
        <v>0.38868570327758789</v>
      </c>
      <c r="CK16" s="33">
        <f>'data-allests'!CK13</f>
        <v>0.53123253583908081</v>
      </c>
      <c r="CL16" s="33">
        <f>'data-allests'!CL13</f>
        <v>0.21938717365264893</v>
      </c>
      <c r="CM16" s="33">
        <f>'data-allests'!CM13</f>
        <v>0.10776978731155396</v>
      </c>
      <c r="CN16" s="33">
        <f>'data-allests'!CN13</f>
        <v>8.307132789177385E-2</v>
      </c>
      <c r="CO16" s="33">
        <f>'data-allests'!CO13</f>
        <v>0.36627876758575439</v>
      </c>
      <c r="CP16" s="33">
        <f>'data-allests'!CP13</f>
        <v>0.55064990207830089</v>
      </c>
      <c r="CQ16" s="33">
        <f>'data-allests'!CQ13</f>
        <v>0.22460543725207652</v>
      </c>
      <c r="CR16" s="34">
        <f>'data-allests'!CR13</f>
        <v>8.6175445833863537E-2</v>
      </c>
      <c r="CS16" s="32">
        <f>'data-allests'!CS13</f>
        <v>0.1327054500579834</v>
      </c>
      <c r="CT16" s="33">
        <f>'data-allests'!CT13</f>
        <v>0.35636317729949951</v>
      </c>
      <c r="CU16" s="33">
        <f>'data-allests'!CU13</f>
        <v>0.51093137264251709</v>
      </c>
      <c r="CV16" s="33">
        <f>'data-allests'!CV13</f>
        <v>0.19371569156646729</v>
      </c>
      <c r="CW16" s="33">
        <f>'data-allests'!CW13</f>
        <v>6.6044449806213379E-2</v>
      </c>
      <c r="CX16" s="33">
        <f>'data-allests'!CX13</f>
        <v>0.1569327712059021</v>
      </c>
      <c r="CY16" s="33">
        <f>'data-allests'!CY13</f>
        <v>0.33315008878707886</v>
      </c>
      <c r="CZ16" s="33">
        <f>'data-allests'!CZ13</f>
        <v>0.50991714000701904</v>
      </c>
      <c r="DA16" s="33">
        <f>'data-allests'!DA13</f>
        <v>0.19255602359771729</v>
      </c>
      <c r="DB16" s="33">
        <f>'data-allests'!DB13</f>
        <v>7.7117323875427246E-2</v>
      </c>
      <c r="DC16" s="33">
        <f>'data-allests'!DC13</f>
        <v>0.12984222173690796</v>
      </c>
      <c r="DD16" s="33">
        <f>'data-allests'!DD13</f>
        <v>0.31587380170822144</v>
      </c>
      <c r="DE16" s="33">
        <f>'data-allests'!DE13</f>
        <v>0.55428397655487061</v>
      </c>
      <c r="DF16" s="33">
        <f>'data-allests'!DF13</f>
        <v>0.22100144624710083</v>
      </c>
      <c r="DG16" s="33">
        <f>'data-allests'!DG13</f>
        <v>8.8441014289855957E-2</v>
      </c>
      <c r="DH16" s="33">
        <f>'data-allests'!DH13</f>
        <v>4.7739796963060632E-2</v>
      </c>
      <c r="DI16" s="33">
        <f>'data-allests'!DI13</f>
        <v>0.25464063882827759</v>
      </c>
      <c r="DJ16" s="33">
        <f>'data-allests'!DJ13</f>
        <v>0.69761954991768649</v>
      </c>
      <c r="DK16" s="33">
        <f>'data-allests'!DK13</f>
        <v>0.33251958466608417</v>
      </c>
      <c r="DL16" s="34">
        <f>'data-allests'!DL13</f>
        <v>0.11949492174182925</v>
      </c>
      <c r="DM16" s="32">
        <f>'data-allests'!DM13</f>
        <v>0.19066596031188965</v>
      </c>
      <c r="DN16" s="33">
        <f>'data-allests'!DN13</f>
        <v>0.46736985445022583</v>
      </c>
      <c r="DO16" s="33">
        <f>'data-allests'!DO13</f>
        <v>0.34196418523788452</v>
      </c>
      <c r="DP16" s="33">
        <f>'data-allests'!DP13</f>
        <v>0.10476237535476685</v>
      </c>
      <c r="DQ16" s="33">
        <f>'data-allests'!DQ13</f>
        <v>3.4270703792572021E-2</v>
      </c>
      <c r="DR16" s="33">
        <f>'data-allests'!DR13</f>
        <v>0.17134058475494385</v>
      </c>
      <c r="DS16" s="33">
        <f>'data-allests'!DS13</f>
        <v>0.46660077571868896</v>
      </c>
      <c r="DT16" s="33">
        <f>'data-allests'!DT13</f>
        <v>0.36205863952636719</v>
      </c>
      <c r="DU16" s="33">
        <f>'data-allests'!DU13</f>
        <v>9.1751933097839355E-2</v>
      </c>
      <c r="DV16" s="34">
        <f>'data-allests'!DV13</f>
        <v>2.7423202991485596E-2</v>
      </c>
      <c r="DW16" s="32">
        <f>'data-allests'!DW13</f>
        <v>0.19248819351196289</v>
      </c>
      <c r="DX16" s="33">
        <f>'data-allests'!DX13</f>
        <v>0.56299352645874023</v>
      </c>
      <c r="DY16" s="33">
        <f>'data-allests'!DY13</f>
        <v>0.24451828002929688</v>
      </c>
      <c r="DZ16" s="33">
        <f>'data-allests'!DZ13</f>
        <v>5.8016836643218994E-2</v>
      </c>
      <c r="EA16" s="33">
        <f>'data-allests'!EA13</f>
        <v>1.5874981880187988E-2</v>
      </c>
      <c r="EB16" s="33">
        <f>'data-allests'!EB13</f>
        <v>0.16256093978881836</v>
      </c>
      <c r="EC16" s="33">
        <f>'data-allests'!EC13</f>
        <v>0.54637068510055542</v>
      </c>
      <c r="ED16" s="33">
        <f>'data-allests'!ED13</f>
        <v>0.29106837511062622</v>
      </c>
      <c r="EE16" s="33">
        <f>'data-allests'!EE13</f>
        <v>6.1591446399688721E-2</v>
      </c>
      <c r="EF16" s="34">
        <f>'data-allests'!EF13</f>
        <v>1.5793561935424805E-2</v>
      </c>
      <c r="EG16" s="32">
        <f>'data-allests'!EG13</f>
        <v>0.21205264329910278</v>
      </c>
      <c r="EH16" s="33">
        <f>'data-allests'!EH13</f>
        <v>0.46431118249893188</v>
      </c>
      <c r="EI16" s="33">
        <f>'data-allests'!EI13</f>
        <v>0.32363617420196533</v>
      </c>
      <c r="EJ16" s="33">
        <f>'data-allests'!EJ13</f>
        <v>7.5356125831604004E-2</v>
      </c>
      <c r="EK16" s="33">
        <f>'data-allests'!EK13</f>
        <v>2.0511209964752197E-2</v>
      </c>
      <c r="EL16" s="33">
        <f>'data-allests'!EL13</f>
        <v>0.1825939416885376</v>
      </c>
      <c r="EM16" s="33">
        <f>'data-allests'!EM13</f>
        <v>0.42115509510040283</v>
      </c>
      <c r="EN16" s="33">
        <f>'data-allests'!EN13</f>
        <v>0.39625096321105957</v>
      </c>
      <c r="EO16" s="33">
        <f>'data-allests'!EO13</f>
        <v>0.10494148731231689</v>
      </c>
      <c r="EP16" s="33">
        <f>'data-allests'!EP13</f>
        <v>2.328258752822876E-2</v>
      </c>
      <c r="EQ16" s="33">
        <f>'data-allests'!EQ13</f>
        <v>0.10537618908608271</v>
      </c>
      <c r="ER16" s="33">
        <f>'data-allests'!ER13</f>
        <v>0.34901493787765503</v>
      </c>
      <c r="ES16" s="33">
        <f>'data-allests'!ES13</f>
        <v>0.54560887284698512</v>
      </c>
      <c r="ET16" s="33">
        <f>'data-allests'!ET13</f>
        <v>0.22670920074859902</v>
      </c>
      <c r="EU16" s="34">
        <f>'data-allests'!EU13</f>
        <v>8.716835147698293E-2</v>
      </c>
      <c r="EV16" s="33">
        <f>'data-allests'!EV13</f>
        <v>0.1332467794418335</v>
      </c>
      <c r="EW16" s="33">
        <f>'data-allests'!EW13</f>
        <v>0.39576864242553711</v>
      </c>
      <c r="EX16" s="33">
        <f>'data-allests'!EX13</f>
        <v>0.47098457813262939</v>
      </c>
      <c r="EY16" s="33">
        <f>'data-allests'!EY13</f>
        <v>0.10120093822479248</v>
      </c>
      <c r="EZ16" s="33">
        <f>'data-allests'!EZ13</f>
        <v>1.929020881652832E-2</v>
      </c>
      <c r="FA16" s="33">
        <f>'data-allests'!FA13</f>
        <v>7.4282732338362356E-2</v>
      </c>
      <c r="FB16" s="33">
        <f>'data-allests'!FB13</f>
        <v>0.36320078372955322</v>
      </c>
      <c r="FC16" s="33">
        <f>'data-allests'!FC13</f>
        <v>0.56251647913824876</v>
      </c>
      <c r="FD16" s="33">
        <f>'data-allests'!FD13</f>
        <v>0.19826967087070616</v>
      </c>
      <c r="FE16" s="34">
        <f>'data-allests'!FE13</f>
        <v>6.2252988332518286E-2</v>
      </c>
    </row>
    <row r="17" spans="1:161" x14ac:dyDescent="0.2">
      <c r="A17" s="3">
        <v>1985</v>
      </c>
      <c r="B17" s="32">
        <v>0.27500000000000002</v>
      </c>
      <c r="C17" s="33">
        <f>1-(B17+D17)</f>
        <v>0.45999999999999996</v>
      </c>
      <c r="D17" s="33">
        <v>0.26500000000000001</v>
      </c>
      <c r="E17" s="33">
        <f t="shared" si="0"/>
        <v>5.1707313611943161E-2</v>
      </c>
      <c r="F17" s="33">
        <f t="shared" si="0"/>
        <v>9.1379853401956923E-3</v>
      </c>
      <c r="G17" s="33">
        <f>'data-allests'!G14</f>
        <v>0.17406046262209751</v>
      </c>
      <c r="H17" s="33">
        <f>'data-allests'!H14</f>
        <v>0.49884852766990662</v>
      </c>
      <c r="I17" s="33">
        <f>'data-allests'!I14</f>
        <v>0.32709101013757463</v>
      </c>
      <c r="J17" s="33">
        <f>'data-allests'!J14</f>
        <v>9.0784794319998613E-2</v>
      </c>
      <c r="K17" s="34">
        <f>'data-allests'!K14</f>
        <v>2.6101237430366242E-2</v>
      </c>
      <c r="L17" s="32">
        <f>'data-allests'!L14</f>
        <v>0.23839855194091797</v>
      </c>
      <c r="M17" s="33">
        <f>'data-allests'!M14</f>
        <v>0.46024316549301147</v>
      </c>
      <c r="N17" s="33">
        <f>'data-allests'!N14</f>
        <v>0.30135828256607056</v>
      </c>
      <c r="O17" s="33">
        <f>'data-allests'!O14</f>
        <v>8.1718564033508301E-2</v>
      </c>
      <c r="P17" s="33">
        <f>'data-allests'!P14</f>
        <v>3.2014966011047363E-2</v>
      </c>
      <c r="Q17" s="33">
        <f>'data-allests'!Q14</f>
        <v>0.20648926496505737</v>
      </c>
      <c r="R17" s="33">
        <f>'data-allests'!R14</f>
        <v>0.43529075384140015</v>
      </c>
      <c r="S17" s="33">
        <f>'data-allests'!S14</f>
        <v>0.35821998119354248</v>
      </c>
      <c r="T17" s="33">
        <f>'data-allests'!T14</f>
        <v>9.6425116062164307E-2</v>
      </c>
      <c r="U17" s="33">
        <f>'data-allests'!U14</f>
        <v>2.9388010501861572E-2</v>
      </c>
      <c r="V17" s="33">
        <f>'data-allests'!V14</f>
        <v>0.20000228780273288</v>
      </c>
      <c r="W17" s="33">
        <f>'data-allests'!W14</f>
        <v>0.41835597157478333</v>
      </c>
      <c r="X17" s="33">
        <f>'data-allests'!X14</f>
        <v>0.38164173492028997</v>
      </c>
      <c r="Y17" s="33">
        <f>'data-allests'!Y14</f>
        <v>0.19472454441873099</v>
      </c>
      <c r="Z17" s="34">
        <f>'data-allests'!Z14</f>
        <v>6.5460619977354528E-2</v>
      </c>
      <c r="AA17" s="32">
        <f>'data-allests'!AA14</f>
        <v>0.2365267276763916</v>
      </c>
      <c r="AB17" s="33">
        <f>'data-allests'!AB14</f>
        <v>0.47632670402526855</v>
      </c>
      <c r="AC17" s="33">
        <f>'data-allests'!AC14</f>
        <v>0.28714656829833984</v>
      </c>
      <c r="AD17" s="33">
        <f>'data-allests'!AD14</f>
        <v>9.5392704010009766E-2</v>
      </c>
      <c r="AE17" s="33">
        <f>'data-allests'!AE14</f>
        <v>4.3433248996734619E-2</v>
      </c>
      <c r="AF17" s="33">
        <f>'data-allests'!AF14</f>
        <v>0.22345393896102905</v>
      </c>
      <c r="AG17" s="33">
        <f>'data-allests'!AG14</f>
        <v>0.48182952404022217</v>
      </c>
      <c r="AH17" s="33">
        <f>'data-allests'!AH14</f>
        <v>0.29471653699874878</v>
      </c>
      <c r="AI17" s="33">
        <f>'data-allests'!AI14</f>
        <v>7.3841750621795654E-2</v>
      </c>
      <c r="AJ17" s="33">
        <f>'data-allests'!AJ14</f>
        <v>2.2384405136108398E-2</v>
      </c>
      <c r="AK17" s="33">
        <f>'data-allests'!AK14</f>
        <v>0.20663124322891235</v>
      </c>
      <c r="AL17" s="33">
        <f>'data-allests'!AL14</f>
        <v>0.4810454249382019</v>
      </c>
      <c r="AM17" s="33">
        <f>'data-allests'!AM14</f>
        <v>0.31232333183288574</v>
      </c>
      <c r="AN17" s="33">
        <f>'data-allests'!AN14</f>
        <v>8.7611496448516846E-2</v>
      </c>
      <c r="AO17" s="33">
        <f>'data-allests'!AO14</f>
        <v>2.8765261173248291E-2</v>
      </c>
      <c r="AP17" s="33">
        <f>'data-allests'!AP14</f>
        <v>0.1969681978225708</v>
      </c>
      <c r="AQ17" s="33">
        <f>'data-allests'!AQ14</f>
        <v>0.43795520067214966</v>
      </c>
      <c r="AR17" s="33">
        <f>'data-allests'!AR14</f>
        <v>0.36507660150527954</v>
      </c>
      <c r="AS17" s="33">
        <f>'data-allests'!AS14</f>
        <v>0.12140929698944092</v>
      </c>
      <c r="AT17" s="33">
        <f>'data-allests'!AT14</f>
        <v>4.211503267288208E-2</v>
      </c>
      <c r="AU17" s="33">
        <f>'data-allests'!AU14</f>
        <v>0.25941193103790283</v>
      </c>
      <c r="AV17" s="33">
        <f>'data-allests'!AV14</f>
        <v>0.49842876195907593</v>
      </c>
      <c r="AW17" s="33">
        <f>'data-allests'!AW14</f>
        <v>0.24215930700302124</v>
      </c>
      <c r="AX17" s="33">
        <f>'data-allests'!AX14</f>
        <v>5.0537467002868652E-2</v>
      </c>
      <c r="AY17" s="33">
        <f>'data-allests'!AY14</f>
        <v>1.1187076568603516E-2</v>
      </c>
      <c r="AZ17" s="33">
        <f>'data-allests'!AZ14</f>
        <v>0.26100099086761475</v>
      </c>
      <c r="BA17" s="33">
        <f>'data-allests'!BA14</f>
        <v>0.45828342437744141</v>
      </c>
      <c r="BB17" s="33">
        <f>'data-allests'!BB14</f>
        <v>0.28071558475494385</v>
      </c>
      <c r="BC17" s="33">
        <f>'data-allests'!BC14</f>
        <v>9.5406234264373779E-2</v>
      </c>
      <c r="BD17" s="33">
        <f>'data-allests'!BD14</f>
        <v>4.0283143520355225E-2</v>
      </c>
      <c r="BE17" s="33">
        <f>'data-allests'!BE14</f>
        <v>0.21279696566614648</v>
      </c>
      <c r="BF17" s="33">
        <f>'data-allests'!BF14</f>
        <v>0.48395171761512756</v>
      </c>
      <c r="BG17" s="33">
        <f>'data-allests'!BG14</f>
        <v>0.30325131257773164</v>
      </c>
      <c r="BH17" s="33">
        <f>'data-allests'!BH14</f>
        <v>8.4225786471692293E-2</v>
      </c>
      <c r="BI17" s="33">
        <f>'data-allests'!BI14</f>
        <v>2.6572162279549866E-2</v>
      </c>
      <c r="BJ17" s="33">
        <f>'data-allests'!BJ14</f>
        <v>0.23014638785878538</v>
      </c>
      <c r="BK17" s="33">
        <f>'data-allests'!BK14</f>
        <v>0.51087170839309692</v>
      </c>
      <c r="BL17" s="33">
        <f>'data-allests'!BL14</f>
        <v>0.25898188593055321</v>
      </c>
      <c r="BM17" s="33">
        <f>'data-allests'!BM14</f>
        <v>5.1886149254991971E-2</v>
      </c>
      <c r="BN17" s="34">
        <f>'data-allests'!BN14</f>
        <v>1.2167905114294121E-2</v>
      </c>
      <c r="BO17" s="32">
        <f>'data-allests'!BO14</f>
        <v>0.10772162675857544</v>
      </c>
      <c r="BP17" s="33">
        <f>'data-allests'!BP14</f>
        <v>0.40224593877792358</v>
      </c>
      <c r="BQ17" s="33">
        <f>'data-allests'!BQ14</f>
        <v>0.49003243446350098</v>
      </c>
      <c r="BR17" s="33">
        <f>'data-allests'!BR14</f>
        <v>0.17954832315444946</v>
      </c>
      <c r="BS17" s="33">
        <f>'data-allests'!BS14</f>
        <v>6.2241852283477783E-2</v>
      </c>
      <c r="BT17" s="33">
        <f>'data-allests'!BT14</f>
        <v>0.11237615346908569</v>
      </c>
      <c r="BU17" s="33">
        <f>'data-allests'!BU14</f>
        <v>0.34227681159973145</v>
      </c>
      <c r="BV17" s="33">
        <f>'data-allests'!BV14</f>
        <v>0.54534703493118286</v>
      </c>
      <c r="BW17" s="33">
        <f>'data-allests'!BW14</f>
        <v>0.24490928649902344</v>
      </c>
      <c r="BX17" s="33">
        <f>'data-allests'!BX14</f>
        <v>0.10178929567337036</v>
      </c>
      <c r="BY17" s="33">
        <f>'data-allests'!BY14</f>
        <v>9.8207771778106689E-2</v>
      </c>
      <c r="BZ17" s="33">
        <f>'data-allests'!BZ14</f>
        <v>0.33016830682754517</v>
      </c>
      <c r="CA17" s="33">
        <f>'data-allests'!CA14</f>
        <v>0.57162392139434814</v>
      </c>
      <c r="CB17" s="33">
        <f>'data-allests'!CB14</f>
        <v>0.25707674026489258</v>
      </c>
      <c r="CC17" s="33">
        <f>'data-allests'!CC14</f>
        <v>9.4521701335906982E-2</v>
      </c>
      <c r="CD17" s="33">
        <f>'data-allests'!CD14</f>
        <v>9.3902289867401123E-2</v>
      </c>
      <c r="CE17" s="33">
        <f>'data-allests'!CE14</f>
        <v>0.37344932556152344</v>
      </c>
      <c r="CF17" s="33">
        <f>'data-allests'!CF14</f>
        <v>0.53264838457107544</v>
      </c>
      <c r="CG17" s="33">
        <f>'data-allests'!CG14</f>
        <v>0.22155475616455078</v>
      </c>
      <c r="CH17" s="33">
        <f>'data-allests'!CH14</f>
        <v>7.9160392284393311E-2</v>
      </c>
      <c r="CI17" s="33">
        <f>'data-allests'!CI14</f>
        <v>8.0081760883331299E-2</v>
      </c>
      <c r="CJ17" s="33">
        <f>'data-allests'!CJ14</f>
        <v>0.38868570327758789</v>
      </c>
      <c r="CK17" s="33">
        <f>'data-allests'!CK14</f>
        <v>0.53123253583908081</v>
      </c>
      <c r="CL17" s="33">
        <f>'data-allests'!CL14</f>
        <v>0.21938717365264893</v>
      </c>
      <c r="CM17" s="33">
        <f>'data-allests'!CM14</f>
        <v>0.10776978731155396</v>
      </c>
      <c r="CN17" s="33">
        <f>'data-allests'!CN14</f>
        <v>8.0581454006583231E-2</v>
      </c>
      <c r="CO17" s="33">
        <f>'data-allests'!CO14</f>
        <v>0.36777269840240479</v>
      </c>
      <c r="CP17" s="33">
        <f>'data-allests'!CP14</f>
        <v>0.55164585811453315</v>
      </c>
      <c r="CQ17" s="33">
        <f>'data-allests'!CQ14</f>
        <v>0.22413949559705576</v>
      </c>
      <c r="CR17" s="34">
        <f>'data-allests'!CR14</f>
        <v>8.6265846533459561E-2</v>
      </c>
      <c r="CS17" s="32">
        <f>'data-allests'!CS14</f>
        <v>0.1327054500579834</v>
      </c>
      <c r="CT17" s="33">
        <f>'data-allests'!CT14</f>
        <v>0.35636323690414429</v>
      </c>
      <c r="CU17" s="33">
        <f>'data-allests'!CU14</f>
        <v>0.51093131303787231</v>
      </c>
      <c r="CV17" s="33">
        <f>'data-allests'!CV14</f>
        <v>0.19371569156646729</v>
      </c>
      <c r="CW17" s="33">
        <f>'data-allests'!CW14</f>
        <v>6.6044449806213379E-2</v>
      </c>
      <c r="CX17" s="33">
        <f>'data-allests'!CX14</f>
        <v>0.1569327712059021</v>
      </c>
      <c r="CY17" s="33">
        <f>'data-allests'!CY14</f>
        <v>0.33315014839172363</v>
      </c>
      <c r="CZ17" s="33">
        <f>'data-allests'!CZ14</f>
        <v>0.50991708040237427</v>
      </c>
      <c r="DA17" s="33">
        <f>'data-allests'!DA14</f>
        <v>0.19255596399307251</v>
      </c>
      <c r="DB17" s="33">
        <f>'data-allests'!DB14</f>
        <v>7.7117264270782471E-2</v>
      </c>
      <c r="DC17" s="33">
        <f>'data-allests'!DC14</f>
        <v>0.12984222173690796</v>
      </c>
      <c r="DD17" s="33">
        <f>'data-allests'!DD14</f>
        <v>0.31587380170822144</v>
      </c>
      <c r="DE17" s="33">
        <f>'data-allests'!DE14</f>
        <v>0.55428397655487061</v>
      </c>
      <c r="DF17" s="33">
        <f>'data-allests'!DF14</f>
        <v>0.22100144624710083</v>
      </c>
      <c r="DG17" s="33">
        <f>'data-allests'!DG14</f>
        <v>8.8441014289855957E-2</v>
      </c>
      <c r="DH17" s="33">
        <f>'data-allests'!DH14</f>
        <v>6.1361963006637432E-2</v>
      </c>
      <c r="DI17" s="33">
        <f>'data-allests'!DI14</f>
        <v>0.30106246471405029</v>
      </c>
      <c r="DJ17" s="33">
        <f>'data-allests'!DJ14</f>
        <v>0.63757556693681228</v>
      </c>
      <c r="DK17" s="33">
        <f>'data-allests'!DK14</f>
        <v>0.28027816065591876</v>
      </c>
      <c r="DL17" s="34">
        <f>'data-allests'!DL14</f>
        <v>0.10339364687130208</v>
      </c>
      <c r="DM17" s="32">
        <f>'data-allests'!DM14</f>
        <v>0.17161828279495239</v>
      </c>
      <c r="DN17" s="33">
        <f>'data-allests'!DN14</f>
        <v>0.4610908031463623</v>
      </c>
      <c r="DO17" s="33">
        <f>'data-allests'!DO14</f>
        <v>0.3672909140586853</v>
      </c>
      <c r="DP17" s="33">
        <f>'data-allests'!DP14</f>
        <v>0.12102639675140381</v>
      </c>
      <c r="DQ17" s="33">
        <f>'data-allests'!DQ14</f>
        <v>4.5144736766815186E-2</v>
      </c>
      <c r="DR17" s="33">
        <f>'data-allests'!DR14</f>
        <v>0.17731177806854248</v>
      </c>
      <c r="DS17" s="33">
        <f>'data-allests'!DS14</f>
        <v>0.47454029321670532</v>
      </c>
      <c r="DT17" s="33">
        <f>'data-allests'!DT14</f>
        <v>0.3481479287147522</v>
      </c>
      <c r="DU17" s="33">
        <f>'data-allests'!DU14</f>
        <v>9.2395484447479248E-2</v>
      </c>
      <c r="DV17" s="34">
        <f>'data-allests'!DV14</f>
        <v>3.0476987361907959E-2</v>
      </c>
      <c r="DW17" s="32">
        <f>'data-allests'!DW14</f>
        <v>0.18913179636001587</v>
      </c>
      <c r="DX17" s="33">
        <f>'data-allests'!DX14</f>
        <v>0.55775803327560425</v>
      </c>
      <c r="DY17" s="33">
        <f>'data-allests'!DY14</f>
        <v>0.25311017036437988</v>
      </c>
      <c r="DZ17" s="33">
        <f>'data-allests'!DZ14</f>
        <v>6.3272058963775635E-2</v>
      </c>
      <c r="EA17" s="33">
        <f>'data-allests'!EA14</f>
        <v>1.8129587173461914E-2</v>
      </c>
      <c r="EB17" s="33">
        <f>'data-allests'!EB14</f>
        <v>0.16568899154663086</v>
      </c>
      <c r="EC17" s="33">
        <f>'data-allests'!EC14</f>
        <v>0.54356491565704346</v>
      </c>
      <c r="ED17" s="33">
        <f>'data-allests'!ED14</f>
        <v>0.29074609279632568</v>
      </c>
      <c r="EE17" s="33">
        <f>'data-allests'!EE14</f>
        <v>6.5703630447387695E-2</v>
      </c>
      <c r="EF17" s="34">
        <f>'data-allests'!EF14</f>
        <v>1.8899917602539062E-2</v>
      </c>
      <c r="EG17" s="32">
        <f>'data-allests'!EG14</f>
        <v>0.19922727346420288</v>
      </c>
      <c r="EH17" s="33">
        <f>'data-allests'!EH14</f>
        <v>0.44399791955947876</v>
      </c>
      <c r="EI17" s="33">
        <f>'data-allests'!EI14</f>
        <v>0.35677480697631836</v>
      </c>
      <c r="EJ17" s="33">
        <f>'data-allests'!EJ14</f>
        <v>0.1071929931640625</v>
      </c>
      <c r="EK17" s="33">
        <f>'data-allests'!EK14</f>
        <v>3.2670557498931885E-2</v>
      </c>
      <c r="EL17" s="33">
        <f>'data-allests'!EL14</f>
        <v>0.1825939416885376</v>
      </c>
      <c r="EM17" s="33">
        <f>'data-allests'!EM14</f>
        <v>0.42115509510040283</v>
      </c>
      <c r="EN17" s="33">
        <f>'data-allests'!EN14</f>
        <v>0.39625096321105957</v>
      </c>
      <c r="EO17" s="33">
        <f>'data-allests'!EO14</f>
        <v>0.10494148731231689</v>
      </c>
      <c r="EP17" s="33">
        <f>'data-allests'!EP14</f>
        <v>2.328258752822876E-2</v>
      </c>
      <c r="EQ17" s="33">
        <f>'data-allests'!EQ14</f>
        <v>0.11011742282588577</v>
      </c>
      <c r="ER17" s="33">
        <f>'data-allests'!ER14</f>
        <v>0.35105428099632263</v>
      </c>
      <c r="ES17" s="33">
        <f>'data-allests'!ES14</f>
        <v>0.53882828683695394</v>
      </c>
      <c r="ET17" s="33">
        <f>'data-allests'!ET14</f>
        <v>0.22116652801410441</v>
      </c>
      <c r="EU17" s="34">
        <f>'data-allests'!EU14</f>
        <v>8.0938601799671744E-2</v>
      </c>
      <c r="EV17" s="33">
        <f>'data-allests'!EV14</f>
        <v>0.1332467794418335</v>
      </c>
      <c r="EW17" s="33">
        <f>'data-allests'!EW14</f>
        <v>0.39576864242553711</v>
      </c>
      <c r="EX17" s="33">
        <f>'data-allests'!EX14</f>
        <v>0.47098457813262939</v>
      </c>
      <c r="EY17" s="33">
        <f>'data-allests'!EY14</f>
        <v>0.10120093822479248</v>
      </c>
      <c r="EZ17" s="33">
        <f>'data-allests'!EZ14</f>
        <v>1.929020881652832E-2</v>
      </c>
      <c r="FA17" s="33">
        <f>'data-allests'!FA14</f>
        <v>8.0878733096976019E-2</v>
      </c>
      <c r="FB17" s="33">
        <f>'data-allests'!FB14</f>
        <v>0.36132574081420898</v>
      </c>
      <c r="FC17" s="33">
        <f>'data-allests'!FC14</f>
        <v>0.55779552296292756</v>
      </c>
      <c r="FD17" s="33">
        <f>'data-allests'!FD14</f>
        <v>0.205029018968548</v>
      </c>
      <c r="FE17" s="34">
        <f>'data-allests'!FE14</f>
        <v>6.8787417080011223E-2</v>
      </c>
    </row>
    <row r="18" spans="1:161" x14ac:dyDescent="0.2">
      <c r="A18" s="3">
        <v>1990</v>
      </c>
      <c r="B18" s="32">
        <v>0.27500000000000002</v>
      </c>
      <c r="C18" s="33">
        <f>1-(B18+D18)</f>
        <v>0.45999999999999996</v>
      </c>
      <c r="D18" s="33">
        <v>0.26500000000000001</v>
      </c>
      <c r="E18" s="33">
        <f t="shared" si="0"/>
        <v>5.1707313611943161E-2</v>
      </c>
      <c r="F18" s="33">
        <f t="shared" si="0"/>
        <v>9.1379853401956923E-3</v>
      </c>
      <c r="G18" s="33">
        <f>'data-allests'!G15</f>
        <v>0.18701553999445464</v>
      </c>
      <c r="H18" s="33">
        <f>'data-allests'!H15</f>
        <v>0.48058927059173584</v>
      </c>
      <c r="I18" s="33">
        <f>'data-allests'!I15</f>
        <v>0.33239518103990567</v>
      </c>
      <c r="J18" s="33">
        <f>'data-allests'!J15</f>
        <v>9.39088958571037E-2</v>
      </c>
      <c r="K18" s="34">
        <f>'data-allests'!K15</f>
        <v>2.7004656630713077E-2</v>
      </c>
      <c r="L18" s="32">
        <f>'data-allests'!L15</f>
        <v>0.21462512016296387</v>
      </c>
      <c r="M18" s="33">
        <f>'data-allests'!M15</f>
        <v>0.47690880298614502</v>
      </c>
      <c r="N18" s="33">
        <f>'data-allests'!N15</f>
        <v>0.30846607685089111</v>
      </c>
      <c r="O18" s="33">
        <f>'data-allests'!O15</f>
        <v>8.2124114036560059E-2</v>
      </c>
      <c r="P18" s="33">
        <f>'data-allests'!P15</f>
        <v>3.1854391098022461E-2</v>
      </c>
      <c r="Q18" s="33">
        <f>'data-allests'!Q15</f>
        <v>0.19151639938354492</v>
      </c>
      <c r="R18" s="33">
        <f>'data-allests'!R15</f>
        <v>0.40204614400863647</v>
      </c>
      <c r="S18" s="33">
        <f>'data-allests'!S15</f>
        <v>0.4064374566078186</v>
      </c>
      <c r="T18" s="33">
        <f>'data-allests'!T15</f>
        <v>0.13760590553283691</v>
      </c>
      <c r="U18" s="33">
        <f>'data-allests'!U15</f>
        <v>5.7228207588195801E-2</v>
      </c>
      <c r="V18" s="33">
        <f>'data-allests'!V15</f>
        <v>0.23700367607115724</v>
      </c>
      <c r="W18" s="33">
        <f>'data-allests'!W15</f>
        <v>0.43709239363670349</v>
      </c>
      <c r="X18" s="33">
        <f>'data-allests'!X15</f>
        <v>0.32590394308530968</v>
      </c>
      <c r="Y18" s="33">
        <f>'data-allests'!Y15</f>
        <v>9.5301196838296673E-2</v>
      </c>
      <c r="Z18" s="34">
        <f>'data-allests'!Z15</f>
        <v>2.8801624118996075E-2</v>
      </c>
      <c r="AA18" s="32">
        <f>'data-allests'!AA15</f>
        <v>0.22136843204498291</v>
      </c>
      <c r="AB18" s="33">
        <f>'data-allests'!AB15</f>
        <v>0.46206206083297729</v>
      </c>
      <c r="AC18" s="33">
        <f>'data-allests'!AC15</f>
        <v>0.31656950712203979</v>
      </c>
      <c r="AD18" s="33">
        <f>'data-allests'!AD15</f>
        <v>0.10808455944061279</v>
      </c>
      <c r="AE18" s="33">
        <f>'data-allests'!AE15</f>
        <v>4.3752193450927734E-2</v>
      </c>
      <c r="AF18" s="33">
        <f>'data-allests'!AF15</f>
        <v>0.21249520778656006</v>
      </c>
      <c r="AG18" s="33">
        <f>'data-allests'!AG15</f>
        <v>0.47193896770477295</v>
      </c>
      <c r="AH18" s="33">
        <f>'data-allests'!AH15</f>
        <v>0.31556582450866699</v>
      </c>
      <c r="AI18" s="33">
        <f>'data-allests'!AI15</f>
        <v>8.8999390602111816E-2</v>
      </c>
      <c r="AJ18" s="33">
        <f>'data-allests'!AJ15</f>
        <v>3.3265233039855957E-2</v>
      </c>
      <c r="AK18" s="33">
        <f>'data-allests'!AK15</f>
        <v>0.19079065322875977</v>
      </c>
      <c r="AL18" s="33">
        <f>'data-allests'!AL15</f>
        <v>0.48080819845199585</v>
      </c>
      <c r="AM18" s="33">
        <f>'data-allests'!AM15</f>
        <v>0.32840114831924438</v>
      </c>
      <c r="AN18" s="33">
        <f>'data-allests'!AN15</f>
        <v>8.6158573627471924E-2</v>
      </c>
      <c r="AO18" s="33">
        <f>'data-allests'!AO15</f>
        <v>2.471458911895752E-2</v>
      </c>
      <c r="AP18" s="33">
        <f>'data-allests'!AP15</f>
        <v>0.18476873636245728</v>
      </c>
      <c r="AQ18" s="33">
        <f>'data-allests'!AQ15</f>
        <v>0.43824857473373413</v>
      </c>
      <c r="AR18" s="33">
        <f>'data-allests'!AR15</f>
        <v>0.37698268890380859</v>
      </c>
      <c r="AS18" s="33">
        <f>'data-allests'!AS15</f>
        <v>0.12592977285385132</v>
      </c>
      <c r="AT18" s="33">
        <f>'data-allests'!AT15</f>
        <v>4.4395923614501953E-2</v>
      </c>
      <c r="AU18" s="33">
        <f>'data-allests'!AU15</f>
        <v>0.23640018701553345</v>
      </c>
      <c r="AV18" s="33">
        <f>'data-allests'!AV15</f>
        <v>0.49094110727310181</v>
      </c>
      <c r="AW18" s="33">
        <f>'data-allests'!AW15</f>
        <v>0.27265870571136475</v>
      </c>
      <c r="AX18" s="33">
        <f>'data-allests'!AX15</f>
        <v>6.3118338584899902E-2</v>
      </c>
      <c r="AY18" s="33">
        <f>'data-allests'!AY15</f>
        <v>1.4827072620391846E-2</v>
      </c>
      <c r="AZ18" s="33">
        <f>'data-allests'!AZ15</f>
        <v>0.26859515905380249</v>
      </c>
      <c r="BA18" s="33">
        <f>'data-allests'!BA15</f>
        <v>0.47131317853927612</v>
      </c>
      <c r="BB18" s="33">
        <f>'data-allests'!BB15</f>
        <v>0.26009166240692139</v>
      </c>
      <c r="BC18" s="33">
        <f>'data-allests'!BC15</f>
        <v>7.5945496559143066E-2</v>
      </c>
      <c r="BD18" s="33">
        <f>'data-allests'!BD15</f>
        <v>2.695995569229126E-2</v>
      </c>
      <c r="BE18" s="33">
        <f>'data-allests'!BE15</f>
        <v>0.23544713508960846</v>
      </c>
      <c r="BF18" s="33">
        <f>'data-allests'!BF15</f>
        <v>0.4639413058757782</v>
      </c>
      <c r="BG18" s="33">
        <f>'data-allests'!BG15</f>
        <v>0.30061154433899201</v>
      </c>
      <c r="BH18" s="33">
        <f>'data-allests'!BH15</f>
        <v>8.3301775938806361E-2</v>
      </c>
      <c r="BI18" s="33">
        <f>'data-allests'!BI15</f>
        <v>2.5812898609469299E-2</v>
      </c>
      <c r="BJ18" s="33">
        <f>'data-allests'!BJ15</f>
        <v>0.23827276374964257</v>
      </c>
      <c r="BK18" s="33">
        <f>'data-allests'!BK15</f>
        <v>0.48466792702674866</v>
      </c>
      <c r="BL18" s="33">
        <f>'data-allests'!BL15</f>
        <v>0.27705929934009793</v>
      </c>
      <c r="BM18" s="33">
        <f>'data-allests'!BM15</f>
        <v>6.3232439259108375E-2</v>
      </c>
      <c r="BN18" s="34">
        <f>'data-allests'!BN15</f>
        <v>1.6142822976544968E-2</v>
      </c>
      <c r="BO18" s="32">
        <f>'data-allests'!BO15</f>
        <v>0.10772162675857544</v>
      </c>
      <c r="BP18" s="33">
        <f>'data-allests'!BP15</f>
        <v>0.40224587917327881</v>
      </c>
      <c r="BQ18" s="33">
        <f>'data-allests'!BQ15</f>
        <v>0.49003249406814575</v>
      </c>
      <c r="BR18" s="33">
        <f>'data-allests'!BR15</f>
        <v>0.17954832315444946</v>
      </c>
      <c r="BS18" s="33">
        <f>'data-allests'!BS15</f>
        <v>6.2241852283477783E-2</v>
      </c>
      <c r="BT18" s="33">
        <f>'data-allests'!BT15</f>
        <v>0.11237615346908569</v>
      </c>
      <c r="BU18" s="33">
        <f>'data-allests'!BU15</f>
        <v>0.34227681159973145</v>
      </c>
      <c r="BV18" s="33">
        <f>'data-allests'!BV15</f>
        <v>0.54534703493118286</v>
      </c>
      <c r="BW18" s="33">
        <f>'data-allests'!BW15</f>
        <v>0.24490928649902344</v>
      </c>
      <c r="BX18" s="33">
        <f>'data-allests'!BX15</f>
        <v>0.10178929567337036</v>
      </c>
      <c r="BY18" s="33">
        <f>'data-allests'!BY15</f>
        <v>9.8207771778106689E-2</v>
      </c>
      <c r="BZ18" s="33">
        <f>'data-allests'!BZ15</f>
        <v>0.33016830682754517</v>
      </c>
      <c r="CA18" s="33">
        <f>'data-allests'!CA15</f>
        <v>0.57162392139434814</v>
      </c>
      <c r="CB18" s="33">
        <f>'data-allests'!CB15</f>
        <v>0.25707674026489258</v>
      </c>
      <c r="CC18" s="33">
        <f>'data-allests'!CC15</f>
        <v>9.4521701335906982E-2</v>
      </c>
      <c r="CD18" s="33">
        <f>'data-allests'!CD15</f>
        <v>9.3902349472045898E-2</v>
      </c>
      <c r="CE18" s="33">
        <f>'data-allests'!CE15</f>
        <v>0.37344932556152344</v>
      </c>
      <c r="CF18" s="33">
        <f>'data-allests'!CF15</f>
        <v>0.53264832496643066</v>
      </c>
      <c r="CG18" s="33">
        <f>'data-allests'!CG15</f>
        <v>0.22155475616455078</v>
      </c>
      <c r="CH18" s="33">
        <f>'data-allests'!CH15</f>
        <v>7.9160392284393311E-2</v>
      </c>
      <c r="CI18" s="33">
        <f>'data-allests'!CI15</f>
        <v>8.0081760883331299E-2</v>
      </c>
      <c r="CJ18" s="33">
        <f>'data-allests'!CJ15</f>
        <v>0.38868570327758789</v>
      </c>
      <c r="CK18" s="33">
        <f>'data-allests'!CK15</f>
        <v>0.53123253583908081</v>
      </c>
      <c r="CL18" s="33">
        <f>'data-allests'!CL15</f>
        <v>0.21938717365264893</v>
      </c>
      <c r="CM18" s="33">
        <f>'data-allests'!CM15</f>
        <v>0.10776978731155396</v>
      </c>
      <c r="CN18" s="33">
        <f>'data-allests'!CN15</f>
        <v>7.8280652612331969E-2</v>
      </c>
      <c r="CO18" s="33">
        <f>'data-allests'!CO15</f>
        <v>0.36253875494003296</v>
      </c>
      <c r="CP18" s="33">
        <f>'data-allests'!CP15</f>
        <v>0.55918059280845722</v>
      </c>
      <c r="CQ18" s="33">
        <f>'data-allests'!CQ15</f>
        <v>0.22583400288411787</v>
      </c>
      <c r="CR18" s="34">
        <f>'data-allests'!CR15</f>
        <v>8.712053814876114E-2</v>
      </c>
      <c r="CS18" s="32">
        <f>'data-allests'!CS15</f>
        <v>0.13860392570495605</v>
      </c>
      <c r="CT18" s="33">
        <f>'data-allests'!CT15</f>
        <v>0.37410593032836914</v>
      </c>
      <c r="CU18" s="33">
        <f>'data-allests'!CU15</f>
        <v>0.4872901439666748</v>
      </c>
      <c r="CV18" s="33">
        <f>'data-allests'!CV15</f>
        <v>0.17225635051727295</v>
      </c>
      <c r="CW18" s="33">
        <f>'data-allests'!CW15</f>
        <v>5.5038869380950928E-2</v>
      </c>
      <c r="CX18" s="33">
        <f>'data-allests'!CX15</f>
        <v>0.1569327712059021</v>
      </c>
      <c r="CY18" s="33">
        <f>'data-allests'!CY15</f>
        <v>0.33315014839172363</v>
      </c>
      <c r="CZ18" s="33">
        <f>'data-allests'!CZ15</f>
        <v>0.50991708040237427</v>
      </c>
      <c r="DA18" s="33">
        <f>'data-allests'!DA15</f>
        <v>0.19255596399307251</v>
      </c>
      <c r="DB18" s="33">
        <f>'data-allests'!DB15</f>
        <v>7.7117264270782471E-2</v>
      </c>
      <c r="DC18" s="33">
        <f>'data-allests'!DC15</f>
        <v>0.12984222173690796</v>
      </c>
      <c r="DD18" s="33">
        <f>'data-allests'!DD15</f>
        <v>0.31587380170822144</v>
      </c>
      <c r="DE18" s="33">
        <f>'data-allests'!DE15</f>
        <v>0.55428397655487061</v>
      </c>
      <c r="DF18" s="33">
        <f>'data-allests'!DF15</f>
        <v>0.22100144624710083</v>
      </c>
      <c r="DG18" s="33">
        <f>'data-allests'!DG15</f>
        <v>8.8441014289855957E-2</v>
      </c>
      <c r="DH18" s="33">
        <f>'data-allests'!DH15</f>
        <v>7.4556535242361277E-2</v>
      </c>
      <c r="DI18" s="33">
        <f>'data-allests'!DI15</f>
        <v>0.2961084246635437</v>
      </c>
      <c r="DJ18" s="33">
        <f>'data-allests'!DJ15</f>
        <v>0.62933502563762489</v>
      </c>
      <c r="DK18" s="33">
        <f>'data-allests'!DK15</f>
        <v>0.28066692321993852</v>
      </c>
      <c r="DL18" s="34">
        <f>'data-allests'!DL15</f>
        <v>0.10142968854290027</v>
      </c>
      <c r="DM18" s="32">
        <f>'data-allests'!DM15</f>
        <v>0.16317707300186157</v>
      </c>
      <c r="DN18" s="33">
        <f>'data-allests'!DN15</f>
        <v>0.45044231414794922</v>
      </c>
      <c r="DO18" s="33">
        <f>'data-allests'!DO15</f>
        <v>0.38638061285018921</v>
      </c>
      <c r="DP18" s="33">
        <f>'data-allests'!DP15</f>
        <v>0.14313113689422607</v>
      </c>
      <c r="DQ18" s="33">
        <f>'data-allests'!DQ15</f>
        <v>5.6507229804992676E-2</v>
      </c>
      <c r="DR18" s="33">
        <f>'data-allests'!DR15</f>
        <v>0.19373172521591187</v>
      </c>
      <c r="DS18" s="33">
        <f>'data-allests'!DS15</f>
        <v>0.46814721822738647</v>
      </c>
      <c r="DT18" s="33">
        <f>'data-allests'!DT15</f>
        <v>0.33812105655670166</v>
      </c>
      <c r="DU18" s="33">
        <f>'data-allests'!DU15</f>
        <v>9.4843387603759766E-2</v>
      </c>
      <c r="DV18" s="34">
        <f>'data-allests'!DV15</f>
        <v>3.2557368278503418E-2</v>
      </c>
      <c r="DW18" s="32">
        <f>'data-allests'!DW15</f>
        <v>0.18447762727737427</v>
      </c>
      <c r="DX18" s="33">
        <f>'data-allests'!DX15</f>
        <v>0.54846537113189697</v>
      </c>
      <c r="DY18" s="33">
        <f>'data-allests'!DY15</f>
        <v>0.26705700159072876</v>
      </c>
      <c r="DZ18" s="33">
        <f>'data-allests'!DZ15</f>
        <v>7.4967503547668457E-2</v>
      </c>
      <c r="EA18" s="33">
        <f>'data-allests'!EA15</f>
        <v>2.3395061492919922E-2</v>
      </c>
      <c r="EB18" s="33">
        <f>'data-allests'!EB15</f>
        <v>0.15341448783874512</v>
      </c>
      <c r="EC18" s="33">
        <f>'data-allests'!EC15</f>
        <v>0.51575303077697754</v>
      </c>
      <c r="ED18" s="33">
        <f>'data-allests'!ED15</f>
        <v>0.33083248138427734</v>
      </c>
      <c r="EE18" s="33">
        <f>'data-allests'!EE15</f>
        <v>9.9854648113250732E-2</v>
      </c>
      <c r="EF18" s="34">
        <f>'data-allests'!EF15</f>
        <v>3.7696003913879395E-2</v>
      </c>
      <c r="EG18" s="32">
        <f>'data-allests'!EG15</f>
        <v>0.20274335145950317</v>
      </c>
      <c r="EH18" s="33">
        <f>'data-allests'!EH15</f>
        <v>0.4532349705696106</v>
      </c>
      <c r="EI18" s="33">
        <f>'data-allests'!EI15</f>
        <v>0.34402167797088623</v>
      </c>
      <c r="EJ18" s="33">
        <f>'data-allests'!EJ15</f>
        <v>0.10741204023361206</v>
      </c>
      <c r="EK18" s="33">
        <f>'data-allests'!EK15</f>
        <v>2.9825329780578613E-2</v>
      </c>
      <c r="EL18" s="33">
        <f>'data-allests'!EL15</f>
        <v>0.1825939416885376</v>
      </c>
      <c r="EM18" s="33">
        <f>'data-allests'!EM15</f>
        <v>0.42115509510040283</v>
      </c>
      <c r="EN18" s="33">
        <f>'data-allests'!EN15</f>
        <v>0.39625096321105957</v>
      </c>
      <c r="EO18" s="33">
        <f>'data-allests'!EO15</f>
        <v>0.10494148731231689</v>
      </c>
      <c r="EP18" s="33">
        <f>'data-allests'!EP15</f>
        <v>2.328258752822876E-2</v>
      </c>
      <c r="EQ18" s="33">
        <f>'data-allests'!EQ15</f>
        <v>0.11324579941656887</v>
      </c>
      <c r="ER18" s="33">
        <f>'data-allests'!ER15</f>
        <v>0.33380737900733948</v>
      </c>
      <c r="ES18" s="33">
        <f>'data-allests'!ES15</f>
        <v>0.55294681349318053</v>
      </c>
      <c r="ET18" s="33">
        <f>'data-allests'!ET15</f>
        <v>0.22966330096040111</v>
      </c>
      <c r="EU18" s="34">
        <f>'data-allests'!EU15</f>
        <v>8.3748891970350486E-2</v>
      </c>
      <c r="EV18" s="33">
        <f>'data-allests'!EV15</f>
        <v>0.13324671983718872</v>
      </c>
      <c r="EW18" s="33">
        <f>'data-allests'!EW15</f>
        <v>0.39576864242553711</v>
      </c>
      <c r="EX18" s="33">
        <f>'data-allests'!EX15</f>
        <v>0.47098463773727417</v>
      </c>
      <c r="EY18" s="33">
        <f>'data-allests'!EY15</f>
        <v>0.10120093822479248</v>
      </c>
      <c r="EZ18" s="33">
        <f>'data-allests'!EZ15</f>
        <v>1.929020881652832E-2</v>
      </c>
      <c r="FA18" s="33">
        <f>'data-allests'!FA15</f>
        <v>8.5474075217653933E-2</v>
      </c>
      <c r="FB18" s="33">
        <f>'data-allests'!FB15</f>
        <v>0.35025575757026672</v>
      </c>
      <c r="FC18" s="33">
        <f>'data-allests'!FC15</f>
        <v>0.56427017204193408</v>
      </c>
      <c r="FD18" s="33">
        <f>'data-allests'!FD15</f>
        <v>0.20563577085468451</v>
      </c>
      <c r="FE18" s="34">
        <f>'data-allests'!FE15</f>
        <v>6.8864948716076888E-2</v>
      </c>
    </row>
    <row r="19" spans="1:161" x14ac:dyDescent="0.2">
      <c r="A19" s="3">
        <v>1995</v>
      </c>
      <c r="B19" s="32">
        <f>'data-allests'!B16</f>
        <v>0.14210808277130127</v>
      </c>
      <c r="C19" s="33">
        <f>'data-allests'!C16</f>
        <v>0.43564200401306152</v>
      </c>
      <c r="D19" s="33">
        <f>'data-allests'!D16</f>
        <v>0.42224991321563721</v>
      </c>
      <c r="E19" s="33">
        <f>'data-allests'!E16</f>
        <v>0.13734513521194458</v>
      </c>
      <c r="F19" s="33">
        <f>'data-allests'!F16</f>
        <v>4.557490348815918E-2</v>
      </c>
      <c r="G19" s="33">
        <f>'data-allests'!G16</f>
        <v>0.15587632909913973</v>
      </c>
      <c r="H19" s="33">
        <f>'data-allests'!H16</f>
        <v>0.4578324556350708</v>
      </c>
      <c r="I19" s="33">
        <f>'data-allests'!I16</f>
        <v>0.38629122911050889</v>
      </c>
      <c r="J19" s="33">
        <f>'data-allests'!J16</f>
        <v>0.11819779929282423</v>
      </c>
      <c r="K19" s="34">
        <f>'data-allests'!K16</f>
        <v>3.3373624028653764E-2</v>
      </c>
      <c r="L19" s="32">
        <f>'data-allests'!L16</f>
        <v>0.18492919206619263</v>
      </c>
      <c r="M19" s="33">
        <f>'data-allests'!M16</f>
        <v>0.47609573602676392</v>
      </c>
      <c r="N19" s="33">
        <f>'data-allests'!N16</f>
        <v>0.33897507190704346</v>
      </c>
      <c r="O19" s="33">
        <f>'data-allests'!O16</f>
        <v>9.3846559524536133E-2</v>
      </c>
      <c r="P19" s="33">
        <f>'data-allests'!P16</f>
        <v>3.6527454853057861E-2</v>
      </c>
      <c r="Q19" s="33">
        <f>'data-allests'!Q16</f>
        <v>0.19950687885284424</v>
      </c>
      <c r="R19" s="33">
        <f>'data-allests'!R16</f>
        <v>0.42705810070037842</v>
      </c>
      <c r="S19" s="33">
        <f>'data-allests'!S16</f>
        <v>0.37343502044677734</v>
      </c>
      <c r="T19" s="33">
        <f>'data-allests'!T16</f>
        <v>9.637153148651123E-2</v>
      </c>
      <c r="U19" s="33">
        <f>'data-allests'!U16</f>
        <v>3.0320942401885986E-2</v>
      </c>
      <c r="V19" s="33">
        <f>'data-allests'!V16</f>
        <v>0.23011671702155834</v>
      </c>
      <c r="W19" s="33">
        <f>'data-allests'!W16</f>
        <v>0.44085323810577393</v>
      </c>
      <c r="X19" s="33">
        <f>'data-allests'!X16</f>
        <v>0.32903005486900899</v>
      </c>
      <c r="Y19" s="33">
        <f>'data-allests'!Y16</f>
        <v>9.2633613374431448E-2</v>
      </c>
      <c r="Z19" s="34">
        <f>'data-allests'!Z16</f>
        <v>2.7976286231086153E-2</v>
      </c>
      <c r="AA19" s="32">
        <f>'data-allests'!AA16</f>
        <v>0.23067140579223633</v>
      </c>
      <c r="AB19" s="33">
        <f>'data-allests'!AB16</f>
        <v>0.47208201885223389</v>
      </c>
      <c r="AC19" s="33">
        <f>'data-allests'!AC16</f>
        <v>0.29724657535552979</v>
      </c>
      <c r="AD19" s="33">
        <f>'data-allests'!AD16</f>
        <v>8.7533771991729736E-2</v>
      </c>
      <c r="AE19" s="33">
        <f>'data-allests'!AE16</f>
        <v>2.9211819171905518E-2</v>
      </c>
      <c r="AF19" s="33">
        <f>'data-allests'!AF16</f>
        <v>0.21093571186065674</v>
      </c>
      <c r="AG19" s="33">
        <f>'data-allests'!AG16</f>
        <v>0.47820842266082764</v>
      </c>
      <c r="AH19" s="33">
        <f>'data-allests'!AH16</f>
        <v>0.31085586547851562</v>
      </c>
      <c r="AI19" s="33">
        <f>'data-allests'!AI16</f>
        <v>8.9670419692993164E-2</v>
      </c>
      <c r="AJ19" s="33">
        <f>'data-allests'!AJ16</f>
        <v>3.3372879028320312E-2</v>
      </c>
      <c r="AK19" s="33">
        <f>'data-allests'!AK16</f>
        <v>0.18701010942459106</v>
      </c>
      <c r="AL19" s="33">
        <f>'data-allests'!AL16</f>
        <v>0.4650416374206543</v>
      </c>
      <c r="AM19" s="33">
        <f>'data-allests'!AM16</f>
        <v>0.34794825315475464</v>
      </c>
      <c r="AN19" s="33">
        <f>'data-allests'!AN16</f>
        <v>0.1050909161567688</v>
      </c>
      <c r="AO19" s="33">
        <f>'data-allests'!AO16</f>
        <v>3.6251306533813477E-2</v>
      </c>
      <c r="AP19" s="33">
        <f>'data-allests'!AP16</f>
        <v>0.19191533327102661</v>
      </c>
      <c r="AQ19" s="33">
        <f>'data-allests'!AQ16</f>
        <v>0.4454917311668396</v>
      </c>
      <c r="AR19" s="33">
        <f>'data-allests'!AR16</f>
        <v>0.36259293556213379</v>
      </c>
      <c r="AS19" s="33">
        <f>'data-allests'!AS16</f>
        <v>0.12344509363174438</v>
      </c>
      <c r="AT19" s="33">
        <f>'data-allests'!AT16</f>
        <v>4.5600056648254395E-2</v>
      </c>
      <c r="AU19" s="33">
        <f>'data-allests'!AU16</f>
        <v>0.22403466701507568</v>
      </c>
      <c r="AV19" s="33">
        <f>'data-allests'!AV16</f>
        <v>0.48443037271499634</v>
      </c>
      <c r="AW19" s="33">
        <f>'data-allests'!AW16</f>
        <v>0.29153496026992798</v>
      </c>
      <c r="AX19" s="33">
        <f>'data-allests'!AX16</f>
        <v>7.4401736259460449E-2</v>
      </c>
      <c r="AY19" s="33">
        <f>'data-allests'!AY16</f>
        <v>1.9533038139343262E-2</v>
      </c>
      <c r="AZ19" s="33">
        <f>'data-allests'!AZ16</f>
        <v>0.24554842710494995</v>
      </c>
      <c r="BA19" s="33">
        <f>'data-allests'!BA16</f>
        <v>0.43616026639938354</v>
      </c>
      <c r="BB19" s="33">
        <f>'data-allests'!BB16</f>
        <v>0.3182913064956665</v>
      </c>
      <c r="BC19" s="33">
        <f>'data-allests'!BC16</f>
        <v>0.12002646923065186</v>
      </c>
      <c r="BD19" s="33">
        <f>'data-allests'!BD16</f>
        <v>5.3235411643981934E-2</v>
      </c>
      <c r="BE19" s="33">
        <f>'data-allests'!BE16</f>
        <v>0.20209247773029293</v>
      </c>
      <c r="BF19" s="33">
        <f>'data-allests'!BF16</f>
        <v>0.47563573718070984</v>
      </c>
      <c r="BG19" s="33">
        <f>'data-allests'!BG16</f>
        <v>0.322271778718284</v>
      </c>
      <c r="BH19" s="33">
        <f>'data-allests'!BH16</f>
        <v>9.1463500924531593E-2</v>
      </c>
      <c r="BI19" s="33">
        <f>'data-allests'!BI16</f>
        <v>2.8402591707838192E-2</v>
      </c>
      <c r="BJ19" s="33">
        <f>'data-allests'!BJ16</f>
        <v>0.19043869863496365</v>
      </c>
      <c r="BK19" s="33">
        <f>'data-allests'!BK16</f>
        <v>0.47921144962310791</v>
      </c>
      <c r="BL19" s="33">
        <f>'data-allests'!BL16</f>
        <v>0.33034985109241355</v>
      </c>
      <c r="BM19" s="33">
        <f>'data-allests'!BM16</f>
        <v>9.9185968381283601E-2</v>
      </c>
      <c r="BN19" s="34">
        <f>'data-allests'!BN16</f>
        <v>3.5530178639846609E-2</v>
      </c>
      <c r="BO19" s="32">
        <f>'data-allests'!BO16</f>
        <v>0.10772168636322021</v>
      </c>
      <c r="BP19" s="33">
        <f>'data-allests'!BP16</f>
        <v>0.40224587917327881</v>
      </c>
      <c r="BQ19" s="33">
        <f>'data-allests'!BQ16</f>
        <v>0.49003243446350098</v>
      </c>
      <c r="BR19" s="33">
        <f>'data-allests'!BR16</f>
        <v>0.17954832315444946</v>
      </c>
      <c r="BS19" s="33">
        <f>'data-allests'!BS16</f>
        <v>6.2241852283477783E-2</v>
      </c>
      <c r="BT19" s="33">
        <f>'data-allests'!BT16</f>
        <v>0.11237615346908569</v>
      </c>
      <c r="BU19" s="33">
        <f>'data-allests'!BU16</f>
        <v>0.34227681159973145</v>
      </c>
      <c r="BV19" s="33">
        <f>'data-allests'!BV16</f>
        <v>0.54534703493118286</v>
      </c>
      <c r="BW19" s="33">
        <f>'data-allests'!BW16</f>
        <v>0.24490928649902344</v>
      </c>
      <c r="BX19" s="33">
        <f>'data-allests'!BX16</f>
        <v>0.10178929567337036</v>
      </c>
      <c r="BY19" s="33">
        <f>'data-allests'!BY16</f>
        <v>9.8207771778106689E-2</v>
      </c>
      <c r="BZ19" s="33">
        <f>'data-allests'!BZ16</f>
        <v>0.33016836643218994</v>
      </c>
      <c r="CA19" s="33">
        <f>'data-allests'!CA16</f>
        <v>0.57162386178970337</v>
      </c>
      <c r="CB19" s="33">
        <f>'data-allests'!CB16</f>
        <v>0.25707674026489258</v>
      </c>
      <c r="CC19" s="33">
        <f>'data-allests'!CC16</f>
        <v>9.4521701335906982E-2</v>
      </c>
      <c r="CD19" s="33">
        <f>'data-allests'!CD16</f>
        <v>9.3902289867401123E-2</v>
      </c>
      <c r="CE19" s="33">
        <f>'data-allests'!CE16</f>
        <v>0.37344932556152344</v>
      </c>
      <c r="CF19" s="33">
        <f>'data-allests'!CF16</f>
        <v>0.53264838457107544</v>
      </c>
      <c r="CG19" s="33">
        <f>'data-allests'!CG16</f>
        <v>0.22155475616455078</v>
      </c>
      <c r="CH19" s="33">
        <f>'data-allests'!CH16</f>
        <v>7.9160392284393311E-2</v>
      </c>
      <c r="CI19" s="33">
        <f>'data-allests'!CI16</f>
        <v>8.0081701278686523E-2</v>
      </c>
      <c r="CJ19" s="33">
        <f>'data-allests'!CJ16</f>
        <v>0.38868576288223267</v>
      </c>
      <c r="CK19" s="33">
        <f>'data-allests'!CK16</f>
        <v>0.53123253583908081</v>
      </c>
      <c r="CL19" s="33">
        <f>'data-allests'!CL16</f>
        <v>0.21938717365264893</v>
      </c>
      <c r="CM19" s="33">
        <f>'data-allests'!CM16</f>
        <v>0.10776978731155396</v>
      </c>
      <c r="CN19" s="33">
        <f>'data-allests'!CN16</f>
        <v>7.9910759265503728E-2</v>
      </c>
      <c r="CO19" s="33">
        <f>'data-allests'!CO16</f>
        <v>0.36546811461448669</v>
      </c>
      <c r="CP19" s="33">
        <f>'data-allests'!CP16</f>
        <v>0.55462111351113208</v>
      </c>
      <c r="CQ19" s="33">
        <f>'data-allests'!CQ16</f>
        <v>0.2278420474841962</v>
      </c>
      <c r="CR19" s="34">
        <f>'data-allests'!CR16</f>
        <v>8.9168612325308344E-2</v>
      </c>
      <c r="CS19" s="32">
        <f>'data-allests'!CS16</f>
        <v>0.15337878465652466</v>
      </c>
      <c r="CT19" s="33">
        <f>'data-allests'!CT16</f>
        <v>0.41854912042617798</v>
      </c>
      <c r="CU19" s="33">
        <f>'data-allests'!CU16</f>
        <v>0.42807209491729736</v>
      </c>
      <c r="CV19" s="33">
        <f>'data-allests'!CV16</f>
        <v>0.11850357055664062</v>
      </c>
      <c r="CW19" s="33">
        <f>'data-allests'!CW16</f>
        <v>2.9207348823547363E-2</v>
      </c>
      <c r="CX19" s="33">
        <f>'data-allests'!CX16</f>
        <v>0.1569327712059021</v>
      </c>
      <c r="CY19" s="33">
        <f>'data-allests'!CY16</f>
        <v>0.33315014839172363</v>
      </c>
      <c r="CZ19" s="33">
        <f>'data-allests'!CZ16</f>
        <v>0.50991708040237427</v>
      </c>
      <c r="DA19" s="33">
        <f>'data-allests'!DA16</f>
        <v>0.19255596399307251</v>
      </c>
      <c r="DB19" s="33">
        <f>'data-allests'!DB16</f>
        <v>7.7117264270782471E-2</v>
      </c>
      <c r="DC19" s="33">
        <f>'data-allests'!DC16</f>
        <v>0.12984222173690796</v>
      </c>
      <c r="DD19" s="33">
        <f>'data-allests'!DD16</f>
        <v>0.31587380170822144</v>
      </c>
      <c r="DE19" s="33">
        <f>'data-allests'!DE16</f>
        <v>0.55428397655487061</v>
      </c>
      <c r="DF19" s="33">
        <f>'data-allests'!DF16</f>
        <v>0.22100144624710083</v>
      </c>
      <c r="DG19" s="33">
        <f>'data-allests'!DG16</f>
        <v>8.8441014289855957E-2</v>
      </c>
      <c r="DH19" s="33">
        <f>'data-allests'!DH16</f>
        <v>6.1885222411367624E-2</v>
      </c>
      <c r="DI19" s="33">
        <f>'data-allests'!DI16</f>
        <v>0.28639250993728638</v>
      </c>
      <c r="DJ19" s="33">
        <f>'data-allests'!DJ16</f>
        <v>0.6517222603315912</v>
      </c>
      <c r="DK19" s="33">
        <f>'data-allests'!DK16</f>
        <v>0.29493227759889751</v>
      </c>
      <c r="DL19" s="34">
        <f>'data-allests'!DL16</f>
        <v>0.10566482951461298</v>
      </c>
      <c r="DM19" s="32">
        <f>'data-allests'!DM16</f>
        <v>0.15208399295806885</v>
      </c>
      <c r="DN19" s="33">
        <f>'data-allests'!DN16</f>
        <v>0.44830930233001709</v>
      </c>
      <c r="DO19" s="33">
        <f>'data-allests'!DO16</f>
        <v>0.39960670471191406</v>
      </c>
      <c r="DP19" s="33">
        <f>'data-allests'!DP16</f>
        <v>0.14403063058853149</v>
      </c>
      <c r="DQ19" s="33">
        <f>'data-allests'!DQ16</f>
        <v>5.6277632713317871E-2</v>
      </c>
      <c r="DR19" s="33">
        <f>'data-allests'!DR16</f>
        <v>0.17376583814620972</v>
      </c>
      <c r="DS19" s="33">
        <f>'data-allests'!DS16</f>
        <v>0.46132510900497437</v>
      </c>
      <c r="DT19" s="33">
        <f>'data-allests'!DT16</f>
        <v>0.36490905284881592</v>
      </c>
      <c r="DU19" s="33">
        <f>'data-allests'!DU16</f>
        <v>0.10537487268447876</v>
      </c>
      <c r="DV19" s="34">
        <f>'data-allests'!DV16</f>
        <v>3.6360621452331543E-2</v>
      </c>
      <c r="DW19" s="32">
        <f>'data-allests'!DW16</f>
        <v>0.1773303747177124</v>
      </c>
      <c r="DX19" s="33">
        <f>'data-allests'!DX16</f>
        <v>0.54070544242858887</v>
      </c>
      <c r="DY19" s="33">
        <f>'data-allests'!DY16</f>
        <v>0.28196418285369873</v>
      </c>
      <c r="DZ19" s="33">
        <f>'data-allests'!DZ16</f>
        <v>8.4050834178924561E-2</v>
      </c>
      <c r="EA19" s="33">
        <f>'data-allests'!EA16</f>
        <v>2.9210507869720459E-2</v>
      </c>
      <c r="EB19" s="33">
        <f>'data-allests'!EB16</f>
        <v>0.15075331926345825</v>
      </c>
      <c r="EC19" s="33">
        <f>'data-allests'!EC16</f>
        <v>0.5109819769859314</v>
      </c>
      <c r="ED19" s="33">
        <f>'data-allests'!ED16</f>
        <v>0.33826470375061035</v>
      </c>
      <c r="EE19" s="33">
        <f>'data-allests'!EE16</f>
        <v>0.10315066576004028</v>
      </c>
      <c r="EF19" s="34">
        <f>'data-allests'!EF16</f>
        <v>3.4947812557220459E-2</v>
      </c>
      <c r="EG19" s="32">
        <f>'data-allests'!EG16</f>
        <v>0.18898218870162964</v>
      </c>
      <c r="EH19" s="33">
        <f>'data-allests'!EH16</f>
        <v>0.41817265748977661</v>
      </c>
      <c r="EI19" s="33">
        <f>'data-allests'!EI16</f>
        <v>0.39284515380859375</v>
      </c>
      <c r="EJ19" s="33">
        <f>'data-allests'!EJ16</f>
        <v>0.13347381353378296</v>
      </c>
      <c r="EK19" s="33">
        <f>'data-allests'!EK16</f>
        <v>4.9807488918304443E-2</v>
      </c>
      <c r="EL19" s="33">
        <f>'data-allests'!EL16</f>
        <v>0.13589966297149658</v>
      </c>
      <c r="EM19" s="33">
        <f>'data-allests'!EM16</f>
        <v>0.42564058303833008</v>
      </c>
      <c r="EN19" s="33">
        <f>'data-allests'!EN16</f>
        <v>0.43845975399017334</v>
      </c>
      <c r="EO19" s="33">
        <f>'data-allests'!EO16</f>
        <v>0.12034511566162109</v>
      </c>
      <c r="EP19" s="33">
        <f>'data-allests'!EP16</f>
        <v>2.658390998840332E-2</v>
      </c>
      <c r="EQ19" s="33">
        <f>'data-allests'!EQ16</f>
        <v>9.3235563186997217E-2</v>
      </c>
      <c r="ER19" s="33">
        <f>'data-allests'!ER16</f>
        <v>0.32673770189285278</v>
      </c>
      <c r="ES19" s="33">
        <f>'data-allests'!ES16</f>
        <v>0.58002672283932089</v>
      </c>
      <c r="ET19" s="33">
        <f>'data-allests'!ET16</f>
        <v>0.24700459942062258</v>
      </c>
      <c r="EU19" s="34">
        <f>'data-allests'!EU16</f>
        <v>9.0488438668668028E-2</v>
      </c>
      <c r="EV19" s="33">
        <f>'data-allests'!EV16</f>
        <v>0.12892192602157593</v>
      </c>
      <c r="EW19" s="33">
        <f>'data-allests'!EW16</f>
        <v>0.3866962194442749</v>
      </c>
      <c r="EX19" s="33">
        <f>'data-allests'!EX16</f>
        <v>0.48438185453414917</v>
      </c>
      <c r="EY19" s="33">
        <f>'data-allests'!EY16</f>
        <v>0.11987519264221191</v>
      </c>
      <c r="EZ19" s="33">
        <f>'data-allests'!EZ16</f>
        <v>2.7677476406097412E-2</v>
      </c>
      <c r="FA19" s="33">
        <f>'data-allests'!FA16</f>
        <v>8.1264574853069482E-2</v>
      </c>
      <c r="FB19" s="33">
        <f>'data-allests'!FB16</f>
        <v>0.35736289620399475</v>
      </c>
      <c r="FC19" s="33">
        <f>'data-allests'!FC16</f>
        <v>0.56137252983460717</v>
      </c>
      <c r="FD19" s="33">
        <f>'data-allests'!FD16</f>
        <v>0.20172679227232454</v>
      </c>
      <c r="FE19" s="34">
        <f>'data-allests'!FE16</f>
        <v>6.6248038670649059E-2</v>
      </c>
    </row>
    <row r="20" spans="1:161" x14ac:dyDescent="0.2">
      <c r="A20" s="3">
        <v>2000</v>
      </c>
      <c r="B20" s="32">
        <f>'data-allests'!B17</f>
        <v>0.13179993629455566</v>
      </c>
      <c r="C20" s="33">
        <f>'data-allests'!C17</f>
        <v>0.36339706182479858</v>
      </c>
      <c r="D20" s="33">
        <f>'data-allests'!D17</f>
        <v>0.50480300188064575</v>
      </c>
      <c r="E20" s="33">
        <f>'data-allests'!E17</f>
        <v>0.23821711540222168</v>
      </c>
      <c r="F20" s="33">
        <f>'data-allests'!F17</f>
        <v>0.11570137739181519</v>
      </c>
      <c r="G20" s="33">
        <f>'data-allests'!G17</f>
        <v>0.15640815051283075</v>
      </c>
      <c r="H20" s="33">
        <f>'data-allests'!H17</f>
        <v>0.44287583231925964</v>
      </c>
      <c r="I20" s="33">
        <f>'data-allests'!I17</f>
        <v>0.40071600711086952</v>
      </c>
      <c r="J20" s="33">
        <f>'data-allests'!J17</f>
        <v>0.13088365213837341</v>
      </c>
      <c r="K20" s="34">
        <f>'data-allests'!K17</f>
        <v>4.1057160031394292E-2</v>
      </c>
      <c r="L20" s="32">
        <f>'data-allests'!L17</f>
        <v>0.17373287677764893</v>
      </c>
      <c r="M20" s="33">
        <f>'data-allests'!M17</f>
        <v>0.46760237216949463</v>
      </c>
      <c r="N20" s="33">
        <f>'data-allests'!N17</f>
        <v>0.35866475105285645</v>
      </c>
      <c r="O20" s="33">
        <f>'data-allests'!O17</f>
        <v>0.10460633039474487</v>
      </c>
      <c r="P20" s="33">
        <f>'data-allests'!P17</f>
        <v>4.1294097900390625E-2</v>
      </c>
      <c r="Q20" s="33">
        <f>'data-allests'!Q17</f>
        <v>0.18760126829147339</v>
      </c>
      <c r="R20" s="33">
        <f>'data-allests'!R17</f>
        <v>0.41245824098587036</v>
      </c>
      <c r="S20" s="33">
        <f>'data-allests'!S17</f>
        <v>0.39994049072265625</v>
      </c>
      <c r="T20" s="33">
        <f>'data-allests'!T17</f>
        <v>0.10249316692352295</v>
      </c>
      <c r="U20" s="33">
        <f>'data-allests'!U17</f>
        <v>3.1116604804992676E-2</v>
      </c>
      <c r="V20" s="33">
        <f>'data-allests'!V17</f>
        <v>0.20492320025115818</v>
      </c>
      <c r="W20" s="33">
        <f>'data-allests'!W17</f>
        <v>0.43756216764450073</v>
      </c>
      <c r="X20" s="33">
        <f>'data-allests'!X17</f>
        <v>0.35751463947976364</v>
      </c>
      <c r="Y20" s="33">
        <f>'data-allests'!Y17</f>
        <v>0.10294527847701573</v>
      </c>
      <c r="Z20" s="34">
        <f>'data-allests'!Z17</f>
        <v>3.2928649326726796E-2</v>
      </c>
      <c r="AA20" s="32">
        <f>'data-allests'!AA17</f>
        <v>0.21466100215911865</v>
      </c>
      <c r="AB20" s="33">
        <f>'data-allests'!AB17</f>
        <v>0.46446800231933594</v>
      </c>
      <c r="AC20" s="33">
        <f>'data-allests'!AC17</f>
        <v>0.32087099552154541</v>
      </c>
      <c r="AD20" s="33">
        <f>'data-allests'!AD17</f>
        <v>0.10376590490341187</v>
      </c>
      <c r="AE20" s="33">
        <f>'data-allests'!AE17</f>
        <v>4.1304945945739746E-2</v>
      </c>
      <c r="AF20" s="33">
        <f>'data-allests'!AF17</f>
        <v>0.21156817674636841</v>
      </c>
      <c r="AG20" s="33">
        <f>'data-allests'!AG17</f>
        <v>0.46117961406707764</v>
      </c>
      <c r="AH20" s="33">
        <f>'data-allests'!AH17</f>
        <v>0.32725220918655396</v>
      </c>
      <c r="AI20" s="33">
        <f>'data-allests'!AI17</f>
        <v>0.10746115446090698</v>
      </c>
      <c r="AJ20" s="33">
        <f>'data-allests'!AJ17</f>
        <v>4.0664553642272949E-2</v>
      </c>
      <c r="AK20" s="33">
        <f>'data-allests'!AK17</f>
        <v>0.18762242794036865</v>
      </c>
      <c r="AL20" s="33">
        <f>'data-allests'!AL17</f>
        <v>0.45516705513000488</v>
      </c>
      <c r="AM20" s="33">
        <f>'data-allests'!AM17</f>
        <v>0.35721051692962646</v>
      </c>
      <c r="AN20" s="33">
        <f>'data-allests'!AN17</f>
        <v>0.1149674654006958</v>
      </c>
      <c r="AO20" s="33">
        <f>'data-allests'!AO17</f>
        <v>4.1614711284637451E-2</v>
      </c>
      <c r="AP20" s="33">
        <f>'data-allests'!AP17</f>
        <v>0.20091146230697632</v>
      </c>
      <c r="AQ20" s="33">
        <f>'data-allests'!AQ17</f>
        <v>0.45543062686920166</v>
      </c>
      <c r="AR20" s="33">
        <f>'data-allests'!AR17</f>
        <v>0.34365791082382202</v>
      </c>
      <c r="AS20" s="33">
        <f>'data-allests'!AS17</f>
        <v>0.11119264364242554</v>
      </c>
      <c r="AT20" s="33">
        <f>'data-allests'!AT17</f>
        <v>3.8964688777923584E-2</v>
      </c>
      <c r="AU20" s="33">
        <f>'data-allests'!AU17</f>
        <v>0.21672922372817993</v>
      </c>
      <c r="AV20" s="33">
        <f>'data-allests'!AV17</f>
        <v>0.47506731748580933</v>
      </c>
      <c r="AW20" s="33">
        <f>'data-allests'!AW17</f>
        <v>0.30820345878601074</v>
      </c>
      <c r="AX20" s="33">
        <f>'data-allests'!AX17</f>
        <v>8.1803500652313232E-2</v>
      </c>
      <c r="AY20" s="33">
        <f>'data-allests'!AY17</f>
        <v>2.2262930870056152E-2</v>
      </c>
      <c r="AZ20" s="33">
        <f>'data-allests'!AZ17</f>
        <v>0.25382345914840698</v>
      </c>
      <c r="BA20" s="33">
        <f>'data-allests'!BA17</f>
        <v>0.43930494785308838</v>
      </c>
      <c r="BB20" s="33">
        <f>'data-allests'!BB17</f>
        <v>0.30687159299850464</v>
      </c>
      <c r="BC20" s="33">
        <f>'data-allests'!BC17</f>
        <v>9.8535895347595215E-2</v>
      </c>
      <c r="BD20" s="33">
        <f>'data-allests'!BD17</f>
        <v>3.3214986324310303E-2</v>
      </c>
      <c r="BE20" s="33">
        <f>'data-allests'!BE17</f>
        <v>0.19938275284252605</v>
      </c>
      <c r="BF20" s="33">
        <f>'data-allests'!BF17</f>
        <v>0.46457555890083313</v>
      </c>
      <c r="BG20" s="33">
        <f>'data-allests'!BG17</f>
        <v>0.33604168024980213</v>
      </c>
      <c r="BH20" s="33">
        <f>'data-allests'!BH17</f>
        <v>0.10235354188129421</v>
      </c>
      <c r="BI20" s="33">
        <f>'data-allests'!BI17</f>
        <v>3.4332815265230812E-2</v>
      </c>
      <c r="BJ20" s="33">
        <f>'data-allests'!BJ17</f>
        <v>0.18953135192213266</v>
      </c>
      <c r="BK20" s="33">
        <f>'data-allests'!BK17</f>
        <v>0.47205185890197754</v>
      </c>
      <c r="BL20" s="33">
        <f>'data-allests'!BL17</f>
        <v>0.33841680098262122</v>
      </c>
      <c r="BM20" s="33">
        <f>'data-allests'!BM17</f>
        <v>0.10151205928285059</v>
      </c>
      <c r="BN20" s="34">
        <f>'data-allests'!BN17</f>
        <v>3.2645910015927523E-2</v>
      </c>
      <c r="BO20" s="32">
        <f>'data-allests'!BO17</f>
        <v>0.10772162675857544</v>
      </c>
      <c r="BP20" s="33">
        <f>'data-allests'!BP17</f>
        <v>0.40224593877792358</v>
      </c>
      <c r="BQ20" s="33">
        <f>'data-allests'!BQ17</f>
        <v>0.49003243446350098</v>
      </c>
      <c r="BR20" s="33">
        <f>'data-allests'!BR17</f>
        <v>0.17954832315444946</v>
      </c>
      <c r="BS20" s="33">
        <f>'data-allests'!BS17</f>
        <v>6.2241852283477783E-2</v>
      </c>
      <c r="BT20" s="33">
        <f>'data-allests'!BT17</f>
        <v>0.11237615346908569</v>
      </c>
      <c r="BU20" s="33">
        <f>'data-allests'!BU17</f>
        <v>0.34227675199508667</v>
      </c>
      <c r="BV20" s="33">
        <f>'data-allests'!BV17</f>
        <v>0.54534709453582764</v>
      </c>
      <c r="BW20" s="33">
        <f>'data-allests'!BW17</f>
        <v>0.24490934610366821</v>
      </c>
      <c r="BX20" s="33">
        <f>'data-allests'!BX17</f>
        <v>0.10178935527801514</v>
      </c>
      <c r="BY20" s="33">
        <f>'data-allests'!BY17</f>
        <v>9.5875263214111328E-2</v>
      </c>
      <c r="BZ20" s="33">
        <f>'data-allests'!BZ17</f>
        <v>0.32232660055160522</v>
      </c>
      <c r="CA20" s="33">
        <f>'data-allests'!CA17</f>
        <v>0.58179813623428345</v>
      </c>
      <c r="CB20" s="33">
        <f>'data-allests'!CB17</f>
        <v>0.27472174167633057</v>
      </c>
      <c r="CC20" s="33">
        <f>'data-allests'!CC17</f>
        <v>0.10304898023605347</v>
      </c>
      <c r="CD20" s="33">
        <f>'data-allests'!CD17</f>
        <v>9.3902289867401123E-2</v>
      </c>
      <c r="CE20" s="33">
        <f>'data-allests'!CE17</f>
        <v>0.37344932556152344</v>
      </c>
      <c r="CF20" s="33">
        <f>'data-allests'!CF17</f>
        <v>0.53264838457107544</v>
      </c>
      <c r="CG20" s="33">
        <f>'data-allests'!CG17</f>
        <v>0.22155475616455078</v>
      </c>
      <c r="CH20" s="33">
        <f>'data-allests'!CH17</f>
        <v>7.9160392284393311E-2</v>
      </c>
      <c r="CI20" s="33">
        <f>'data-allests'!CI17</f>
        <v>8.0081760883331299E-2</v>
      </c>
      <c r="CJ20" s="33">
        <f>'data-allests'!CJ17</f>
        <v>0.38868570327758789</v>
      </c>
      <c r="CK20" s="33">
        <f>'data-allests'!CK17</f>
        <v>0.53123253583908081</v>
      </c>
      <c r="CL20" s="33">
        <f>'data-allests'!CL17</f>
        <v>0.21938717365264893</v>
      </c>
      <c r="CM20" s="33">
        <f>'data-allests'!CM17</f>
        <v>0.10776978731155396</v>
      </c>
      <c r="CN20" s="33">
        <f>'data-allests'!CN17</f>
        <v>8.1560032949548056E-2</v>
      </c>
      <c r="CO20" s="33">
        <f>'data-allests'!CO17</f>
        <v>0.36874759197235107</v>
      </c>
      <c r="CP20" s="33">
        <f>'data-allests'!CP17</f>
        <v>0.54969236442741787</v>
      </c>
      <c r="CQ20" s="33">
        <f>'data-allests'!CQ17</f>
        <v>0.22481074819021502</v>
      </c>
      <c r="CR20" s="34">
        <f>'data-allests'!CR17</f>
        <v>8.7968406497362026E-2</v>
      </c>
      <c r="CS20" s="32">
        <f>'data-allests'!CS17</f>
        <v>0.16482973098754883</v>
      </c>
      <c r="CT20" s="33">
        <f>'data-allests'!CT17</f>
        <v>0.42181038856506348</v>
      </c>
      <c r="CU20" s="33">
        <f>'data-allests'!CU17</f>
        <v>0.4133598804473877</v>
      </c>
      <c r="CV20" s="33">
        <f>'data-allests'!CV17</f>
        <v>0.11246484518051147</v>
      </c>
      <c r="CW20" s="33">
        <f>'data-allests'!CW17</f>
        <v>2.7243316173553467E-2</v>
      </c>
      <c r="CX20" s="33">
        <f>'data-allests'!CX17</f>
        <v>0.15856581926345825</v>
      </c>
      <c r="CY20" s="33">
        <f>'data-allests'!CY17</f>
        <v>0.33547669649124146</v>
      </c>
      <c r="CZ20" s="33">
        <f>'data-allests'!CZ17</f>
        <v>0.50595748424530029</v>
      </c>
      <c r="DA20" s="33">
        <f>'data-allests'!DA17</f>
        <v>0.18939888477325439</v>
      </c>
      <c r="DB20" s="33">
        <f>'data-allests'!DB17</f>
        <v>7.5176119804382324E-2</v>
      </c>
      <c r="DC20" s="33">
        <f>'data-allests'!DC17</f>
        <v>0.12984216213226318</v>
      </c>
      <c r="DD20" s="33">
        <f>'data-allests'!DD17</f>
        <v>0.31587380170822144</v>
      </c>
      <c r="DE20" s="33">
        <f>'data-allests'!DE17</f>
        <v>0.55428403615951538</v>
      </c>
      <c r="DF20" s="33">
        <f>'data-allests'!DF17</f>
        <v>0.22100150585174561</v>
      </c>
      <c r="DG20" s="33">
        <f>'data-allests'!DG17</f>
        <v>8.8441133499145508E-2</v>
      </c>
      <c r="DH20" s="33">
        <f>'data-allests'!DH17</f>
        <v>6.5032679823082029E-2</v>
      </c>
      <c r="DI20" s="33">
        <f>'data-allests'!DI17</f>
        <v>0.29746550321578979</v>
      </c>
      <c r="DJ20" s="33">
        <f>'data-allests'!DJ17</f>
        <v>0.63750180327251615</v>
      </c>
      <c r="DK20" s="33">
        <f>'data-allests'!DK17</f>
        <v>0.28411979123141518</v>
      </c>
      <c r="DL20" s="34">
        <f>'data-allests'!DL17</f>
        <v>0.10194299319792616</v>
      </c>
      <c r="DM20" s="32">
        <f>'data-allests'!DM17</f>
        <v>0.14634698629379272</v>
      </c>
      <c r="DN20" s="33">
        <f>'data-allests'!DN17</f>
        <v>0.42509680986404419</v>
      </c>
      <c r="DO20" s="33">
        <f>'data-allests'!DO17</f>
        <v>0.42855620384216309</v>
      </c>
      <c r="DP20" s="33">
        <f>'data-allests'!DP17</f>
        <v>0.17366385459899902</v>
      </c>
      <c r="DQ20" s="33">
        <f>'data-allests'!DQ17</f>
        <v>7.7282369136810303E-2</v>
      </c>
      <c r="DR20" s="33">
        <f>'data-allests'!DR17</f>
        <v>0.16284263134002686</v>
      </c>
      <c r="DS20" s="33">
        <f>'data-allests'!DS17</f>
        <v>0.4362107515335083</v>
      </c>
      <c r="DT20" s="33">
        <f>'data-allests'!DT17</f>
        <v>0.40094661712646484</v>
      </c>
      <c r="DU20" s="33">
        <f>'data-allests'!DU17</f>
        <v>0.14750659465789795</v>
      </c>
      <c r="DV20" s="34">
        <f>'data-allests'!DV17</f>
        <v>6.2898874282836914E-2</v>
      </c>
      <c r="DW20" s="32">
        <f>'data-allests'!DW17</f>
        <v>0.16865414381027222</v>
      </c>
      <c r="DX20" s="33">
        <f>'data-allests'!DX17</f>
        <v>0.52424484491348267</v>
      </c>
      <c r="DY20" s="33">
        <f>'data-allests'!DY17</f>
        <v>0.30710101127624512</v>
      </c>
      <c r="DZ20" s="33">
        <f>'data-allests'!DZ17</f>
        <v>0.1058952808380127</v>
      </c>
      <c r="EA20" s="33">
        <f>'data-allests'!EA17</f>
        <v>4.0640652179718018E-2</v>
      </c>
      <c r="EB20" s="33">
        <f>'data-allests'!EB17</f>
        <v>0.1955069899559021</v>
      </c>
      <c r="EC20" s="33">
        <f>'data-allests'!EC17</f>
        <v>0.47480112314224243</v>
      </c>
      <c r="ED20" s="33">
        <f>'data-allests'!ED17</f>
        <v>0.32969188690185547</v>
      </c>
      <c r="EE20" s="33">
        <f>'data-allests'!EE17</f>
        <v>9.6871554851531982E-2</v>
      </c>
      <c r="EF20" s="34">
        <f>'data-allests'!EF17</f>
        <v>3.6481380462646484E-2</v>
      </c>
      <c r="EG20" s="32">
        <f>'data-allests'!EG17</f>
        <v>0.18542510271072388</v>
      </c>
      <c r="EH20" s="33">
        <f>'data-allests'!EH17</f>
        <v>0.40555500984191895</v>
      </c>
      <c r="EI20" s="33">
        <f>'data-allests'!EI17</f>
        <v>0.40901988744735718</v>
      </c>
      <c r="EJ20" s="33">
        <f>'data-allests'!EJ17</f>
        <v>0.15510118007659912</v>
      </c>
      <c r="EK20" s="33">
        <f>'data-allests'!EK17</f>
        <v>4.9975216388702393E-2</v>
      </c>
      <c r="EL20" s="33">
        <f>'data-allests'!EL17</f>
        <v>0.19591832160949707</v>
      </c>
      <c r="EM20" s="33">
        <f>'data-allests'!EM17</f>
        <v>0.41544651985168457</v>
      </c>
      <c r="EN20" s="33">
        <f>'data-allests'!EN17</f>
        <v>0.38863515853881836</v>
      </c>
      <c r="EO20" s="33">
        <f>'data-allests'!EO17</f>
        <v>0.10671883821487427</v>
      </c>
      <c r="EP20" s="33">
        <f>'data-allests'!EP17</f>
        <v>2.4633169174194336E-2</v>
      </c>
      <c r="EQ20" s="33">
        <f>'data-allests'!EQ17</f>
        <v>9.8033908736650632E-2</v>
      </c>
      <c r="ER20" s="33">
        <f>'data-allests'!ER17</f>
        <v>0.32445183396339417</v>
      </c>
      <c r="ES20" s="33">
        <f>'data-allests'!ES17</f>
        <v>0.5775142622362468</v>
      </c>
      <c r="ET20" s="33">
        <f>'data-allests'!ET17</f>
        <v>0.24857722188894341</v>
      </c>
      <c r="EU20" s="34">
        <f>'data-allests'!EU17</f>
        <v>9.3829847504932964E-2</v>
      </c>
      <c r="EV20" s="33">
        <f>'data-allests'!EV17</f>
        <v>0.10181397199630737</v>
      </c>
      <c r="EW20" s="33">
        <f>'data-allests'!EW17</f>
        <v>0.3632391095161438</v>
      </c>
      <c r="EX20" s="33">
        <f>'data-allests'!EX17</f>
        <v>0.53494691848754883</v>
      </c>
      <c r="EY20" s="33">
        <f>'data-allests'!EY17</f>
        <v>0.15436375141143799</v>
      </c>
      <c r="EZ20" s="33">
        <f>'data-allests'!EZ17</f>
        <v>4.182136058807373E-2</v>
      </c>
      <c r="FA20" s="33">
        <f>'data-allests'!FA17</f>
        <v>8.7236558909519091E-2</v>
      </c>
      <c r="FB20" s="33">
        <f>'data-allests'!FB17</f>
        <v>0.35544633865356445</v>
      </c>
      <c r="FC20" s="33">
        <f>'data-allests'!FC17</f>
        <v>0.55731709248098371</v>
      </c>
      <c r="FD20" s="33">
        <f>'data-allests'!FD17</f>
        <v>0.20528629421874584</v>
      </c>
      <c r="FE20" s="34">
        <f>'data-allests'!FE17</f>
        <v>6.5145112198644606E-2</v>
      </c>
    </row>
    <row r="21" spans="1:161" x14ac:dyDescent="0.2">
      <c r="A21" s="3">
        <v>2005</v>
      </c>
      <c r="B21" s="32">
        <f>'data-allests'!B18</f>
        <v>0.14200079441070557</v>
      </c>
      <c r="C21" s="33">
        <f>'data-allests'!C18</f>
        <v>0.37793081998825073</v>
      </c>
      <c r="D21" s="33">
        <f>'data-allests'!D18</f>
        <v>0.4800683856010437</v>
      </c>
      <c r="E21" s="33">
        <f>'data-allests'!E18</f>
        <v>0.25461441278457642</v>
      </c>
      <c r="F21" s="33">
        <f>'data-allests'!F18</f>
        <v>0.14789354801177979</v>
      </c>
      <c r="G21" s="33">
        <f>'data-allests'!G18</f>
        <v>0.13884351064772804</v>
      </c>
      <c r="H21" s="33">
        <f>'data-allests'!H18</f>
        <v>0.4493371844291687</v>
      </c>
      <c r="I21" s="33">
        <f>'data-allests'!I18</f>
        <v>0.41181929022635966</v>
      </c>
      <c r="J21" s="33">
        <f>'data-allests'!J18</f>
        <v>0.1371413372136468</v>
      </c>
      <c r="K21" s="34">
        <f>'data-allests'!K18</f>
        <v>4.6474764820516559E-2</v>
      </c>
      <c r="L21" s="32">
        <f>'data-allests'!L18</f>
        <v>0.14423096179962158</v>
      </c>
      <c r="M21" s="33">
        <f>'data-allests'!M18</f>
        <v>0.43420171737670898</v>
      </c>
      <c r="N21" s="33">
        <f>'data-allests'!N18</f>
        <v>0.42156732082366943</v>
      </c>
      <c r="O21" s="33">
        <f>'data-allests'!O18</f>
        <v>0.14299368858337402</v>
      </c>
      <c r="P21" s="33">
        <f>'data-allests'!P18</f>
        <v>5.7678461074829102E-2</v>
      </c>
      <c r="Q21" s="33">
        <f>'data-allests'!Q18</f>
        <v>0.17398178577423096</v>
      </c>
      <c r="R21" s="33">
        <f>'data-allests'!R18</f>
        <v>0.38611125946044922</v>
      </c>
      <c r="S21" s="33">
        <f>'data-allests'!S18</f>
        <v>0.43990695476531982</v>
      </c>
      <c r="T21" s="33">
        <f>'data-allests'!T18</f>
        <v>0.12239795923233032</v>
      </c>
      <c r="U21" s="33">
        <f>'data-allests'!U18</f>
        <v>4.1664719581604004E-2</v>
      </c>
      <c r="V21" s="33">
        <f>'data-allests'!V18</f>
        <v>0.21191188996514632</v>
      </c>
      <c r="W21" s="33">
        <f>'data-allests'!W18</f>
        <v>0.41114690899848938</v>
      </c>
      <c r="X21" s="33">
        <f>'data-allests'!X18</f>
        <v>0.37694120173955847</v>
      </c>
      <c r="Y21" s="33">
        <f>'data-allests'!Y18</f>
        <v>0.12009549036622287</v>
      </c>
      <c r="Z21" s="34">
        <f>'data-allests'!Z18</f>
        <v>4.1812166723773719E-2</v>
      </c>
      <c r="AA21" s="32">
        <f>'data-allests'!AA18</f>
        <v>0.19745296239852905</v>
      </c>
      <c r="AB21" s="33">
        <f>'data-allests'!AB18</f>
        <v>0.45538383722305298</v>
      </c>
      <c r="AC21" s="33">
        <f>'data-allests'!AC18</f>
        <v>0.34716320037841797</v>
      </c>
      <c r="AD21" s="33">
        <f>'data-allests'!AD18</f>
        <v>0.11970829963684082</v>
      </c>
      <c r="AE21" s="33">
        <f>'data-allests'!AE18</f>
        <v>4.8373222351074219E-2</v>
      </c>
      <c r="AF21" s="33">
        <f>'data-allests'!AF18</f>
        <v>0.21200388669967651</v>
      </c>
      <c r="AG21" s="33">
        <f>'data-allests'!AG18</f>
        <v>0.45698714256286621</v>
      </c>
      <c r="AH21" s="33">
        <f>'data-allests'!AH18</f>
        <v>0.33100897073745728</v>
      </c>
      <c r="AI21" s="33">
        <f>'data-allests'!AI18</f>
        <v>0.11055022478103638</v>
      </c>
      <c r="AJ21" s="33">
        <f>'data-allests'!AJ18</f>
        <v>4.024350643157959E-2</v>
      </c>
      <c r="AK21" s="33">
        <f>'data-allests'!AK18</f>
        <v>0.1803513765335083</v>
      </c>
      <c r="AL21" s="33">
        <f>'data-allests'!AL18</f>
        <v>0.43349897861480713</v>
      </c>
      <c r="AM21" s="33">
        <f>'data-allests'!AM18</f>
        <v>0.38614964485168457</v>
      </c>
      <c r="AN21" s="33">
        <f>'data-allests'!AN18</f>
        <v>0.1460644006729126</v>
      </c>
      <c r="AO21" s="33">
        <f>'data-allests'!AO18</f>
        <v>6.3244760036468506E-2</v>
      </c>
      <c r="AP21" s="33">
        <f>'data-allests'!AP18</f>
        <v>0.20757412910461426</v>
      </c>
      <c r="AQ21" s="33">
        <f>'data-allests'!AQ18</f>
        <v>0.45667266845703125</v>
      </c>
      <c r="AR21" s="33">
        <f>'data-allests'!AR18</f>
        <v>0.33575320243835449</v>
      </c>
      <c r="AS21" s="33">
        <f>'data-allests'!AS18</f>
        <v>0.10692113637924194</v>
      </c>
      <c r="AT21" s="33">
        <f>'data-allests'!AT18</f>
        <v>3.6971569061279297E-2</v>
      </c>
      <c r="AU21" s="33">
        <f>'data-allests'!AU18</f>
        <v>0.21795922517776489</v>
      </c>
      <c r="AV21" s="33">
        <f>'data-allests'!AV18</f>
        <v>0.47664254903793335</v>
      </c>
      <c r="AW21" s="33">
        <f>'data-allests'!AW18</f>
        <v>0.30539822578430176</v>
      </c>
      <c r="AX21" s="33">
        <f>'data-allests'!AX18</f>
        <v>8.1008493900299072E-2</v>
      </c>
      <c r="AY21" s="33">
        <f>'data-allests'!AY18</f>
        <v>2.2371947765350342E-2</v>
      </c>
      <c r="AZ21" s="33">
        <f>'data-allests'!AZ18</f>
        <v>0.24379426240921021</v>
      </c>
      <c r="BA21" s="33">
        <f>'data-allests'!BA18</f>
        <v>0.43403464555740356</v>
      </c>
      <c r="BB21" s="33">
        <f>'data-allests'!BB18</f>
        <v>0.32217109203338623</v>
      </c>
      <c r="BC21" s="33">
        <f>'data-allests'!BC18</f>
        <v>0.11414259672164917</v>
      </c>
      <c r="BD21" s="33">
        <f>'data-allests'!BD18</f>
        <v>4.4534504413604736E-2</v>
      </c>
      <c r="BE21" s="33">
        <f>'data-allests'!BE18</f>
        <v>0.19912731349305879</v>
      </c>
      <c r="BF21" s="33">
        <f>'data-allests'!BF18</f>
        <v>0.46088004112243652</v>
      </c>
      <c r="BG21" s="33">
        <f>'data-allests'!BG18</f>
        <v>0.33999265300306819</v>
      </c>
      <c r="BH21" s="33">
        <f>'data-allests'!BH18</f>
        <v>0.10583246921121249</v>
      </c>
      <c r="BI21" s="33">
        <f>'data-allests'!BI18</f>
        <v>3.5957750995459108E-2</v>
      </c>
      <c r="BJ21" s="33">
        <f>'data-allests'!BJ18</f>
        <v>0.17695168799502969</v>
      </c>
      <c r="BK21" s="33">
        <f>'data-allests'!BK18</f>
        <v>0.46038350462913513</v>
      </c>
      <c r="BL21" s="33">
        <f>'data-allests'!BL18</f>
        <v>0.36266481843796788</v>
      </c>
      <c r="BM21" s="33">
        <f>'data-allests'!BM18</f>
        <v>0.12243395823219871</v>
      </c>
      <c r="BN21" s="34">
        <f>'data-allests'!BN18</f>
        <v>4.6133982444126663E-2</v>
      </c>
      <c r="BO21" s="32">
        <f>'data-allests'!BO18</f>
        <v>0.14088284969329834</v>
      </c>
      <c r="BP21" s="33">
        <f>'data-allests'!BP18</f>
        <v>0.4134678840637207</v>
      </c>
      <c r="BQ21" s="33">
        <f>'data-allests'!BQ18</f>
        <v>0.44564926624298096</v>
      </c>
      <c r="BR21" s="33">
        <f>'data-allests'!BR18</f>
        <v>0.14843010902404785</v>
      </c>
      <c r="BS21" s="33">
        <f>'data-allests'!BS18</f>
        <v>3.6814689636230469E-2</v>
      </c>
      <c r="BT21" s="33">
        <f>'data-allests'!BT18</f>
        <v>0.10512363910675049</v>
      </c>
      <c r="BU21" s="33">
        <f>'data-allests'!BU18</f>
        <v>0.31533181667327881</v>
      </c>
      <c r="BV21" s="33">
        <f>'data-allests'!BV18</f>
        <v>0.5795445442199707</v>
      </c>
      <c r="BW21" s="33">
        <f>'data-allests'!BW18</f>
        <v>0.30363607406616211</v>
      </c>
      <c r="BX21" s="33">
        <f>'data-allests'!BX18</f>
        <v>0.16703838109970093</v>
      </c>
      <c r="BY21" s="33">
        <f>'data-allests'!BY18</f>
        <v>8.7104856967926025E-2</v>
      </c>
      <c r="BZ21" s="33">
        <f>'data-allests'!BZ18</f>
        <v>0.29362553358078003</v>
      </c>
      <c r="CA21" s="33">
        <f>'data-allests'!CA18</f>
        <v>0.61926960945129395</v>
      </c>
      <c r="CB21" s="33">
        <f>'data-allests'!CB18</f>
        <v>0.30677258968353271</v>
      </c>
      <c r="CC21" s="33">
        <f>'data-allests'!CC18</f>
        <v>0.13145148754119873</v>
      </c>
      <c r="CD21" s="33">
        <f>'data-allests'!CD18</f>
        <v>0.10680860280990601</v>
      </c>
      <c r="CE21" s="33">
        <f>'data-allests'!CE18</f>
        <v>0.3794293999671936</v>
      </c>
      <c r="CF21" s="33">
        <f>'data-allests'!CF18</f>
        <v>0.51376199722290039</v>
      </c>
      <c r="CG21" s="33">
        <f>'data-allests'!CG18</f>
        <v>0.20869487524032593</v>
      </c>
      <c r="CH21" s="33">
        <f>'data-allests'!CH18</f>
        <v>7.530289888381958E-2</v>
      </c>
      <c r="CI21" s="33">
        <f>'data-allests'!CI18</f>
        <v>8.2668721675872803E-2</v>
      </c>
      <c r="CJ21" s="33">
        <f>'data-allests'!CJ18</f>
        <v>0.36218959093093872</v>
      </c>
      <c r="CK21" s="33">
        <f>'data-allests'!CK18</f>
        <v>0.55514168739318848</v>
      </c>
      <c r="CL21" s="33">
        <f>'data-allests'!CL18</f>
        <v>0.20509481430053711</v>
      </c>
      <c r="CM21" s="33">
        <f>'data-allests'!CM18</f>
        <v>6.4342737197875977E-2</v>
      </c>
      <c r="CN21" s="33">
        <f>'data-allests'!CN18</f>
        <v>8.1637419011645562E-2</v>
      </c>
      <c r="CO21" s="33">
        <f>'data-allests'!CO18</f>
        <v>0.37334522604942322</v>
      </c>
      <c r="CP21" s="33">
        <f>'data-allests'!CP18</f>
        <v>0.54501735843954013</v>
      </c>
      <c r="CQ21" s="33">
        <f>'data-allests'!CQ18</f>
        <v>0.22007882275889271</v>
      </c>
      <c r="CR21" s="34">
        <f>'data-allests'!CR18</f>
        <v>7.924024983376142E-2</v>
      </c>
      <c r="CS21" s="32">
        <f>'data-allests'!CS18</f>
        <v>0.1763230562210083</v>
      </c>
      <c r="CT21" s="33">
        <f>'data-allests'!CT18</f>
        <v>0.4250836968421936</v>
      </c>
      <c r="CU21" s="33">
        <f>'data-allests'!CU18</f>
        <v>0.3985932469367981</v>
      </c>
      <c r="CV21" s="33">
        <f>'data-allests'!CV18</f>
        <v>0.10640370845794678</v>
      </c>
      <c r="CW21" s="33">
        <f>'data-allests'!CW18</f>
        <v>2.5282442569732666E-2</v>
      </c>
      <c r="CX21" s="33">
        <f>'data-allests'!CX18</f>
        <v>0.16574794054031372</v>
      </c>
      <c r="CY21" s="33">
        <f>'data-allests'!CY18</f>
        <v>0.34483367204666138</v>
      </c>
      <c r="CZ21" s="33">
        <f>'data-allests'!CZ18</f>
        <v>0.4894183874130249</v>
      </c>
      <c r="DA21" s="33">
        <f>'data-allests'!DA18</f>
        <v>0.17875897884368896</v>
      </c>
      <c r="DB21" s="33">
        <f>'data-allests'!DB18</f>
        <v>6.9426059722900391E-2</v>
      </c>
      <c r="DC21" s="33">
        <f>'data-allests'!DC18</f>
        <v>0.14799273014068604</v>
      </c>
      <c r="DD21" s="33">
        <f>'data-allests'!DD18</f>
        <v>0.34820568561553955</v>
      </c>
      <c r="DE21" s="33">
        <f>'data-allests'!DE18</f>
        <v>0.50380158424377441</v>
      </c>
      <c r="DF21" s="33">
        <f>'data-allests'!DF18</f>
        <v>0.18037921190261841</v>
      </c>
      <c r="DG21" s="33">
        <f>'data-allests'!DG18</f>
        <v>6.950688362121582E-2</v>
      </c>
      <c r="DH21" s="33">
        <f>'data-allests'!DH18</f>
        <v>6.4921273898031484E-2</v>
      </c>
      <c r="DI21" s="33">
        <f>'data-allests'!DI18</f>
        <v>0.29989460110664368</v>
      </c>
      <c r="DJ21" s="33">
        <f>'data-allests'!DJ18</f>
        <v>0.63518413583516597</v>
      </c>
      <c r="DK21" s="33">
        <f>'data-allests'!DK18</f>
        <v>0.27900216804410094</v>
      </c>
      <c r="DL21" s="34">
        <f>'data-allests'!DL18</f>
        <v>9.7300708312734338E-2</v>
      </c>
      <c r="DM21" s="32">
        <f>'data-allests'!DM18</f>
        <v>0.14011615514755249</v>
      </c>
      <c r="DN21" s="33">
        <f>'data-allests'!DN18</f>
        <v>0.42550915479660034</v>
      </c>
      <c r="DO21" s="33">
        <f>'data-allests'!DO18</f>
        <v>0.43437469005584717</v>
      </c>
      <c r="DP21" s="33">
        <f>'data-allests'!DP18</f>
        <v>0.17779964208602905</v>
      </c>
      <c r="DQ21" s="33">
        <f>'data-allests'!DQ18</f>
        <v>7.9551815986633301E-2</v>
      </c>
      <c r="DR21" s="33">
        <f>'data-allests'!DR18</f>
        <v>0.16235524415969849</v>
      </c>
      <c r="DS21" s="33">
        <f>'data-allests'!DS18</f>
        <v>0.43068987131118774</v>
      </c>
      <c r="DT21" s="33">
        <f>'data-allests'!DT18</f>
        <v>0.40695488452911377</v>
      </c>
      <c r="DU21" s="33">
        <f>'data-allests'!DU18</f>
        <v>0.15403759479522705</v>
      </c>
      <c r="DV21" s="34">
        <f>'data-allests'!DV18</f>
        <v>6.6317081451416016E-2</v>
      </c>
      <c r="DW21" s="32">
        <f>'data-allests'!DW18</f>
        <v>0.16788101196289062</v>
      </c>
      <c r="DX21" s="33">
        <f>'data-allests'!DX18</f>
        <v>0.5202794075012207</v>
      </c>
      <c r="DY21" s="33">
        <f>'data-allests'!DY18</f>
        <v>0.31183958053588867</v>
      </c>
      <c r="DZ21" s="33">
        <f>'data-allests'!DZ18</f>
        <v>0.11236387491226196</v>
      </c>
      <c r="EA21" s="33">
        <f>'data-allests'!EA18</f>
        <v>4.3572783470153809E-2</v>
      </c>
      <c r="EB21" s="33">
        <f>'data-allests'!EB18</f>
        <v>0.20128029584884644</v>
      </c>
      <c r="EC21" s="33">
        <f>'data-allests'!EC18</f>
        <v>0.4709392786026001</v>
      </c>
      <c r="ED21" s="33">
        <f>'data-allests'!ED18</f>
        <v>0.32778042554855347</v>
      </c>
      <c r="EE21" s="33">
        <f>'data-allests'!EE18</f>
        <v>0.10268884897232056</v>
      </c>
      <c r="EF21" s="34">
        <f>'data-allests'!EF18</f>
        <v>4.3419361114501953E-2</v>
      </c>
      <c r="EG21" s="32">
        <f>'data-allests'!EG18</f>
        <v>0.16484671831130981</v>
      </c>
      <c r="EH21" s="33">
        <f>'data-allests'!EH18</f>
        <v>0.36968839168548584</v>
      </c>
      <c r="EI21" s="33">
        <f>'data-allests'!EI18</f>
        <v>0.46546489000320435</v>
      </c>
      <c r="EJ21" s="33">
        <f>'data-allests'!EJ18</f>
        <v>0.19709146022796631</v>
      </c>
      <c r="EK21" s="33">
        <f>'data-allests'!EK18</f>
        <v>6.5396904945373535E-2</v>
      </c>
      <c r="EL21" s="33">
        <f>'data-allests'!EL18</f>
        <v>0.16382294893264771</v>
      </c>
      <c r="EM21" s="33">
        <f>'data-allests'!EM18</f>
        <v>0.39956706762313843</v>
      </c>
      <c r="EN21" s="33">
        <f>'data-allests'!EN18</f>
        <v>0.43660998344421387</v>
      </c>
      <c r="EO21" s="33">
        <f>'data-allests'!EO18</f>
        <v>0.12618416547775269</v>
      </c>
      <c r="EP21" s="33">
        <f>'data-allests'!EP18</f>
        <v>2.9810190200805664E-2</v>
      </c>
      <c r="EQ21" s="33">
        <f>'data-allests'!EQ18</f>
        <v>0.10048424519166077</v>
      </c>
      <c r="ER21" s="33">
        <f>'data-allests'!ER18</f>
        <v>0.32695448398590088</v>
      </c>
      <c r="ES21" s="33">
        <f>'data-allests'!ES18</f>
        <v>0.57256127618833075</v>
      </c>
      <c r="ET21" s="33">
        <f>'data-allests'!ET18</f>
        <v>0.24204915509779709</v>
      </c>
      <c r="EU21" s="34">
        <f>'data-allests'!EU18</f>
        <v>8.8432405950403609E-2</v>
      </c>
      <c r="EV21" s="33">
        <f>'data-allests'!EV18</f>
        <v>0.1016431450843811</v>
      </c>
      <c r="EW21" s="33">
        <f>'data-allests'!EW18</f>
        <v>0.30774205923080444</v>
      </c>
      <c r="EX21" s="33">
        <f>'data-allests'!EX18</f>
        <v>0.59061479568481445</v>
      </c>
      <c r="EY21" s="33">
        <f>'data-allests'!EY18</f>
        <v>0.1834489107131958</v>
      </c>
      <c r="EZ21" s="33">
        <f>'data-allests'!EZ18</f>
        <v>5.3993821144104004E-2</v>
      </c>
      <c r="FA21" s="33">
        <f>'data-allests'!FA18</f>
        <v>8.3263945541403372E-2</v>
      </c>
      <c r="FB21" s="33">
        <f>'data-allests'!FB18</f>
        <v>0.35151702165603638</v>
      </c>
      <c r="FC21" s="33">
        <f>'data-allests'!FC18</f>
        <v>0.5652190467435706</v>
      </c>
      <c r="FD21" s="33">
        <f>'data-allests'!FD18</f>
        <v>0.20938772293868418</v>
      </c>
      <c r="FE21" s="34">
        <f>'data-allests'!FE18</f>
        <v>6.4553279593591154E-2</v>
      </c>
    </row>
    <row r="22" spans="1:161" x14ac:dyDescent="0.2">
      <c r="A22" s="3">
        <v>2010</v>
      </c>
      <c r="B22" s="32">
        <f>'data-allests'!B19</f>
        <v>0.1642107367515564</v>
      </c>
      <c r="C22" s="33">
        <f>'data-allests'!C19</f>
        <v>0.38019794225692749</v>
      </c>
      <c r="D22" s="33">
        <f>'data-allests'!D19</f>
        <v>0.45559132099151611</v>
      </c>
      <c r="E22" s="33">
        <f>'data-allests'!E19</f>
        <v>0.19778275489807129</v>
      </c>
      <c r="F22" s="33">
        <f>'data-allests'!F19</f>
        <v>0.10082834959030151</v>
      </c>
      <c r="G22" s="33">
        <f>'data-allests'!G19</f>
        <v>0.13489179392831574</v>
      </c>
      <c r="H22" s="33">
        <f>'data-allests'!H19</f>
        <v>0.44617190957069397</v>
      </c>
      <c r="I22" s="33">
        <f>'data-allests'!I19</f>
        <v>0.41893628885245032</v>
      </c>
      <c r="J22" s="33">
        <f>'data-allests'!J19</f>
        <v>0.13380968873453436</v>
      </c>
      <c r="K22" s="34">
        <f>'data-allests'!K19</f>
        <v>4.2921573095295824E-2</v>
      </c>
      <c r="L22" s="32">
        <f>'data-allests'!L19</f>
        <v>0.13830757141113281</v>
      </c>
      <c r="M22" s="33">
        <f>'data-allests'!M19</f>
        <v>0.43343150615692139</v>
      </c>
      <c r="N22" s="33">
        <f>'data-allests'!N19</f>
        <v>0.4282609224319458</v>
      </c>
      <c r="O22" s="33">
        <f>'data-allests'!O19</f>
        <v>0.15200924873352051</v>
      </c>
      <c r="P22" s="33">
        <f>'data-allests'!P19</f>
        <v>6.6014528274536133E-2</v>
      </c>
      <c r="Q22" s="33">
        <f>'data-allests'!Q19</f>
        <v>0.17686396837234497</v>
      </c>
      <c r="R22" s="33">
        <f>'data-allests'!R19</f>
        <v>0.39174586534500122</v>
      </c>
      <c r="S22" s="33">
        <f>'data-allests'!S19</f>
        <v>0.43139016628265381</v>
      </c>
      <c r="T22" s="33">
        <f>'data-allests'!T19</f>
        <v>0.11584615707397461</v>
      </c>
      <c r="U22" s="33">
        <f>'data-allests'!U19</f>
        <v>3.6962807178497314E-2</v>
      </c>
      <c r="V22" s="33">
        <f>'data-allests'!V19</f>
        <v>0.18972494744140633</v>
      </c>
      <c r="W22" s="33">
        <f>'data-allests'!W19</f>
        <v>0.39000380039215088</v>
      </c>
      <c r="X22" s="33">
        <f>'data-allests'!X19</f>
        <v>0.42027124039042651</v>
      </c>
      <c r="Y22" s="33">
        <f>'data-allests'!Y19</f>
        <v>0.13951315020137225</v>
      </c>
      <c r="Z22" s="34">
        <f>'data-allests'!Z19</f>
        <v>5.0220211332521664E-2</v>
      </c>
      <c r="AA22" s="32">
        <f>'data-allests'!AA19</f>
        <v>0.19324100017547607</v>
      </c>
      <c r="AB22" s="33">
        <f>'data-allests'!AB19</f>
        <v>0.43992769718170166</v>
      </c>
      <c r="AC22" s="33">
        <f>'data-allests'!AC19</f>
        <v>0.36683130264282227</v>
      </c>
      <c r="AD22" s="33">
        <f>'data-allests'!AD19</f>
        <v>0.12860965728759766</v>
      </c>
      <c r="AE22" s="33">
        <f>'data-allests'!AE19</f>
        <v>4.6765446662902832E-2</v>
      </c>
      <c r="AF22" s="33">
        <f>'data-allests'!AF19</f>
        <v>0.21509486436843872</v>
      </c>
      <c r="AG22" s="33">
        <f>'data-allests'!AG19</f>
        <v>0.45923811197280884</v>
      </c>
      <c r="AH22" s="33">
        <f>'data-allests'!AH19</f>
        <v>0.32566702365875244</v>
      </c>
      <c r="AI22" s="33">
        <f>'data-allests'!AI19</f>
        <v>0.10576730966567993</v>
      </c>
      <c r="AJ22" s="33">
        <f>'data-allests'!AJ19</f>
        <v>3.7711203098297119E-2</v>
      </c>
      <c r="AK22" s="33">
        <f>'data-allests'!AK19</f>
        <v>0.19617486000061035</v>
      </c>
      <c r="AL22" s="33">
        <f>'data-allests'!AL19</f>
        <v>0.44992315769195557</v>
      </c>
      <c r="AM22" s="33">
        <f>'data-allests'!AM19</f>
        <v>0.35390198230743408</v>
      </c>
      <c r="AN22" s="33">
        <f>'data-allests'!AN19</f>
        <v>0.12854331731796265</v>
      </c>
      <c r="AO22" s="33">
        <f>'data-allests'!AO19</f>
        <v>5.3844034671783447E-2</v>
      </c>
      <c r="AP22" s="33">
        <f>'data-allests'!AP19</f>
        <v>0.20682042837142944</v>
      </c>
      <c r="AQ22" s="33">
        <f>'data-allests'!AQ19</f>
        <v>0.45150953531265259</v>
      </c>
      <c r="AR22" s="33">
        <f>'data-allests'!AR19</f>
        <v>0.34167003631591797</v>
      </c>
      <c r="AS22" s="33">
        <f>'data-allests'!AS19</f>
        <v>0.11395806074142456</v>
      </c>
      <c r="AT22" s="33">
        <f>'data-allests'!AT19</f>
        <v>4.186701774597168E-2</v>
      </c>
      <c r="AU22" s="33">
        <f>'data-allests'!AU19</f>
        <v>0.21571630239486694</v>
      </c>
      <c r="AV22" s="33">
        <f>'data-allests'!AV19</f>
        <v>0.47749006748199463</v>
      </c>
      <c r="AW22" s="33">
        <f>'data-allests'!AW19</f>
        <v>0.30679363012313843</v>
      </c>
      <c r="AX22" s="33">
        <f>'data-allests'!AX19</f>
        <v>7.8715085983276367E-2</v>
      </c>
      <c r="AY22" s="33">
        <f>'data-allests'!AY19</f>
        <v>2.070164680480957E-2</v>
      </c>
      <c r="AZ22" s="33">
        <f>'data-allests'!AZ19</f>
        <v>0.23006272315979004</v>
      </c>
      <c r="BA22" s="33">
        <f>'data-allests'!BA19</f>
        <v>0.45938491821289062</v>
      </c>
      <c r="BB22" s="33">
        <f>'data-allests'!BB19</f>
        <v>0.31055235862731934</v>
      </c>
      <c r="BC22" s="33">
        <f>'data-allests'!BC19</f>
        <v>0.10584616661071777</v>
      </c>
      <c r="BD22" s="33">
        <f>'data-allests'!BD19</f>
        <v>4.3034493923187256E-2</v>
      </c>
      <c r="BE22" s="33">
        <f>'data-allests'!BE19</f>
        <v>0.19714675043983598</v>
      </c>
      <c r="BF22" s="33">
        <f>'data-allests'!BF19</f>
        <v>0.46595239639282227</v>
      </c>
      <c r="BG22" s="33">
        <f>'data-allests'!BG19</f>
        <v>0.33690086360496979</v>
      </c>
      <c r="BH22" s="33">
        <f>'data-allests'!BH19</f>
        <v>0.10070874237142484</v>
      </c>
      <c r="BI22" s="33">
        <f>'data-allests'!BI19</f>
        <v>3.4243255897228327E-2</v>
      </c>
      <c r="BJ22" s="33">
        <f>'data-allests'!BJ19</f>
        <v>0.18317871355123017</v>
      </c>
      <c r="BK22" s="33">
        <f>'data-allests'!BK19</f>
        <v>0.45603683590888977</v>
      </c>
      <c r="BL22" s="33">
        <f>'data-allests'!BL19</f>
        <v>0.36078444300832946</v>
      </c>
      <c r="BM22" s="33">
        <f>'data-allests'!BM19</f>
        <v>0.12118359235195313</v>
      </c>
      <c r="BN22" s="34">
        <f>'data-allests'!BN19</f>
        <v>4.4802143619633562E-2</v>
      </c>
      <c r="BO22" s="32">
        <f>'data-allests'!BO19</f>
        <v>0.14375424385070801</v>
      </c>
      <c r="BP22" s="33">
        <f>'data-allests'!BP19</f>
        <v>0.40609884262084961</v>
      </c>
      <c r="BQ22" s="33">
        <f>'data-allests'!BQ19</f>
        <v>0.45014691352844238</v>
      </c>
      <c r="BR22" s="33">
        <f>'data-allests'!BR19</f>
        <v>0.15392494201660156</v>
      </c>
      <c r="BS22" s="33">
        <f>'data-allests'!BS19</f>
        <v>4.4256687164306641E-2</v>
      </c>
      <c r="BT22" s="33">
        <f>'data-allests'!BT19</f>
        <v>0.10921454429626465</v>
      </c>
      <c r="BU22" s="33">
        <f>'data-allests'!BU19</f>
        <v>0.31979823112487793</v>
      </c>
      <c r="BV22" s="33">
        <f>'data-allests'!BV19</f>
        <v>0.57098722457885742</v>
      </c>
      <c r="BW22" s="33">
        <f>'data-allests'!BW19</f>
        <v>0.27058720588684082</v>
      </c>
      <c r="BX22" s="33">
        <f>'data-allests'!BX19</f>
        <v>0.11753618717193604</v>
      </c>
      <c r="BY22" s="33">
        <f>'data-allests'!BY19</f>
        <v>8.4279775619506836E-2</v>
      </c>
      <c r="BZ22" s="33">
        <f>'data-allests'!BZ19</f>
        <v>0.29063671827316284</v>
      </c>
      <c r="CA22" s="33">
        <f>'data-allests'!CA19</f>
        <v>0.62508350610733032</v>
      </c>
      <c r="CB22" s="33">
        <f>'data-allests'!CB19</f>
        <v>0.27996766567230225</v>
      </c>
      <c r="CC22" s="33">
        <f>'data-allests'!CC19</f>
        <v>0.10353982448577881</v>
      </c>
      <c r="CD22" s="33">
        <f>'data-allests'!CD19</f>
        <v>9.9578917026519775E-2</v>
      </c>
      <c r="CE22" s="33">
        <f>'data-allests'!CE19</f>
        <v>0.36962717771530151</v>
      </c>
      <c r="CF22" s="33">
        <f>'data-allests'!CF19</f>
        <v>0.53079390525817871</v>
      </c>
      <c r="CG22" s="33">
        <f>'data-allests'!CG19</f>
        <v>0.2220725417137146</v>
      </c>
      <c r="CH22" s="33">
        <f>'data-allests'!CH19</f>
        <v>8.338850736618042E-2</v>
      </c>
      <c r="CI22" s="33">
        <f>'data-allests'!CI19</f>
        <v>7.084500789642334E-2</v>
      </c>
      <c r="CJ22" s="33">
        <f>'data-allests'!CJ19</f>
        <v>0.33828014135360718</v>
      </c>
      <c r="CK22" s="33">
        <f>'data-allests'!CK19</f>
        <v>0.59087485074996948</v>
      </c>
      <c r="CL22" s="33">
        <f>'data-allests'!CL19</f>
        <v>0.25060147047042847</v>
      </c>
      <c r="CM22" s="33">
        <f>'data-allests'!CM19</f>
        <v>9.7308158874511719E-2</v>
      </c>
      <c r="CN22" s="33">
        <f>'data-allests'!CN19</f>
        <v>8.5437909438896176E-2</v>
      </c>
      <c r="CO22" s="33">
        <f>'data-allests'!CO19</f>
        <v>0.37874656915664673</v>
      </c>
      <c r="CP22" s="33">
        <f>'data-allests'!CP19</f>
        <v>0.53581551091363666</v>
      </c>
      <c r="CQ22" s="33">
        <f>'data-allests'!CQ19</f>
        <v>0.21220423740113306</v>
      </c>
      <c r="CR22" s="34">
        <f>'data-allests'!CR19</f>
        <v>7.8324190714420705E-2</v>
      </c>
      <c r="CS22" s="32">
        <f>'data-allests'!CS19</f>
        <v>0.18785911798477173</v>
      </c>
      <c r="CT22" s="33">
        <f>'data-allests'!CT19</f>
        <v>0.42836916446685791</v>
      </c>
      <c r="CU22" s="33">
        <f>'data-allests'!CU19</f>
        <v>0.38377171754837036</v>
      </c>
      <c r="CV22" s="33">
        <f>'data-allests'!CV19</f>
        <v>0.10032004117965698</v>
      </c>
      <c r="CW22" s="33">
        <f>'data-allests'!CW19</f>
        <v>2.3326396942138672E-2</v>
      </c>
      <c r="CX22" s="33">
        <f>'data-allests'!CX19</f>
        <v>0.18118524551391602</v>
      </c>
      <c r="CY22" s="33">
        <f>'data-allests'!CY19</f>
        <v>0.36382174491882324</v>
      </c>
      <c r="CZ22" s="33">
        <f>'data-allests'!CZ19</f>
        <v>0.45499300956726074</v>
      </c>
      <c r="DA22" s="33">
        <f>'data-allests'!DA19</f>
        <v>0.14821279048919678</v>
      </c>
      <c r="DB22" s="33">
        <f>'data-allests'!DB19</f>
        <v>5.0805807113647461E-2</v>
      </c>
      <c r="DC22" s="33">
        <f>'data-allests'!DC19</f>
        <v>0.15077763795852661</v>
      </c>
      <c r="DD22" s="33">
        <f>'data-allests'!DD19</f>
        <v>0.33936017751693726</v>
      </c>
      <c r="DE22" s="33">
        <f>'data-allests'!DE19</f>
        <v>0.50986218452453613</v>
      </c>
      <c r="DF22" s="33">
        <f>'data-allests'!DF19</f>
        <v>0.19364452362060547</v>
      </c>
      <c r="DG22" s="33">
        <f>'data-allests'!DG19</f>
        <v>7.8863799571990967E-2</v>
      </c>
      <c r="DH22" s="33">
        <f>'data-allests'!DH19</f>
        <v>7.0945411624458776E-2</v>
      </c>
      <c r="DI22" s="33">
        <f>'data-allests'!DI19</f>
        <v>0.3164486289024353</v>
      </c>
      <c r="DJ22" s="33">
        <f>'data-allests'!DJ19</f>
        <v>0.61260595429081799</v>
      </c>
      <c r="DK22" s="33">
        <f>'data-allests'!DK19</f>
        <v>0.25623744502898327</v>
      </c>
      <c r="DL22" s="34">
        <f>'data-allests'!DL19</f>
        <v>8.9591726060449919E-2</v>
      </c>
      <c r="DM22" s="32">
        <f>'data-allests'!DM19</f>
        <v>0.13492447137832642</v>
      </c>
      <c r="DN22" s="33">
        <f>'data-allests'!DN19</f>
        <v>0.42630875110626221</v>
      </c>
      <c r="DO22" s="33">
        <f>'data-allests'!DO19</f>
        <v>0.43876677751541138</v>
      </c>
      <c r="DP22" s="33">
        <f>'data-allests'!DP19</f>
        <v>0.17720383405685425</v>
      </c>
      <c r="DQ22" s="33">
        <f>'data-allests'!DQ19</f>
        <v>7.8959286212921143E-2</v>
      </c>
      <c r="DR22" s="33">
        <f>'data-allests'!DR19</f>
        <v>0.16501486301422119</v>
      </c>
      <c r="DS22" s="33">
        <f>'data-allests'!DS19</f>
        <v>0.43277883529663086</v>
      </c>
      <c r="DT22" s="33">
        <f>'data-allests'!DT19</f>
        <v>0.40220630168914795</v>
      </c>
      <c r="DU22" s="33">
        <f>'data-allests'!DU19</f>
        <v>0.14038479328155518</v>
      </c>
      <c r="DV22" s="34">
        <f>'data-allests'!DV19</f>
        <v>5.5441141128540039E-2</v>
      </c>
      <c r="DW22" s="32">
        <f>'data-allests'!DW19</f>
        <v>0.17177408933639526</v>
      </c>
      <c r="DX22" s="33">
        <f>'data-allests'!DX19</f>
        <v>0.51453691720962524</v>
      </c>
      <c r="DY22" s="33">
        <f>'data-allests'!DY19</f>
        <v>0.31368899345397949</v>
      </c>
      <c r="DZ22" s="33">
        <f>'data-allests'!DZ19</f>
        <v>0.11488348245620728</v>
      </c>
      <c r="EA22" s="33">
        <f>'data-allests'!EA19</f>
        <v>4.9269914627075195E-2</v>
      </c>
      <c r="EB22" s="33">
        <f>'data-allests'!EB19</f>
        <v>0.20486599206924438</v>
      </c>
      <c r="EC22" s="33">
        <f>'data-allests'!EC19</f>
        <v>0.48342698812484741</v>
      </c>
      <c r="ED22" s="33">
        <f>'data-allests'!ED19</f>
        <v>0.3117070198059082</v>
      </c>
      <c r="EE22" s="33">
        <f>'data-allests'!EE19</f>
        <v>9.5093369483947754E-2</v>
      </c>
      <c r="EF22" s="34">
        <f>'data-allests'!EF19</f>
        <v>3.8858175277709961E-2</v>
      </c>
      <c r="EG22" s="32">
        <f>'data-allests'!EG19</f>
        <v>0.14326399564743042</v>
      </c>
      <c r="EH22" s="33">
        <f>'data-allests'!EH19</f>
        <v>0.32459467649459839</v>
      </c>
      <c r="EI22" s="33">
        <f>'data-allests'!EI19</f>
        <v>0.53214132785797119</v>
      </c>
      <c r="EJ22" s="33">
        <f>'data-allests'!EJ19</f>
        <v>0.21641004085540771</v>
      </c>
      <c r="EK22" s="33">
        <f>'data-allests'!EK19</f>
        <v>8.3050906658172607E-2</v>
      </c>
      <c r="EL22" s="33">
        <f>'data-allests'!EL19</f>
        <v>0.16543692350387573</v>
      </c>
      <c r="EM22" s="33">
        <f>'data-allests'!EM19</f>
        <v>0.41310405731201172</v>
      </c>
      <c r="EN22" s="33">
        <f>'data-allests'!EN19</f>
        <v>0.42145901918411255</v>
      </c>
      <c r="EO22" s="33">
        <f>'data-allests'!EO19</f>
        <v>0.1137201189994812</v>
      </c>
      <c r="EP22" s="33">
        <f>'data-allests'!EP19</f>
        <v>2.5651812553405762E-2</v>
      </c>
      <c r="EQ22" s="33">
        <f>'data-allests'!EQ19</f>
        <v>0.10827165513480619</v>
      </c>
      <c r="ER22" s="33">
        <f>'data-allests'!ER19</f>
        <v>0.32672074437141418</v>
      </c>
      <c r="ES22" s="33">
        <f>'data-allests'!ES19</f>
        <v>0.565007590956355</v>
      </c>
      <c r="ET22" s="33">
        <f>'data-allests'!ET19</f>
        <v>0.24086093298517877</v>
      </c>
      <c r="EU22" s="34">
        <f>'data-allests'!EU19</f>
        <v>9.0155241466064448E-2</v>
      </c>
      <c r="EV22" s="33">
        <f>'data-allests'!EV19</f>
        <v>7.887345552444458E-2</v>
      </c>
      <c r="EW22" s="33">
        <f>'data-allests'!EW19</f>
        <v>0.30687355995178223</v>
      </c>
      <c r="EX22" s="33">
        <f>'data-allests'!EX19</f>
        <v>0.61425298452377319</v>
      </c>
      <c r="EY22" s="33">
        <f>'data-allests'!EY19</f>
        <v>0.18770879507064819</v>
      </c>
      <c r="EZ22" s="33">
        <f>'data-allests'!EZ19</f>
        <v>5.3204655647277832E-2</v>
      </c>
      <c r="FA22" s="33">
        <f>'data-allests'!FA19</f>
        <v>8.3551733736451306E-2</v>
      </c>
      <c r="FB22" s="33">
        <f>'data-allests'!FB19</f>
        <v>0.34949567914009094</v>
      </c>
      <c r="FC22" s="33">
        <f>'data-allests'!FC19</f>
        <v>0.56695257673119914</v>
      </c>
      <c r="FD22" s="33">
        <f>'data-allests'!FD19</f>
        <v>0.20934371990489281</v>
      </c>
      <c r="FE22" s="34">
        <f>'data-allests'!FE19</f>
        <v>6.3585270112579417E-2</v>
      </c>
    </row>
    <row r="23" spans="1:161" x14ac:dyDescent="0.2">
      <c r="A23" s="3">
        <v>2015</v>
      </c>
      <c r="B23" s="32">
        <f>'data-allests'!B20</f>
        <v>0.17031854391098022</v>
      </c>
      <c r="C23" s="33">
        <f>'data-allests'!C20</f>
        <v>0.37613987922668457</v>
      </c>
      <c r="D23" s="33">
        <f>'data-allests'!D20</f>
        <v>0.45354157686233521</v>
      </c>
      <c r="E23" s="33">
        <f>'data-allests'!E20</f>
        <v>0.19716745615005493</v>
      </c>
      <c r="F23" s="33">
        <f>'data-allests'!F20</f>
        <v>0.10353589057922363</v>
      </c>
      <c r="G23" s="33">
        <f>'data-allests'!G20</f>
        <v>0.13236242566656031</v>
      </c>
      <c r="H23" s="33">
        <f>'data-allests'!H20</f>
        <v>0.4361056387424469</v>
      </c>
      <c r="I23" s="33">
        <f>'data-allests'!I20</f>
        <v>0.43153193012242103</v>
      </c>
      <c r="J23" s="33">
        <f>'data-allests'!J20</f>
        <v>0.14212081958710465</v>
      </c>
      <c r="K23" s="34">
        <f>'data-allests'!K20</f>
        <v>4.7678708344499103E-2</v>
      </c>
      <c r="L23" s="32">
        <f>'data-allests'!L20</f>
        <v>0.1435965895652771</v>
      </c>
      <c r="M23" s="33">
        <f>'data-allests'!M20</f>
        <v>0.43982619047164917</v>
      </c>
      <c r="N23" s="33">
        <f>'data-allests'!N20</f>
        <v>0.41657721996307373</v>
      </c>
      <c r="O23" s="33">
        <f>'data-allests'!O20</f>
        <v>0.14001286029815674</v>
      </c>
      <c r="P23" s="33">
        <f>'data-allests'!P20</f>
        <v>6.3344597816467285E-2</v>
      </c>
      <c r="Q23" s="33">
        <f>'data-allests'!Q20</f>
        <v>0.17650598287582397</v>
      </c>
      <c r="R23" s="33">
        <f>'data-allests'!R20</f>
        <v>0.39154320955276489</v>
      </c>
      <c r="S23" s="33">
        <f>'data-allests'!S20</f>
        <v>0.43195080757141113</v>
      </c>
      <c r="T23" s="33">
        <f>'data-allests'!T20</f>
        <v>0.11657190322875977</v>
      </c>
      <c r="U23" s="33">
        <f>'data-allests'!U20</f>
        <v>3.734135627746582E-2</v>
      </c>
      <c r="V23" s="33">
        <f>'data-allests'!V20</f>
        <v>0.18973407124798458</v>
      </c>
      <c r="W23" s="33">
        <f>'data-allests'!W20</f>
        <v>0.39006909728050232</v>
      </c>
      <c r="X23" s="33">
        <f>'data-allests'!X20</f>
        <v>0.4201968254527198</v>
      </c>
      <c r="Y23" s="33">
        <f>'data-allests'!Y20</f>
        <v>0.13784716242952422</v>
      </c>
      <c r="Z23" s="34">
        <f>'data-allests'!Z20</f>
        <v>4.8845925175021884E-2</v>
      </c>
      <c r="AA23" s="32">
        <f>'data-allests'!AA20</f>
        <v>0.1825907826423645</v>
      </c>
      <c r="AB23" s="33">
        <f>'data-allests'!AB20</f>
        <v>0.43633776903152466</v>
      </c>
      <c r="AC23" s="33">
        <f>'data-allests'!AC20</f>
        <v>0.38107144832611084</v>
      </c>
      <c r="AD23" s="33">
        <f>'data-allests'!AD20</f>
        <v>0.13275754451751709</v>
      </c>
      <c r="AE23" s="33">
        <f>'data-allests'!AE20</f>
        <v>4.7965407371520996E-2</v>
      </c>
      <c r="AF23" s="33">
        <f>'data-allests'!AF20</f>
        <v>0.21525132656097412</v>
      </c>
      <c r="AG23" s="33">
        <f>'data-allests'!AG20</f>
        <v>0.4642786979675293</v>
      </c>
      <c r="AH23" s="33">
        <f>'data-allests'!AH20</f>
        <v>0.32046997547149658</v>
      </c>
      <c r="AI23" s="33">
        <f>'data-allests'!AI20</f>
        <v>9.8581790924072266E-2</v>
      </c>
      <c r="AJ23" s="33">
        <f>'data-allests'!AJ20</f>
        <v>3.3517956733703613E-2</v>
      </c>
      <c r="AK23" s="33">
        <f>'data-allests'!AK20</f>
        <v>0.1959158182144165</v>
      </c>
      <c r="AL23" s="33">
        <f>'data-allests'!AL20</f>
        <v>0.44219732284545898</v>
      </c>
      <c r="AM23" s="33">
        <f>'data-allests'!AM20</f>
        <v>0.36188685894012451</v>
      </c>
      <c r="AN23" s="33">
        <f>'data-allests'!AN20</f>
        <v>0.12762671709060669</v>
      </c>
      <c r="AO23" s="33">
        <f>'data-allests'!AO20</f>
        <v>4.9464225769042969E-2</v>
      </c>
      <c r="AP23" s="33">
        <f>'data-allests'!AP20</f>
        <v>0.20674377679824829</v>
      </c>
      <c r="AQ23" s="33">
        <f>'data-allests'!AQ20</f>
        <v>0.44803363084793091</v>
      </c>
      <c r="AR23" s="33">
        <f>'data-allests'!AR20</f>
        <v>0.3452225923538208</v>
      </c>
      <c r="AS23" s="33">
        <f>'data-allests'!AS20</f>
        <v>0.11901688575744629</v>
      </c>
      <c r="AT23" s="33">
        <f>'data-allests'!AT20</f>
        <v>4.3956637382507324E-2</v>
      </c>
      <c r="AU23" s="33">
        <f>'data-allests'!AU20</f>
        <v>0.21022361516952515</v>
      </c>
      <c r="AV23" s="33">
        <f>'data-allests'!AV20</f>
        <v>0.48385697603225708</v>
      </c>
      <c r="AW23" s="33">
        <f>'data-allests'!AW20</f>
        <v>0.30591940879821777</v>
      </c>
      <c r="AX23" s="33">
        <f>'data-allests'!AX20</f>
        <v>7.6566696166992188E-2</v>
      </c>
      <c r="AY23" s="33">
        <f>'data-allests'!AY20</f>
        <v>1.9279658794403076E-2</v>
      </c>
      <c r="AZ23" s="33">
        <f>'data-allests'!AZ20</f>
        <v>0.23761200904846191</v>
      </c>
      <c r="BA23" s="33">
        <f>'data-allests'!BA20</f>
        <v>0.45716959238052368</v>
      </c>
      <c r="BB23" s="33">
        <f>'data-allests'!BB20</f>
        <v>0.3052183985710144</v>
      </c>
      <c r="BC23" s="33">
        <f>'data-allests'!BC20</f>
        <v>0.1000673770904541</v>
      </c>
      <c r="BD23" s="33">
        <f>'data-allests'!BD20</f>
        <v>3.6761045455932617E-2</v>
      </c>
      <c r="BE23" s="33">
        <f>'data-allests'!BE20</f>
        <v>0.19243303422661284</v>
      </c>
      <c r="BF23" s="33">
        <f>'data-allests'!BF20</f>
        <v>0.47040098905563354</v>
      </c>
      <c r="BG23" s="33">
        <f>'data-allests'!BG20</f>
        <v>0.33716597324393677</v>
      </c>
      <c r="BH23" s="33">
        <f>'data-allests'!BH20</f>
        <v>0.10140436230925423</v>
      </c>
      <c r="BI23" s="33">
        <f>'data-allests'!BI20</f>
        <v>3.4323520653705523E-2</v>
      </c>
      <c r="BJ23" s="33">
        <f>'data-allests'!BJ20</f>
        <v>0.17779587610284853</v>
      </c>
      <c r="BK23" s="33">
        <f>'data-allests'!BK20</f>
        <v>0.450665682554245</v>
      </c>
      <c r="BL23" s="33">
        <f>'data-allests'!BL20</f>
        <v>0.37153844074447584</v>
      </c>
      <c r="BM23" s="33">
        <f>'data-allests'!BM20</f>
        <v>0.13416009332681697</v>
      </c>
      <c r="BN23" s="34">
        <f>'data-allests'!BN20</f>
        <v>5.3805579905252879E-2</v>
      </c>
      <c r="BO23" s="32">
        <f>'data-allests'!BO20</f>
        <v>0.16294795274734497</v>
      </c>
      <c r="BP23" s="33">
        <f>'data-allests'!BP20</f>
        <v>0.42841953039169312</v>
      </c>
      <c r="BQ23" s="33">
        <f>'data-allests'!BQ20</f>
        <v>0.40863251686096191</v>
      </c>
      <c r="BR23" s="33">
        <f>'data-allests'!BR20</f>
        <v>0.14088183641433716</v>
      </c>
      <c r="BS23" s="33">
        <f>'data-allests'!BS20</f>
        <v>4.7767341136932373E-2</v>
      </c>
      <c r="BT23" s="33">
        <f>'data-allests'!BT20</f>
        <v>0.11307162046432495</v>
      </c>
      <c r="BU23" s="33">
        <f>'data-allests'!BU20</f>
        <v>0.32960498332977295</v>
      </c>
      <c r="BV23" s="33">
        <f>'data-allests'!BV20</f>
        <v>0.5573233962059021</v>
      </c>
      <c r="BW23" s="33">
        <f>'data-allests'!BW20</f>
        <v>0.2417299747467041</v>
      </c>
      <c r="BX23" s="33">
        <f>'data-allests'!BX20</f>
        <v>8.6132168769836426E-2</v>
      </c>
      <c r="BY23" s="33">
        <f>'data-allests'!BY20</f>
        <v>9.2100441455841064E-2</v>
      </c>
      <c r="BZ23" s="33">
        <f>'data-allests'!BZ20</f>
        <v>0.28107649087905884</v>
      </c>
      <c r="CA23" s="33">
        <f>'data-allests'!CA20</f>
        <v>0.6268230676651001</v>
      </c>
      <c r="CB23" s="33">
        <f>'data-allests'!CB20</f>
        <v>0.30618429183959961</v>
      </c>
      <c r="CC23" s="33">
        <f>'data-allests'!CC20</f>
        <v>0.12721443176269531</v>
      </c>
      <c r="CD23" s="33">
        <f>'data-allests'!CD20</f>
        <v>0.11739003658294678</v>
      </c>
      <c r="CE23" s="33">
        <f>'data-allests'!CE20</f>
        <v>0.39470702409744263</v>
      </c>
      <c r="CF23" s="33">
        <f>'data-allests'!CF20</f>
        <v>0.4879029393196106</v>
      </c>
      <c r="CG23" s="33">
        <f>'data-allests'!CG20</f>
        <v>0.19644665718078613</v>
      </c>
      <c r="CH23" s="33">
        <f>'data-allests'!CH20</f>
        <v>7.3897600173950195E-2</v>
      </c>
      <c r="CI23" s="33">
        <f>'data-allests'!CI20</f>
        <v>7.5746834278106689E-2</v>
      </c>
      <c r="CJ23" s="33">
        <f>'data-allests'!CJ20</f>
        <v>0.32620912790298462</v>
      </c>
      <c r="CK23" s="33">
        <f>'data-allests'!CK20</f>
        <v>0.59804403781890869</v>
      </c>
      <c r="CL23" s="33">
        <f>'data-allests'!CL20</f>
        <v>0.28275138139724731</v>
      </c>
      <c r="CM23" s="33">
        <f>'data-allests'!CM20</f>
        <v>0.12423425912857056</v>
      </c>
      <c r="CN23" s="33">
        <f>'data-allests'!CN20</f>
        <v>9.3217251273877699E-2</v>
      </c>
      <c r="CO23" s="33">
        <f>'data-allests'!CO20</f>
        <v>0.38671126961708069</v>
      </c>
      <c r="CP23" s="33">
        <f>'data-allests'!CP20</f>
        <v>0.52007147178578661</v>
      </c>
      <c r="CQ23" s="33">
        <f>'data-allests'!CQ20</f>
        <v>0.21267303028941739</v>
      </c>
      <c r="CR23" s="34">
        <f>'data-allests'!CR20</f>
        <v>8.4255173641237385E-2</v>
      </c>
      <c r="CS23" s="32">
        <f>'data-allests'!CS20</f>
        <v>0.19017142057418823</v>
      </c>
      <c r="CT23" s="33">
        <f>'data-allests'!CT20</f>
        <v>0.4290277361869812</v>
      </c>
      <c r="CU23" s="33">
        <f>'data-allests'!CU20</f>
        <v>0.38080084323883057</v>
      </c>
      <c r="CV23" s="33">
        <f>'data-allests'!CV20</f>
        <v>9.9100649356842041E-2</v>
      </c>
      <c r="CW23" s="33">
        <f>'data-allests'!CW20</f>
        <v>2.2935986518859863E-2</v>
      </c>
      <c r="CX23" s="33">
        <f>'data-allests'!CX20</f>
        <v>0.17179542779922485</v>
      </c>
      <c r="CY23" s="33">
        <f>'data-allests'!CY20</f>
        <v>0.34104353189468384</v>
      </c>
      <c r="CZ23" s="33">
        <f>'data-allests'!CZ20</f>
        <v>0.48716104030609131</v>
      </c>
      <c r="DA23" s="33">
        <f>'data-allests'!DA20</f>
        <v>0.1902618408203125</v>
      </c>
      <c r="DB23" s="33">
        <f>'data-allests'!DB20</f>
        <v>7.7841818332672119E-2</v>
      </c>
      <c r="DC23" s="33">
        <f>'data-allests'!DC20</f>
        <v>0.15478742122650146</v>
      </c>
      <c r="DD23" s="33">
        <f>'data-allests'!DD20</f>
        <v>0.3381502628326416</v>
      </c>
      <c r="DE23" s="33">
        <f>'data-allests'!DE20</f>
        <v>0.50706231594085693</v>
      </c>
      <c r="DF23" s="33">
        <f>'data-allests'!DF20</f>
        <v>0.18426597118377686</v>
      </c>
      <c r="DG23" s="33">
        <f>'data-allests'!DG20</f>
        <v>8.0695271492004395E-2</v>
      </c>
      <c r="DH23" s="33">
        <f>'data-allests'!DH20</f>
        <v>6.8546783482211215E-2</v>
      </c>
      <c r="DI23" s="33">
        <f>'data-allests'!DI20</f>
        <v>0.30603820085525513</v>
      </c>
      <c r="DJ23" s="33">
        <f>'data-allests'!DJ20</f>
        <v>0.62541502169524077</v>
      </c>
      <c r="DK23" s="33">
        <f>'data-allests'!DK20</f>
        <v>0.26680579582272307</v>
      </c>
      <c r="DL23" s="34">
        <f>'data-allests'!DL20</f>
        <v>9.1718337473209094E-2</v>
      </c>
      <c r="DM23" s="32">
        <f>'data-allests'!DM20</f>
        <v>0.12892311811447144</v>
      </c>
      <c r="DN23" s="33">
        <f>'data-allests'!DN20</f>
        <v>0.41424864530563354</v>
      </c>
      <c r="DO23" s="33">
        <f>'data-allests'!DO20</f>
        <v>0.45682823657989502</v>
      </c>
      <c r="DP23" s="33">
        <f>'data-allests'!DP20</f>
        <v>0.18878912925720215</v>
      </c>
      <c r="DQ23" s="33">
        <f>'data-allests'!DQ20</f>
        <v>8.5370123386383057E-2</v>
      </c>
      <c r="DR23" s="33">
        <f>'data-allests'!DR20</f>
        <v>0.16390472650527954</v>
      </c>
      <c r="DS23" s="33">
        <f>'data-allests'!DS20</f>
        <v>0.42292118072509766</v>
      </c>
      <c r="DT23" s="33">
        <f>'data-allests'!DT20</f>
        <v>0.4131740927696228</v>
      </c>
      <c r="DU23" s="33">
        <f>'data-allests'!DU20</f>
        <v>0.15760582685470581</v>
      </c>
      <c r="DV23" s="34">
        <f>'data-allests'!DV20</f>
        <v>7.3943495750427246E-2</v>
      </c>
      <c r="DW23" s="32">
        <f>'data-allests'!DW20</f>
        <v>0.16154813766479492</v>
      </c>
      <c r="DX23" s="33">
        <f>'data-allests'!DX20</f>
        <v>0.50987863540649414</v>
      </c>
      <c r="DY23" s="33">
        <f>'data-allests'!DY20</f>
        <v>0.32857322692871094</v>
      </c>
      <c r="DZ23" s="33">
        <f>'data-allests'!DZ20</f>
        <v>0.11803197860717773</v>
      </c>
      <c r="EA23" s="33">
        <f>'data-allests'!EA20</f>
        <v>5.878835916519165E-2</v>
      </c>
      <c r="EB23" s="33">
        <f>'data-allests'!EB20</f>
        <v>0.19448703527450562</v>
      </c>
      <c r="EC23" s="33">
        <f>'data-allests'!EC20</f>
        <v>0.46720856428146362</v>
      </c>
      <c r="ED23" s="33">
        <f>'data-allests'!ED20</f>
        <v>0.33830440044403076</v>
      </c>
      <c r="EE23" s="33">
        <f>'data-allests'!EE20</f>
        <v>0.10963791608810425</v>
      </c>
      <c r="EF23" s="34">
        <f>'data-allests'!EF20</f>
        <v>4.5537471771240234E-2</v>
      </c>
      <c r="EG23" s="32">
        <f>'data-allests'!EG20</f>
        <v>0.13128095865249634</v>
      </c>
      <c r="EH23" s="33">
        <f>'data-allests'!EH20</f>
        <v>0.29744476079940796</v>
      </c>
      <c r="EI23" s="33">
        <f>'data-allests'!EI20</f>
        <v>0.5712742805480957</v>
      </c>
      <c r="EJ23" s="33">
        <f>'data-allests'!EJ20</f>
        <v>0.21733671426773071</v>
      </c>
      <c r="EK23" s="33">
        <f>'data-allests'!EK20</f>
        <v>8.346855640411377E-2</v>
      </c>
      <c r="EL23" s="33">
        <f>'data-allests'!EL20</f>
        <v>0.17066806554794312</v>
      </c>
      <c r="EM23" s="33">
        <f>'data-allests'!EM20</f>
        <v>0.41500729322433472</v>
      </c>
      <c r="EN23" s="33">
        <f>'data-allests'!EN20</f>
        <v>0.41432464122772217</v>
      </c>
      <c r="EO23" s="33">
        <f>'data-allests'!EO20</f>
        <v>0.11195904016494751</v>
      </c>
      <c r="EP23" s="33">
        <f>'data-allests'!EP20</f>
        <v>2.5617241859436035E-2</v>
      </c>
      <c r="EQ23" s="33">
        <f>'data-allests'!EQ20</f>
        <v>0.1123808823516389</v>
      </c>
      <c r="ER23" s="33">
        <f>'data-allests'!ER20</f>
        <v>0.33719295263290405</v>
      </c>
      <c r="ES23" s="33">
        <f>'data-allests'!ES20</f>
        <v>0.55042616425758406</v>
      </c>
      <c r="ET23" s="33">
        <f>'data-allests'!ET20</f>
        <v>0.22576808141411067</v>
      </c>
      <c r="EU23" s="34">
        <f>'data-allests'!EU20</f>
        <v>8.4052230096309535E-2</v>
      </c>
      <c r="EV23" s="33">
        <f>'data-allests'!EV20</f>
        <v>5.804675817489624E-2</v>
      </c>
      <c r="EW23" s="33">
        <f>'data-allests'!EW20</f>
        <v>0.28790158033370972</v>
      </c>
      <c r="EX23" s="33">
        <f>'data-allests'!EX20</f>
        <v>0.65405166149139404</v>
      </c>
      <c r="EY23" s="33">
        <f>'data-allests'!EY20</f>
        <v>0.19307965040206909</v>
      </c>
      <c r="EZ23" s="33">
        <f>'data-allests'!EZ20</f>
        <v>5.7728290557861328E-2</v>
      </c>
      <c r="FA23" s="33">
        <f>'data-allests'!FA20</f>
        <v>8.6220728149061898E-2</v>
      </c>
      <c r="FB23" s="33">
        <f>'data-allests'!FB20</f>
        <v>0.36466974020004272</v>
      </c>
      <c r="FC23" s="33">
        <f>'data-allests'!FC20</f>
        <v>0.54910953460145218</v>
      </c>
      <c r="FD23" s="33">
        <f>'data-allests'!FD20</f>
        <v>0.19684723032305695</v>
      </c>
      <c r="FE23" s="34">
        <f>'data-allests'!FE20</f>
        <v>6.0958642172353202E-2</v>
      </c>
    </row>
    <row r="24" spans="1:161" ht="17" thickBot="1" x14ac:dyDescent="0.25">
      <c r="A24" s="3">
        <v>2020</v>
      </c>
      <c r="B24" s="35">
        <f>'data-allests'!B21</f>
        <v>0.16980773210525513</v>
      </c>
      <c r="C24" s="36">
        <f>'data-allests'!C21</f>
        <v>0.36590713262557983</v>
      </c>
      <c r="D24" s="36">
        <f>'data-allests'!D21</f>
        <v>0.46428513526916504</v>
      </c>
      <c r="E24" s="36">
        <f>'data-allests'!E21</f>
        <v>0.21449536085128784</v>
      </c>
      <c r="F24" s="36">
        <f>'data-allests'!F21</f>
        <v>0.10138583183288574</v>
      </c>
      <c r="G24" s="36">
        <f>'data-allests'!G21</f>
        <v>0.13819230711825026</v>
      </c>
      <c r="H24" s="36">
        <f>'data-allests'!H21</f>
        <v>0.4314064085483551</v>
      </c>
      <c r="I24" s="36">
        <f>'data-allests'!I21</f>
        <v>0.43040128688004975</v>
      </c>
      <c r="J24" s="36">
        <f>'data-allests'!J21</f>
        <v>0.14811348742579125</v>
      </c>
      <c r="K24" s="37">
        <f>'data-allests'!K21</f>
        <v>5.0339744020893785E-2</v>
      </c>
      <c r="L24" s="35">
        <f>'data-allests'!L21</f>
        <v>0.1435965895652771</v>
      </c>
      <c r="M24" s="36">
        <f>'data-allests'!M21</f>
        <v>0.43982619047164917</v>
      </c>
      <c r="N24" s="36">
        <f>'data-allests'!N21</f>
        <v>0.41657721996307373</v>
      </c>
      <c r="O24" s="36">
        <f>'data-allests'!O21</f>
        <v>0.14001286029815674</v>
      </c>
      <c r="P24" s="36">
        <f>'data-allests'!P21</f>
        <v>6.3344597816467285E-2</v>
      </c>
      <c r="Q24" s="36">
        <f>'data-allests'!Q21</f>
        <v>0.17670899629592896</v>
      </c>
      <c r="R24" s="36">
        <f>'data-allests'!R21</f>
        <v>0.39165812730789185</v>
      </c>
      <c r="S24" s="36">
        <f>'data-allests'!S21</f>
        <v>0.4316328763961792</v>
      </c>
      <c r="T24" s="36">
        <f>'data-allests'!T21</f>
        <v>0.11616039276123047</v>
      </c>
      <c r="U24" s="36">
        <f>'data-allests'!U21</f>
        <v>3.7126719951629639E-2</v>
      </c>
      <c r="V24" s="36">
        <f>'data-allests'!V21</f>
        <v>0.18875059554220108</v>
      </c>
      <c r="W24" s="36">
        <f>'data-allests'!W21</f>
        <v>0.38996878266334534</v>
      </c>
      <c r="X24" s="36">
        <f>'data-allests'!X21</f>
        <v>0.42128062930262555</v>
      </c>
      <c r="Y24" s="36">
        <f>'data-allests'!Y21</f>
        <v>0.13821128580131772</v>
      </c>
      <c r="Z24" s="37">
        <f>'data-allests'!Z21</f>
        <v>4.8876344331687228E-2</v>
      </c>
      <c r="AA24" s="35">
        <f>'data-allests'!AA21</f>
        <v>0.18701863288879395</v>
      </c>
      <c r="AB24" s="36">
        <f>'data-allests'!AB21</f>
        <v>0.43783235549926758</v>
      </c>
      <c r="AC24" s="36">
        <f>'data-allests'!AC21</f>
        <v>0.37514901161193848</v>
      </c>
      <c r="AD24" s="36">
        <f>'data-allests'!AD21</f>
        <v>0.13030469417572021</v>
      </c>
      <c r="AE24" s="36">
        <f>'data-allests'!AE21</f>
        <v>4.726111888885498E-2</v>
      </c>
      <c r="AF24" s="36">
        <f>'data-allests'!AF21</f>
        <v>0.21626931428909302</v>
      </c>
      <c r="AG24" s="36">
        <f>'data-allests'!AG21</f>
        <v>0.46142816543579102</v>
      </c>
      <c r="AH24" s="36">
        <f>'data-allests'!AH21</f>
        <v>0.32230252027511597</v>
      </c>
      <c r="AI24" s="36">
        <f>'data-allests'!AI21</f>
        <v>0.10034900903701782</v>
      </c>
      <c r="AJ24" s="36">
        <f>'data-allests'!AJ21</f>
        <v>3.4689843654632568E-2</v>
      </c>
      <c r="AK24" s="36">
        <f>'data-allests'!AK21</f>
        <v>0.20356470346450806</v>
      </c>
      <c r="AL24" s="36">
        <f>'data-allests'!AL21</f>
        <v>0.43938428163528442</v>
      </c>
      <c r="AM24" s="36">
        <f>'data-allests'!AM21</f>
        <v>0.35705101490020752</v>
      </c>
      <c r="AN24" s="36">
        <f>'data-allests'!AN21</f>
        <v>0.12929075956344604</v>
      </c>
      <c r="AO24" s="36">
        <f>'data-allests'!AO21</f>
        <v>5.2383065223693848E-2</v>
      </c>
      <c r="AP24" s="36">
        <f>'data-allests'!AP21</f>
        <v>0.20732581615447998</v>
      </c>
      <c r="AQ24" s="36">
        <f>'data-allests'!AQ21</f>
        <v>0.445290207862854</v>
      </c>
      <c r="AR24" s="36">
        <f>'data-allests'!AR21</f>
        <v>0.34738397598266602</v>
      </c>
      <c r="AS24" s="36">
        <f>'data-allests'!AS21</f>
        <v>0.12375205755233765</v>
      </c>
      <c r="AT24" s="36">
        <f>'data-allests'!AT21</f>
        <v>4.8028826713562012E-2</v>
      </c>
      <c r="AU24" s="36">
        <f>'data-allests'!AU21</f>
        <v>0.20718216896057129</v>
      </c>
      <c r="AV24" s="36">
        <f>'data-allests'!AV21</f>
        <v>0.46867424249649048</v>
      </c>
      <c r="AW24" s="36">
        <f>'data-allests'!AW21</f>
        <v>0.32414358854293823</v>
      </c>
      <c r="AX24" s="36">
        <f>'data-allests'!AX21</f>
        <v>8.8356852531433105E-2</v>
      </c>
      <c r="AY24" s="36">
        <f>'data-allests'!AY21</f>
        <v>2.4795770645141602E-2</v>
      </c>
      <c r="AZ24" s="36">
        <f>'data-allests'!AZ21</f>
        <v>0.24493461847305298</v>
      </c>
      <c r="BA24" s="36">
        <f>'data-allests'!BA21</f>
        <v>0.46226036548614502</v>
      </c>
      <c r="BB24" s="36">
        <f>'data-allests'!BB21</f>
        <v>0.292805016040802</v>
      </c>
      <c r="BC24" s="36">
        <f>'data-allests'!BC21</f>
        <v>9.0934813022613525E-2</v>
      </c>
      <c r="BD24" s="36">
        <f>'data-allests'!BD21</f>
        <v>3.1539618968963623E-2</v>
      </c>
      <c r="BE24" s="36">
        <f>'data-allests'!BE21</f>
        <v>0.1965639561419299</v>
      </c>
      <c r="BF24" s="36">
        <f>'data-allests'!BF21</f>
        <v>0.46657627820968628</v>
      </c>
      <c r="BG24" s="36">
        <f>'data-allests'!BG21</f>
        <v>0.33685977619436713</v>
      </c>
      <c r="BH24" s="36">
        <f>'data-allests'!BH21</f>
        <v>0.10049499096620523</v>
      </c>
      <c r="BI24" s="36">
        <f>'data-allests'!BI21</f>
        <v>3.413853712725861E-2</v>
      </c>
      <c r="BJ24" s="36">
        <f>'data-allests'!BJ21</f>
        <v>0.18012517193384914</v>
      </c>
      <c r="BK24" s="36">
        <f>'data-allests'!BK21</f>
        <v>0.45398405194282532</v>
      </c>
      <c r="BL24" s="36">
        <f>'data-allests'!BL21</f>
        <v>0.36589077921915425</v>
      </c>
      <c r="BM24" s="36">
        <f>'data-allests'!BM21</f>
        <v>0.1316320331541169</v>
      </c>
      <c r="BN24" s="37">
        <f>'data-allests'!BN21</f>
        <v>5.2763096397883423E-2</v>
      </c>
      <c r="BO24" s="35">
        <f>'data-allests'!BO21</f>
        <v>0.17189484834671021</v>
      </c>
      <c r="BP24" s="36">
        <f>'data-allests'!BP21</f>
        <v>0.40862733125686646</v>
      </c>
      <c r="BQ24" s="36">
        <f>'data-allests'!BQ21</f>
        <v>0.41947782039642334</v>
      </c>
      <c r="BR24" s="36">
        <f>'data-allests'!BR21</f>
        <v>0.17775344848632812</v>
      </c>
      <c r="BS24" s="36">
        <f>'data-allests'!BS21</f>
        <v>8.193361759185791E-2</v>
      </c>
      <c r="BT24" s="36">
        <f>'data-allests'!BT21</f>
        <v>9.8129451274871826E-2</v>
      </c>
      <c r="BU24" s="36">
        <f>'data-allests'!BU21</f>
        <v>0.30893725156784058</v>
      </c>
      <c r="BV24" s="36">
        <f>'data-allests'!BV21</f>
        <v>0.5929332971572876</v>
      </c>
      <c r="BW24" s="36">
        <f>'data-allests'!BW21</f>
        <v>0.30979406833648682</v>
      </c>
      <c r="BX24" s="36">
        <f>'data-allests'!BX21</f>
        <v>0.15938335657119751</v>
      </c>
      <c r="BY24" s="36">
        <f>'data-allests'!BY21</f>
        <v>0.10019487142562866</v>
      </c>
      <c r="BZ24" s="36">
        <f>'data-allests'!BZ21</f>
        <v>0.29634398221969604</v>
      </c>
      <c r="CA24" s="36">
        <f>'data-allests'!CA21</f>
        <v>0.60346114635467529</v>
      </c>
      <c r="CB24" s="36">
        <f>'data-allests'!CB21</f>
        <v>0.28104317188262939</v>
      </c>
      <c r="CC24" s="36">
        <f>'data-allests'!CC21</f>
        <v>0.10950952768325806</v>
      </c>
      <c r="CD24" s="36">
        <f>'data-allests'!CD21</f>
        <v>0.12046569585800171</v>
      </c>
      <c r="CE24" s="36">
        <f>'data-allests'!CE21</f>
        <v>0.39369553327560425</v>
      </c>
      <c r="CF24" s="36">
        <f>'data-allests'!CF21</f>
        <v>0.48583877086639404</v>
      </c>
      <c r="CG24" s="36">
        <f>'data-allests'!CG21</f>
        <v>0.19596731662750244</v>
      </c>
      <c r="CH24" s="36">
        <f>'data-allests'!CH21</f>
        <v>7.3609292507171631E-2</v>
      </c>
      <c r="CI24" s="36">
        <f>'data-allests'!CI21</f>
        <v>8.4885716438293457E-2</v>
      </c>
      <c r="CJ24" s="36">
        <f>'data-allests'!CJ21</f>
        <v>0.32959216833114624</v>
      </c>
      <c r="CK24" s="36">
        <f>'data-allests'!CK21</f>
        <v>0.5855221152305603</v>
      </c>
      <c r="CL24" s="36">
        <f>'data-allests'!CL21</f>
        <v>0.28710591793060303</v>
      </c>
      <c r="CM24" s="36">
        <f>'data-allests'!CM21</f>
        <v>0.13889420032501221</v>
      </c>
      <c r="CN24" s="36">
        <f>'data-allests'!CN21</f>
        <v>9.7125377809746616E-2</v>
      </c>
      <c r="CO24" s="36">
        <f>'data-allests'!CO21</f>
        <v>0.39539054036140442</v>
      </c>
      <c r="CP24" s="36">
        <f>'data-allests'!CP21</f>
        <v>0.5074840958568726</v>
      </c>
      <c r="CQ24" s="36">
        <f>'data-allests'!CQ21</f>
        <v>0.20367670957410988</v>
      </c>
      <c r="CR24" s="37">
        <f>'data-allests'!CR21</f>
        <v>8.1172285474346753E-2</v>
      </c>
      <c r="CS24" s="35">
        <f>'data-allests'!CS21</f>
        <v>0.19017142057418823</v>
      </c>
      <c r="CT24" s="36">
        <f>'data-allests'!CT21</f>
        <v>0.4290277361869812</v>
      </c>
      <c r="CU24" s="36">
        <f>'data-allests'!CU21</f>
        <v>0.38080084323883057</v>
      </c>
      <c r="CV24" s="36">
        <f>'data-allests'!CV21</f>
        <v>9.9100649356842041E-2</v>
      </c>
      <c r="CW24" s="36">
        <f>'data-allests'!CW21</f>
        <v>2.2935986518859863E-2</v>
      </c>
      <c r="CX24" s="36">
        <f>'data-allests'!CX21</f>
        <v>0.17179542779922485</v>
      </c>
      <c r="CY24" s="36">
        <f>'data-allests'!CY21</f>
        <v>0.34104353189468384</v>
      </c>
      <c r="CZ24" s="36">
        <f>'data-allests'!CZ21</f>
        <v>0.48716104030609131</v>
      </c>
      <c r="DA24" s="36">
        <f>'data-allests'!DA21</f>
        <v>0.1902618408203125</v>
      </c>
      <c r="DB24" s="36">
        <f>'data-allests'!DB21</f>
        <v>7.7841818332672119E-2</v>
      </c>
      <c r="DC24" s="36">
        <f>'data-allests'!DC21</f>
        <v>0.15478742122650146</v>
      </c>
      <c r="DD24" s="36">
        <f>'data-allests'!DD21</f>
        <v>0.3381502628326416</v>
      </c>
      <c r="DE24" s="36">
        <f>'data-allests'!DE21</f>
        <v>0.50706231594085693</v>
      </c>
      <c r="DF24" s="36">
        <f>'data-allests'!DF21</f>
        <v>0.18426597118377686</v>
      </c>
      <c r="DG24" s="36">
        <f>'data-allests'!DG21</f>
        <v>8.0695271492004395E-2</v>
      </c>
      <c r="DH24" s="36">
        <f>'data-allests'!DH21</f>
        <v>6.7658642211515851E-2</v>
      </c>
      <c r="DI24" s="36">
        <f>'data-allests'!DI21</f>
        <v>0.30780896544456482</v>
      </c>
      <c r="DJ24" s="36">
        <f>'data-allests'!DJ21</f>
        <v>0.62453240647456898</v>
      </c>
      <c r="DK24" s="36">
        <f>'data-allests'!DK21</f>
        <v>0.26493355989784728</v>
      </c>
      <c r="DL24" s="37">
        <f>'data-allests'!DL21</f>
        <v>9.1066321576656756E-2</v>
      </c>
      <c r="DM24" s="35">
        <f>'data-allests'!DM21</f>
        <v>0.133087158203125</v>
      </c>
      <c r="DN24" s="36">
        <f>'data-allests'!DN21</f>
        <v>0.41235041618347168</v>
      </c>
      <c r="DO24" s="36">
        <f>'data-allests'!DO21</f>
        <v>0.45456242561340332</v>
      </c>
      <c r="DP24" s="36">
        <f>'data-allests'!DP21</f>
        <v>0.18762886524200439</v>
      </c>
      <c r="DQ24" s="36">
        <f>'data-allests'!DQ21</f>
        <v>8.4449291229248047E-2</v>
      </c>
      <c r="DR24" s="36">
        <f>'data-allests'!DR21</f>
        <v>0.15583717823028564</v>
      </c>
      <c r="DS24" s="36">
        <f>'data-allests'!DS21</f>
        <v>0.43718200922012329</v>
      </c>
      <c r="DT24" s="36">
        <f>'data-allests'!DT21</f>
        <v>0.40698081254959106</v>
      </c>
      <c r="DU24" s="36">
        <f>'data-allests'!DU21</f>
        <v>0.14788627624511719</v>
      </c>
      <c r="DV24" s="37">
        <f>'data-allests'!DV21</f>
        <v>6.398165225982666E-2</v>
      </c>
      <c r="DW24" s="35">
        <f>'data-allests'!DW21</f>
        <v>0.16163897514343262</v>
      </c>
      <c r="DX24" s="36">
        <f>'data-allests'!DX21</f>
        <v>0.50237488746643066</v>
      </c>
      <c r="DY24" s="36">
        <f>'data-allests'!DY21</f>
        <v>0.33598613739013672</v>
      </c>
      <c r="DZ24" s="36">
        <f>'data-allests'!DZ21</f>
        <v>0.12846052646636963</v>
      </c>
      <c r="EA24" s="36">
        <f>'data-allests'!EA21</f>
        <v>7.0760846138000488E-2</v>
      </c>
      <c r="EB24" s="36">
        <f>'data-allests'!EB21</f>
        <v>0.19569993019104004</v>
      </c>
      <c r="EC24" s="36">
        <f>'data-allests'!EC21</f>
        <v>0.45861423015594482</v>
      </c>
      <c r="ED24" s="36">
        <f>'data-allests'!ED21</f>
        <v>0.34568583965301514</v>
      </c>
      <c r="EE24" s="36">
        <f>'data-allests'!EE21</f>
        <v>0.11867606639862061</v>
      </c>
      <c r="EF24" s="37">
        <f>'data-allests'!EF21</f>
        <v>5.4250597953796387E-2</v>
      </c>
      <c r="EG24" s="35">
        <f>'data-allests'!EG21</f>
        <v>0.13128113746643066</v>
      </c>
      <c r="EH24" s="36">
        <f>'data-allests'!EH21</f>
        <v>0.29744464159011841</v>
      </c>
      <c r="EI24" s="36">
        <f>'data-allests'!EI21</f>
        <v>0.57127422094345093</v>
      </c>
      <c r="EJ24" s="36">
        <f>'data-allests'!EJ21</f>
        <v>0.21733665466308594</v>
      </c>
      <c r="EK24" s="36">
        <f>'data-allests'!EK21</f>
        <v>8.346855640411377E-2</v>
      </c>
      <c r="EL24" s="36">
        <f>'data-allests'!EL21</f>
        <v>0.16378867626190186</v>
      </c>
      <c r="EM24" s="36">
        <f>'data-allests'!EM21</f>
        <v>0.42324632406234741</v>
      </c>
      <c r="EN24" s="36">
        <f>'data-allests'!EN21</f>
        <v>0.41296499967575073</v>
      </c>
      <c r="EO24" s="36">
        <f>'data-allests'!EO21</f>
        <v>0.10861533880233765</v>
      </c>
      <c r="EP24" s="36">
        <f>'data-allests'!EP21</f>
        <v>2.4290502071380615E-2</v>
      </c>
      <c r="EQ24" s="36">
        <f>'data-allests'!EQ21</f>
        <v>0.11491944199618553</v>
      </c>
      <c r="ER24" s="36">
        <f>'data-allests'!ER21</f>
        <v>0.3380788266658783</v>
      </c>
      <c r="ES24" s="36">
        <f>'data-allests'!ES21</f>
        <v>0.54700172745710862</v>
      </c>
      <c r="ET24" s="36">
        <f>'data-allests'!ET21</f>
        <v>0.22272025345998067</v>
      </c>
      <c r="EU24" s="37">
        <f>'data-allests'!EU21</f>
        <v>8.2304503606898269E-2</v>
      </c>
      <c r="EV24" s="36">
        <f>'data-allests'!EV21</f>
        <v>5.8046698570251465E-2</v>
      </c>
      <c r="EW24" s="36">
        <f>'data-allests'!EW21</f>
        <v>0.28790163993835449</v>
      </c>
      <c r="EX24" s="36">
        <f>'data-allests'!EX21</f>
        <v>0.65405166149139404</v>
      </c>
      <c r="EY24" s="36">
        <f>'data-allests'!EY21</f>
        <v>0.19307965040206909</v>
      </c>
      <c r="EZ24" s="36">
        <f>'data-allests'!EZ21</f>
        <v>5.7728290557861328E-2</v>
      </c>
      <c r="FA24" s="36">
        <f>'data-allests'!FA21</f>
        <v>9.2626500884895768E-2</v>
      </c>
      <c r="FB24" s="36">
        <f>'data-allests'!FB21</f>
        <v>0.37718507647514343</v>
      </c>
      <c r="FC24" s="36">
        <f>'data-allests'!FC21</f>
        <v>0.53018843396520154</v>
      </c>
      <c r="FD24" s="36">
        <f>'data-allests'!FD21</f>
        <v>0.1831228937683117</v>
      </c>
      <c r="FE24" s="37">
        <f>'data-allests'!FE21</f>
        <v>5.6062376352763149E-2</v>
      </c>
    </row>
    <row r="25" spans="1:161" x14ac:dyDescent="0.2">
      <c r="B25" s="460" t="s">
        <v>4555</v>
      </c>
    </row>
    <row r="26" spans="1:161" x14ac:dyDescent="0.2">
      <c r="B26" s="38"/>
    </row>
    <row r="27" spans="1:161" x14ac:dyDescent="0.2">
      <c r="B27" s="30"/>
      <c r="C27" s="30"/>
      <c r="D27" s="30"/>
    </row>
  </sheetData>
  <mergeCells count="41">
    <mergeCell ref="DC3:DG3"/>
    <mergeCell ref="DH3:DL3"/>
    <mergeCell ref="DM3:DQ3"/>
    <mergeCell ref="EV3:EZ3"/>
    <mergeCell ref="FA3:FE3"/>
    <mergeCell ref="DW3:EA3"/>
    <mergeCell ref="EB3:EF3"/>
    <mergeCell ref="EG3:EK3"/>
    <mergeCell ref="EL3:EP3"/>
    <mergeCell ref="EQ3:EU3"/>
    <mergeCell ref="AA3:AE3"/>
    <mergeCell ref="AF3:AJ3"/>
    <mergeCell ref="B2:K2"/>
    <mergeCell ref="L2:Z2"/>
    <mergeCell ref="AA2:BN2"/>
    <mergeCell ref="AK3:AO3"/>
    <mergeCell ref="AP3:AT3"/>
    <mergeCell ref="AU3:AY3"/>
    <mergeCell ref="AZ3:BD3"/>
    <mergeCell ref="BE3:BI3"/>
    <mergeCell ref="B3:F3"/>
    <mergeCell ref="G3:K3"/>
    <mergeCell ref="L3:P3"/>
    <mergeCell ref="Q3:U3"/>
    <mergeCell ref="V3:Z3"/>
    <mergeCell ref="DM2:DV2"/>
    <mergeCell ref="BJ3:BN3"/>
    <mergeCell ref="DW2:EF2"/>
    <mergeCell ref="EG2:EU2"/>
    <mergeCell ref="EV2:FE2"/>
    <mergeCell ref="BO2:CR2"/>
    <mergeCell ref="CS2:DL2"/>
    <mergeCell ref="DR3:DV3"/>
    <mergeCell ref="BO3:BS3"/>
    <mergeCell ref="BT3:BX3"/>
    <mergeCell ref="BY3:CC3"/>
    <mergeCell ref="CD3:CH3"/>
    <mergeCell ref="CI3:CM3"/>
    <mergeCell ref="CN3:CR3"/>
    <mergeCell ref="CS3:CW3"/>
    <mergeCell ref="CX3:DB3"/>
  </mergeCells>
  <pageMargins left="0.7" right="0.7" top="0.75" bottom="0.75" header="0.3" footer="0.3"/>
  <pageSetup paperSize="9" orientation="portrait" horizontalDpi="0" verticalDpi="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5" tint="0.39997558519241921"/>
  </sheetPr>
  <dimension ref="A1:AR25"/>
  <sheetViews>
    <sheetView workbookViewId="0">
      <pane xSplit="1" ySplit="3" topLeftCell="G4" activePane="bottomRight" state="frozen"/>
      <selection pane="topRight" activeCell="B1" sqref="B1"/>
      <selection pane="bottomLeft" activeCell="A3" sqref="A3"/>
      <selection pane="bottomRight" activeCell="B20" sqref="B20"/>
    </sheetView>
  </sheetViews>
  <sheetFormatPr baseColWidth="10" defaultColWidth="10.83203125" defaultRowHeight="16" x14ac:dyDescent="0.2"/>
  <cols>
    <col min="1" max="1" width="25.6640625" style="3" customWidth="1"/>
    <col min="2" max="3" width="11.6640625" style="3" bestFit="1" customWidth="1"/>
    <col min="4" max="4" width="12.33203125" style="3" bestFit="1" customWidth="1"/>
    <col min="5" max="6" width="12.83203125" style="3" bestFit="1" customWidth="1"/>
    <col min="7" max="9" width="11.6640625" style="3" bestFit="1" customWidth="1"/>
    <col min="10" max="14" width="10.5" style="3" bestFit="1" customWidth="1"/>
    <col min="15" max="15" width="9.33203125" style="3" bestFit="1" customWidth="1"/>
    <col min="16" max="16" width="11.6640625" style="3" bestFit="1" customWidth="1"/>
    <col min="17" max="17" width="11.6640625" style="3" customWidth="1"/>
    <col min="18" max="18" width="11.6640625" style="3" bestFit="1" customWidth="1"/>
    <col min="19" max="19" width="10.5" style="3" bestFit="1" customWidth="1"/>
    <col min="20" max="20" width="11.6640625" style="3" bestFit="1" customWidth="1"/>
    <col min="21" max="22" width="10.5" style="3" bestFit="1" customWidth="1"/>
    <col min="23" max="25" width="11.6640625" style="3" bestFit="1" customWidth="1"/>
    <col min="26" max="28" width="10.5" style="3" bestFit="1" customWidth="1"/>
    <col min="29" max="29" width="11.83203125" style="3" bestFit="1" customWidth="1"/>
    <col min="30" max="30" width="11.6640625" style="3" bestFit="1" customWidth="1"/>
    <col min="31" max="31" width="10.5" style="3" bestFit="1" customWidth="1"/>
    <col min="32" max="32" width="11.6640625" style="3" bestFit="1" customWidth="1"/>
    <col min="33" max="34" width="10.5" style="3" bestFit="1" customWidth="1"/>
    <col min="35" max="35" width="9.33203125" style="3" bestFit="1" customWidth="1"/>
    <col min="36" max="36" width="10.5" style="3" bestFit="1" customWidth="1"/>
    <col min="37" max="37" width="16.6640625" style="3" bestFit="1" customWidth="1"/>
    <col min="38" max="38" width="12.83203125" style="3" bestFit="1" customWidth="1"/>
    <col min="39" max="39" width="11.6640625" style="3" bestFit="1" customWidth="1"/>
    <col min="40" max="40" width="14.5" style="3" bestFit="1" customWidth="1"/>
    <col min="41" max="41" width="13.5" style="3" bestFit="1" customWidth="1"/>
    <col min="42" max="42" width="10.5" style="3" bestFit="1" customWidth="1"/>
    <col min="43" max="43" width="14.6640625" style="3" bestFit="1" customWidth="1"/>
    <col min="44" max="44" width="12.83203125" style="3" bestFit="1" customWidth="1"/>
    <col min="45" max="16384" width="10.83203125" style="3"/>
  </cols>
  <sheetData>
    <row r="1" spans="1:44" ht="17" thickBot="1" x14ac:dyDescent="0.25">
      <c r="A1" s="2" t="s">
        <v>4485</v>
      </c>
    </row>
    <row r="2" spans="1:44" s="410" customFormat="1" ht="46" customHeight="1" x14ac:dyDescent="0.2">
      <c r="A2" s="406"/>
      <c r="B2" s="239" t="s">
        <v>3259</v>
      </c>
      <c r="C2" s="407" t="s">
        <v>47</v>
      </c>
      <c r="D2" s="407" t="s">
        <v>49</v>
      </c>
      <c r="E2" s="239" t="s">
        <v>51</v>
      </c>
      <c r="F2" s="407" t="s">
        <v>9</v>
      </c>
      <c r="G2" s="407" t="s">
        <v>15</v>
      </c>
      <c r="H2" s="407" t="s">
        <v>52</v>
      </c>
      <c r="I2" s="239" t="s">
        <v>0</v>
      </c>
      <c r="J2" s="407" t="s">
        <v>7</v>
      </c>
      <c r="K2" s="407" t="s">
        <v>53</v>
      </c>
      <c r="L2" s="407" t="s">
        <v>1</v>
      </c>
      <c r="M2" s="407" t="s">
        <v>3</v>
      </c>
      <c r="N2" s="407" t="s">
        <v>54</v>
      </c>
      <c r="O2" s="407" t="s">
        <v>5</v>
      </c>
      <c r="P2" s="407" t="s">
        <v>292</v>
      </c>
      <c r="Q2" s="407" t="s">
        <v>293</v>
      </c>
      <c r="R2" s="239" t="s">
        <v>24</v>
      </c>
      <c r="S2" s="407" t="s">
        <v>25</v>
      </c>
      <c r="T2" s="407" t="s">
        <v>27</v>
      </c>
      <c r="U2" s="407" t="s">
        <v>29</v>
      </c>
      <c r="V2" s="407" t="s">
        <v>57</v>
      </c>
      <c r="W2" s="407" t="s">
        <v>30</v>
      </c>
      <c r="X2" s="407" t="s">
        <v>33</v>
      </c>
      <c r="Y2" s="239" t="s">
        <v>3260</v>
      </c>
      <c r="Z2" s="407" t="s">
        <v>59</v>
      </c>
      <c r="AA2" s="407" t="s">
        <v>40</v>
      </c>
      <c r="AB2" s="407" t="s">
        <v>39</v>
      </c>
      <c r="AC2" s="408" t="s">
        <v>3262</v>
      </c>
      <c r="AD2" s="239" t="s">
        <v>19</v>
      </c>
      <c r="AE2" s="407" t="s">
        <v>22</v>
      </c>
      <c r="AF2" s="407" t="s">
        <v>20</v>
      </c>
      <c r="AG2" s="239" t="s">
        <v>82</v>
      </c>
      <c r="AH2" s="407" t="s">
        <v>85</v>
      </c>
      <c r="AI2" s="407" t="s">
        <v>210</v>
      </c>
      <c r="AJ2" s="407" t="s">
        <v>87</v>
      </c>
      <c r="AK2" s="239" t="s">
        <v>61</v>
      </c>
      <c r="AL2" s="407" t="s">
        <v>11</v>
      </c>
      <c r="AM2" s="407" t="s">
        <v>13</v>
      </c>
      <c r="AN2" s="68" t="s">
        <v>62</v>
      </c>
      <c r="AO2" s="239" t="s">
        <v>36</v>
      </c>
      <c r="AP2" s="407" t="s">
        <v>17</v>
      </c>
      <c r="AQ2" s="407" t="s">
        <v>37</v>
      </c>
      <c r="AR2" s="409" t="s">
        <v>43</v>
      </c>
    </row>
    <row r="3" spans="1:44" s="415" customFormat="1" ht="12" x14ac:dyDescent="0.2">
      <c r="A3" s="411"/>
      <c r="B3" s="412" t="s">
        <v>68</v>
      </c>
      <c r="C3" s="413" t="s">
        <v>50</v>
      </c>
      <c r="D3" s="413" t="s">
        <v>35</v>
      </c>
      <c r="E3" s="412" t="s">
        <v>69</v>
      </c>
      <c r="F3" s="413" t="s">
        <v>10</v>
      </c>
      <c r="G3" s="413" t="s">
        <v>16</v>
      </c>
      <c r="H3" s="413" t="s">
        <v>76</v>
      </c>
      <c r="I3" s="412" t="s">
        <v>70</v>
      </c>
      <c r="J3" s="413" t="s">
        <v>8</v>
      </c>
      <c r="K3" s="413" t="s">
        <v>55</v>
      </c>
      <c r="L3" s="413" t="s">
        <v>2</v>
      </c>
      <c r="M3" s="413" t="s">
        <v>4</v>
      </c>
      <c r="N3" s="413" t="s">
        <v>56</v>
      </c>
      <c r="O3" s="413" t="s">
        <v>6</v>
      </c>
      <c r="P3" s="413" t="s">
        <v>77</v>
      </c>
      <c r="Q3" s="413" t="s">
        <v>294</v>
      </c>
      <c r="R3" s="412" t="s">
        <v>71</v>
      </c>
      <c r="S3" s="413" t="s">
        <v>26</v>
      </c>
      <c r="T3" s="413" t="s">
        <v>28</v>
      </c>
      <c r="U3" s="413" t="s">
        <v>32</v>
      </c>
      <c r="V3" s="413" t="s">
        <v>58</v>
      </c>
      <c r="W3" s="413" t="s">
        <v>31</v>
      </c>
      <c r="X3" s="413" t="s">
        <v>78</v>
      </c>
      <c r="Y3" s="412" t="s">
        <v>72</v>
      </c>
      <c r="Z3" s="413" t="s">
        <v>60</v>
      </c>
      <c r="AA3" s="413" t="s">
        <v>42</v>
      </c>
      <c r="AB3" s="413" t="s">
        <v>41</v>
      </c>
      <c r="AC3" s="413" t="s">
        <v>34</v>
      </c>
      <c r="AD3" s="412" t="s">
        <v>73</v>
      </c>
      <c r="AE3" s="413" t="s">
        <v>23</v>
      </c>
      <c r="AF3" s="413" t="s">
        <v>21</v>
      </c>
      <c r="AG3" s="412" t="s">
        <v>74</v>
      </c>
      <c r="AH3" s="413" t="s">
        <v>86</v>
      </c>
      <c r="AI3" s="413" t="s">
        <v>289</v>
      </c>
      <c r="AJ3" s="413" t="s">
        <v>80</v>
      </c>
      <c r="AK3" s="412" t="s">
        <v>75</v>
      </c>
      <c r="AL3" s="413" t="s">
        <v>12</v>
      </c>
      <c r="AM3" s="413" t="s">
        <v>14</v>
      </c>
      <c r="AN3" s="413" t="s">
        <v>81</v>
      </c>
      <c r="AO3" s="412" t="s">
        <v>83</v>
      </c>
      <c r="AP3" s="413" t="s">
        <v>18</v>
      </c>
      <c r="AQ3" s="413" t="s">
        <v>84</v>
      </c>
      <c r="AR3" s="423" t="s">
        <v>44</v>
      </c>
    </row>
    <row r="4" spans="1:44" x14ac:dyDescent="0.2">
      <c r="A4" s="176">
        <v>1820</v>
      </c>
      <c r="B4" s="416">
        <f>'data-pop'!B2</f>
        <v>52267</v>
      </c>
      <c r="C4" s="417">
        <f>'data-pop'!C2</f>
        <v>30877</v>
      </c>
      <c r="D4" s="417">
        <f>'data-pop'!D2</f>
        <v>21390</v>
      </c>
      <c r="E4" s="416">
        <f>'data-pop'!E2</f>
        <v>441911</v>
      </c>
      <c r="F4" s="417">
        <f>'data-pop'!F2</f>
        <v>382478</v>
      </c>
      <c r="G4" s="417">
        <f>'data-pop'!G2</f>
        <v>30418</v>
      </c>
      <c r="H4" s="417">
        <f>'data-pop'!H2</f>
        <v>29015</v>
      </c>
      <c r="I4" s="416">
        <f>'data-pop'!I2</f>
        <v>171655</v>
      </c>
      <c r="J4" s="417">
        <f>'data-pop'!J2</f>
        <v>24921</v>
      </c>
      <c r="K4" s="417">
        <f>'data-pop'!K2</f>
        <v>12329</v>
      </c>
      <c r="L4" s="417">
        <f>'data-pop'!L2</f>
        <v>31728</v>
      </c>
      <c r="M4" s="417">
        <f>'data-pop'!M2</f>
        <v>21335</v>
      </c>
      <c r="N4" s="417">
        <f>'data-pop'!N2</f>
        <v>20160</v>
      </c>
      <c r="O4" s="417">
        <f>'data-pop'!O2</f>
        <v>2573</v>
      </c>
      <c r="P4" s="417">
        <f>'data-pop'!P2</f>
        <v>28073</v>
      </c>
      <c r="Q4" s="417">
        <f>'data-pop'!Q2</f>
        <v>30536</v>
      </c>
      <c r="R4" s="416">
        <f>'data-pop'!R2</f>
        <v>20650</v>
      </c>
      <c r="S4" s="417">
        <f>'data-pop'!S2</f>
        <v>530</v>
      </c>
      <c r="T4" s="417">
        <f>'data-pop'!T2</f>
        <v>4552</v>
      </c>
      <c r="U4" s="417">
        <f>'data-pop'!U2</f>
        <v>835</v>
      </c>
      <c r="V4" s="417">
        <f>'data-pop'!V2</f>
        <v>1247</v>
      </c>
      <c r="W4" s="417">
        <f>'data-pop'!W2</f>
        <v>6275</v>
      </c>
      <c r="X4" s="417">
        <f>'data-pop'!X2</f>
        <v>7210</v>
      </c>
      <c r="Y4" s="416">
        <f>'data-pop'!Y2</f>
        <v>35966</v>
      </c>
      <c r="Z4" s="417">
        <f>'data-pop'!Z2</f>
        <v>2683</v>
      </c>
      <c r="AA4" s="417">
        <f>'data-pop'!AA2</f>
        <v>4046</v>
      </c>
      <c r="AB4" s="417">
        <f>'data-pop'!AB2</f>
        <v>10211</v>
      </c>
      <c r="AC4" s="417">
        <f>'data-pop'!AC2</f>
        <v>19026</v>
      </c>
      <c r="AD4" s="416">
        <f>'data-pop'!AD2</f>
        <v>10758</v>
      </c>
      <c r="AE4" s="417">
        <f>'data-pop'!AE2</f>
        <v>815</v>
      </c>
      <c r="AF4" s="417">
        <f>'data-pop'!AF2</f>
        <v>9943</v>
      </c>
      <c r="AG4" s="416">
        <f>'data-pop'!AG2</f>
        <v>550</v>
      </c>
      <c r="AH4" s="417">
        <f>'data-pop'!AH2</f>
        <v>331</v>
      </c>
      <c r="AI4" s="417">
        <f>'data-pop'!AI2</f>
        <v>100</v>
      </c>
      <c r="AJ4" s="417">
        <f>'data-pop'!AJ2</f>
        <v>119</v>
      </c>
      <c r="AK4" s="416">
        <f>'data-pop'!AK2</f>
        <v>249503</v>
      </c>
      <c r="AL4" s="417">
        <f>'data-pop'!AL2</f>
        <v>206913</v>
      </c>
      <c r="AM4" s="417">
        <f>'data-pop'!AM2</f>
        <v>15091</v>
      </c>
      <c r="AN4" s="417">
        <f>'data-pop'!AN2</f>
        <v>27500</v>
      </c>
      <c r="AO4" s="416">
        <f>'data-pop'!AO2</f>
        <v>60980</v>
      </c>
      <c r="AP4" s="417">
        <f>'data-pop'!AP2</f>
        <v>1532</v>
      </c>
      <c r="AQ4" s="417">
        <f>'data-pop'!AQ2</f>
        <v>59448</v>
      </c>
      <c r="AR4" s="418">
        <f>'data-pop'!AR2</f>
        <v>1044241</v>
      </c>
    </row>
    <row r="5" spans="1:44" x14ac:dyDescent="0.2">
      <c r="A5" s="176">
        <v>1850</v>
      </c>
      <c r="B5" s="416">
        <f>'data-pop'!B3</f>
        <v>70386</v>
      </c>
      <c r="C5" s="417">
        <f>'data-pop'!C3</f>
        <v>41581</v>
      </c>
      <c r="D5" s="417">
        <f>'data-pop'!D3</f>
        <v>28806</v>
      </c>
      <c r="E5" s="416">
        <f>'data-pop'!E3</f>
        <v>475913</v>
      </c>
      <c r="F5" s="417">
        <f>'data-pop'!F3</f>
        <v>413598</v>
      </c>
      <c r="G5" s="417">
        <f>'data-pop'!G3</f>
        <v>31399</v>
      </c>
      <c r="H5" s="417">
        <f>'data-pop'!H3</f>
        <v>30916</v>
      </c>
      <c r="I5" s="416">
        <f>'data-pop'!I3</f>
        <v>215269</v>
      </c>
      <c r="J5" s="417">
        <f>'data-pop'!J3</f>
        <v>33768</v>
      </c>
      <c r="K5" s="417">
        <f>'data-pop'!K3</f>
        <v>15047</v>
      </c>
      <c r="L5" s="417">
        <f>'data-pop'!L3</f>
        <v>36605</v>
      </c>
      <c r="M5" s="417">
        <f>'data-pop'!M3</f>
        <v>27304</v>
      </c>
      <c r="N5" s="417">
        <f>'data-pop'!N3</f>
        <v>24440</v>
      </c>
      <c r="O5" s="417">
        <f>'data-pop'!O3</f>
        <v>3462</v>
      </c>
      <c r="P5" s="417">
        <f>'data-pop'!P3</f>
        <v>35067</v>
      </c>
      <c r="Q5" s="417">
        <f>'data-pop'!Q3</f>
        <v>39576</v>
      </c>
      <c r="R5" s="416">
        <f>'data-pop'!R3</f>
        <v>30478</v>
      </c>
      <c r="S5" s="417">
        <f>'data-pop'!S3</f>
        <v>1093</v>
      </c>
      <c r="T5" s="417">
        <f>'data-pop'!T3</f>
        <v>7306</v>
      </c>
      <c r="U5" s="417">
        <f>'data-pop'!U3</f>
        <v>1528</v>
      </c>
      <c r="V5" s="417">
        <f>'data-pop'!V3</f>
        <v>2134</v>
      </c>
      <c r="W5" s="417">
        <f>'data-pop'!W3</f>
        <v>7299</v>
      </c>
      <c r="X5" s="417">
        <f>'data-pop'!X3</f>
        <v>11118</v>
      </c>
      <c r="Y5" s="416">
        <f>'data-pop'!Y3</f>
        <v>44567</v>
      </c>
      <c r="Z5" s="417">
        <f>'data-pop'!Z3</f>
        <v>3334</v>
      </c>
      <c r="AA5" s="417">
        <f>'data-pop'!AA3</f>
        <v>5699</v>
      </c>
      <c r="AB5" s="417">
        <f>'data-pop'!AB3</f>
        <v>11256</v>
      </c>
      <c r="AC5" s="417">
        <f>'data-pop'!AC3</f>
        <v>24279</v>
      </c>
      <c r="AD5" s="416">
        <f>'data-pop'!AD3</f>
        <v>25972</v>
      </c>
      <c r="AE5" s="417">
        <f>'data-pop'!AE3</f>
        <v>2483</v>
      </c>
      <c r="AF5" s="417">
        <f>'data-pop'!AF3</f>
        <v>23489</v>
      </c>
      <c r="AG5" s="416">
        <f>'data-pop'!AG3</f>
        <v>773</v>
      </c>
      <c r="AH5" s="417">
        <f>'data-pop'!AH3</f>
        <v>600</v>
      </c>
      <c r="AI5" s="417">
        <f>'data-pop'!AI3</f>
        <v>90</v>
      </c>
      <c r="AJ5" s="417">
        <f>'data-pop'!AJ3</f>
        <v>82</v>
      </c>
      <c r="AK5" s="416">
        <f>'data-pop'!AK3</f>
        <v>271838</v>
      </c>
      <c r="AL5" s="417">
        <f>'data-pop'!AL3</f>
        <v>233445</v>
      </c>
      <c r="AM5" s="417">
        <f>'data-pop'!AM3</f>
        <v>19342</v>
      </c>
      <c r="AN5" s="417">
        <f>'data-pop'!AN3</f>
        <v>19050</v>
      </c>
      <c r="AO5" s="416">
        <f>'data-pop'!AO3</f>
        <v>66050</v>
      </c>
      <c r="AP5" s="417">
        <f>'data-pop'!AP3</f>
        <v>2065</v>
      </c>
      <c r="AQ5" s="417">
        <f>'data-pop'!AQ3</f>
        <v>63986</v>
      </c>
      <c r="AR5" s="418">
        <f>'data-pop'!AR3</f>
        <v>1201248</v>
      </c>
    </row>
    <row r="6" spans="1:44" x14ac:dyDescent="0.2">
      <c r="A6" s="176">
        <v>1880</v>
      </c>
      <c r="B6" s="416">
        <f>'data-pop'!B4</f>
        <v>94826</v>
      </c>
      <c r="C6" s="417">
        <f>'data-pop'!C4</f>
        <v>56019</v>
      </c>
      <c r="D6" s="417">
        <f>'data-pop'!D4</f>
        <v>38808</v>
      </c>
      <c r="E6" s="416">
        <f>'data-pop'!E4</f>
        <v>434380</v>
      </c>
      <c r="F6" s="417">
        <f>'data-pop'!F4</f>
        <v>369427</v>
      </c>
      <c r="G6" s="417">
        <f>'data-pop'!G4</f>
        <v>36116</v>
      </c>
      <c r="H6" s="417">
        <f>'data-pop'!H4</f>
        <v>28837</v>
      </c>
      <c r="I6" s="416">
        <f>'data-pop'!I4</f>
        <v>263947</v>
      </c>
      <c r="J6" s="417">
        <f>'data-pop'!J4</f>
        <v>43529</v>
      </c>
      <c r="K6" s="417">
        <f>'data-pop'!K4</f>
        <v>17033</v>
      </c>
      <c r="L6" s="417">
        <f>'data-pop'!L4</f>
        <v>38291</v>
      </c>
      <c r="M6" s="417">
        <f>'data-pop'!M4</f>
        <v>34623</v>
      </c>
      <c r="N6" s="417">
        <f>'data-pop'!N4</f>
        <v>29510</v>
      </c>
      <c r="O6" s="417">
        <f>'data-pop'!O4</f>
        <v>4566</v>
      </c>
      <c r="P6" s="417">
        <f>'data-pop'!P4</f>
        <v>42809</v>
      </c>
      <c r="Q6" s="417">
        <f>'data-pop'!Q4</f>
        <v>53586</v>
      </c>
      <c r="R6" s="416">
        <f>'data-pop'!R4</f>
        <v>45510</v>
      </c>
      <c r="S6" s="417">
        <f>'data-pop'!S4</f>
        <v>2446</v>
      </c>
      <c r="T6" s="417">
        <f>'data-pop'!T4</f>
        <v>11911</v>
      </c>
      <c r="U6" s="417">
        <f>'data-pop'!U4</f>
        <v>2453</v>
      </c>
      <c r="V6" s="417">
        <f>'data-pop'!V4</f>
        <v>2934</v>
      </c>
      <c r="W6" s="417">
        <f>'data-pop'!W4</f>
        <v>9907</v>
      </c>
      <c r="X6" s="417">
        <f>'data-pop'!X4</f>
        <v>15858</v>
      </c>
      <c r="Y6" s="416">
        <f>'data-pop'!Y4</f>
        <v>55701</v>
      </c>
      <c r="Z6" s="417">
        <f>'data-pop'!Z4</f>
        <v>4167</v>
      </c>
      <c r="AA6" s="417">
        <f>'data-pop'!AA4</f>
        <v>7944</v>
      </c>
      <c r="AB6" s="417">
        <f>'data-pop'!AB4</f>
        <v>12709</v>
      </c>
      <c r="AC6" s="417">
        <f>'data-pop'!AC4</f>
        <v>30881</v>
      </c>
      <c r="AD6" s="416">
        <f>'data-pop'!AD4</f>
        <v>54644</v>
      </c>
      <c r="AE6" s="417">
        <f>'data-pop'!AE4</f>
        <v>4381</v>
      </c>
      <c r="AF6" s="417">
        <f>'data-pop'!AF4</f>
        <v>50263</v>
      </c>
      <c r="AG6" s="416">
        <f>'data-pop'!AG4</f>
        <v>2866</v>
      </c>
      <c r="AH6" s="417">
        <f>'data-pop'!AH4</f>
        <v>2180</v>
      </c>
      <c r="AI6" s="417">
        <f>'data-pop'!AI4</f>
        <v>520</v>
      </c>
      <c r="AJ6" s="417">
        <f>'data-pop'!AJ4</f>
        <v>166</v>
      </c>
      <c r="AK6" s="416">
        <f>'data-pop'!AK4</f>
        <v>323458</v>
      </c>
      <c r="AL6" s="417">
        <f>'data-pop'!AL4</f>
        <v>254631</v>
      </c>
      <c r="AM6" s="417">
        <f>'data-pop'!AM4</f>
        <v>30476</v>
      </c>
      <c r="AN6" s="417">
        <f>'data-pop'!AN4</f>
        <v>38350</v>
      </c>
      <c r="AO6" s="416">
        <f>'data-pop'!AO4</f>
        <v>76386</v>
      </c>
      <c r="AP6" s="417">
        <f>'data-pop'!AP4</f>
        <v>3092</v>
      </c>
      <c r="AQ6" s="417">
        <f>'data-pop'!AQ4</f>
        <v>73294</v>
      </c>
      <c r="AR6" s="418">
        <f>'data-pop'!AR4</f>
        <v>1351718</v>
      </c>
    </row>
    <row r="7" spans="1:44" x14ac:dyDescent="0.2">
      <c r="A7" s="176">
        <v>1900</v>
      </c>
      <c r="B7" s="416">
        <f>'data-pop'!B5</f>
        <v>118821</v>
      </c>
      <c r="C7" s="417">
        <f>'data-pop'!C5</f>
        <v>70194</v>
      </c>
      <c r="D7" s="417">
        <f>'data-pop'!D5</f>
        <v>48628</v>
      </c>
      <c r="E7" s="416">
        <f>'data-pop'!E5</f>
        <v>475829</v>
      </c>
      <c r="F7" s="417">
        <f>'data-pop'!F5</f>
        <v>401551</v>
      </c>
      <c r="G7" s="417">
        <f>'data-pop'!G5</f>
        <v>43275</v>
      </c>
      <c r="H7" s="417">
        <f>'data-pop'!H5</f>
        <v>31003</v>
      </c>
      <c r="I7" s="416">
        <f>'data-pop'!I5</f>
        <v>306995</v>
      </c>
      <c r="J7" s="417">
        <f>'data-pop'!J5</f>
        <v>54424</v>
      </c>
      <c r="K7" s="417">
        <f>'data-pop'!K5</f>
        <v>18757</v>
      </c>
      <c r="L7" s="417">
        <f>'data-pop'!L5</f>
        <v>39098</v>
      </c>
      <c r="M7" s="417">
        <f>'data-pop'!M5</f>
        <v>41155</v>
      </c>
      <c r="N7" s="417">
        <f>'data-pop'!N5</f>
        <v>33645</v>
      </c>
      <c r="O7" s="417">
        <f>'data-pop'!O5</f>
        <v>5136</v>
      </c>
      <c r="P7" s="417">
        <f>'data-pop'!P5</f>
        <v>49294</v>
      </c>
      <c r="Q7" s="417">
        <f>'data-pop'!Q5</f>
        <v>65485</v>
      </c>
      <c r="R7" s="416">
        <f>'data-pop'!R5</f>
        <v>62848</v>
      </c>
      <c r="S7" s="417">
        <f>'data-pop'!S5</f>
        <v>4662</v>
      </c>
      <c r="T7" s="417">
        <f>'data-pop'!T5</f>
        <v>18163</v>
      </c>
      <c r="U7" s="417">
        <f>'data-pop'!U5</f>
        <v>3206</v>
      </c>
      <c r="V7" s="417">
        <f>'data-pop'!V5</f>
        <v>4132</v>
      </c>
      <c r="W7" s="417">
        <f>'data-pop'!W5</f>
        <v>12963</v>
      </c>
      <c r="X7" s="417">
        <f>'data-pop'!X5</f>
        <v>19722</v>
      </c>
      <c r="Y7" s="416">
        <f>'data-pop'!Y5</f>
        <v>66500</v>
      </c>
      <c r="Z7" s="417">
        <f>'data-pop'!Z5</f>
        <v>4965</v>
      </c>
      <c r="AA7" s="417">
        <f>'data-pop'!AA5</f>
        <v>10231</v>
      </c>
      <c r="AB7" s="417">
        <f>'data-pop'!AB5</f>
        <v>14221</v>
      </c>
      <c r="AC7" s="417">
        <f>'data-pop'!AC5</f>
        <v>37084</v>
      </c>
      <c r="AD7" s="416">
        <f>'data-pop'!AD5</f>
        <v>81550</v>
      </c>
      <c r="AE7" s="417">
        <f>'data-pop'!AE5</f>
        <v>5453</v>
      </c>
      <c r="AF7" s="417">
        <f>'data-pop'!AF5</f>
        <v>76096</v>
      </c>
      <c r="AG7" s="416">
        <f>'data-pop'!AG5</f>
        <v>4670</v>
      </c>
      <c r="AH7" s="417">
        <f>'data-pop'!AH5</f>
        <v>3712</v>
      </c>
      <c r="AI7" s="417">
        <f>'data-pop'!AI5</f>
        <v>807</v>
      </c>
      <c r="AJ7" s="417">
        <f>'data-pop'!AJ5</f>
        <v>151</v>
      </c>
      <c r="AK7" s="416">
        <f>'data-pop'!AK5</f>
        <v>354477</v>
      </c>
      <c r="AL7" s="417">
        <f>'data-pop'!AL5</f>
        <v>281659</v>
      </c>
      <c r="AM7" s="417">
        <f>'data-pop'!AM5</f>
        <v>37966</v>
      </c>
      <c r="AN7" s="417">
        <f>'data-pop'!AN5</f>
        <v>34852</v>
      </c>
      <c r="AO7" s="416">
        <f>'data-pop'!AO5</f>
        <v>87334</v>
      </c>
      <c r="AP7" s="417">
        <f>'data-pop'!AP5</f>
        <v>4660</v>
      </c>
      <c r="AQ7" s="417">
        <f>'data-pop'!AQ5</f>
        <v>82675</v>
      </c>
      <c r="AR7" s="418">
        <f>'data-pop'!AR5</f>
        <v>1559025</v>
      </c>
    </row>
    <row r="8" spans="1:44" x14ac:dyDescent="0.2">
      <c r="A8" s="176">
        <v>1910</v>
      </c>
      <c r="B8" s="416">
        <f>'data-pop'!B6</f>
        <v>141467</v>
      </c>
      <c r="C8" s="417">
        <f>'data-pop'!C6</f>
        <v>83572</v>
      </c>
      <c r="D8" s="417">
        <f>'data-pop'!D6</f>
        <v>57895</v>
      </c>
      <c r="E8" s="416">
        <f>'data-pop'!E6</f>
        <v>507178</v>
      </c>
      <c r="F8" s="417">
        <f>'data-pop'!F6</f>
        <v>424641</v>
      </c>
      <c r="G8" s="417">
        <f>'data-pop'!G6</f>
        <v>48589</v>
      </c>
      <c r="H8" s="417">
        <f>'data-pop'!H6</f>
        <v>33948</v>
      </c>
      <c r="I8" s="416">
        <f>'data-pop'!I6</f>
        <v>332832</v>
      </c>
      <c r="J8" s="417">
        <f>'data-pop'!J6</f>
        <v>62926</v>
      </c>
      <c r="K8" s="417">
        <f>'data-pop'!K6</f>
        <v>20062</v>
      </c>
      <c r="L8" s="417">
        <f>'data-pop'!L6</f>
        <v>39684</v>
      </c>
      <c r="M8" s="417">
        <f>'data-pop'!M6</f>
        <v>44916</v>
      </c>
      <c r="N8" s="417">
        <f>'data-pop'!N6</f>
        <v>36543</v>
      </c>
      <c r="O8" s="417">
        <f>'data-pop'!O6</f>
        <v>5522</v>
      </c>
      <c r="P8" s="417">
        <f>'data-pop'!P6</f>
        <v>51867</v>
      </c>
      <c r="Q8" s="417">
        <f>'data-pop'!Q6</f>
        <v>71312</v>
      </c>
      <c r="R8" s="416">
        <f>'data-pop'!R6</f>
        <v>75024</v>
      </c>
      <c r="S8" s="417">
        <f>'data-pop'!S6</f>
        <v>6791</v>
      </c>
      <c r="T8" s="417">
        <f>'data-pop'!T6</f>
        <v>22437</v>
      </c>
      <c r="U8" s="417">
        <f>'data-pop'!U6</f>
        <v>3593</v>
      </c>
      <c r="V8" s="417">
        <f>'data-pop'!V6</f>
        <v>5054</v>
      </c>
      <c r="W8" s="417">
        <f>'data-pop'!W6</f>
        <v>14290</v>
      </c>
      <c r="X8" s="417">
        <f>'data-pop'!X6</f>
        <v>22858</v>
      </c>
      <c r="Y8" s="416">
        <f>'data-pop'!Y6</f>
        <v>71900</v>
      </c>
      <c r="Z8" s="417">
        <f>'data-pop'!Z6</f>
        <v>5365</v>
      </c>
      <c r="AA8" s="417">
        <f>'data-pop'!AA6</f>
        <v>11374</v>
      </c>
      <c r="AB8" s="417">
        <f>'data-pop'!AB6</f>
        <v>14977</v>
      </c>
      <c r="AC8" s="417">
        <f>'data-pop'!AC6</f>
        <v>40185</v>
      </c>
      <c r="AD8" s="416">
        <f>'data-pop'!AD6</f>
        <v>99592</v>
      </c>
      <c r="AE8" s="417">
        <f>'data-pop'!AE6</f>
        <v>7183</v>
      </c>
      <c r="AF8" s="417">
        <f>'data-pop'!AF6</f>
        <v>92409</v>
      </c>
      <c r="AG8" s="416">
        <f>'data-pop'!AG6</f>
        <v>5779</v>
      </c>
      <c r="AH8" s="417">
        <f>'data-pop'!AH6</f>
        <v>4341</v>
      </c>
      <c r="AI8" s="417">
        <f>'data-pop'!AI6</f>
        <v>1045</v>
      </c>
      <c r="AJ8" s="417">
        <f>'data-pop'!AJ6</f>
        <v>393</v>
      </c>
      <c r="AK8" s="416">
        <f>'data-pop'!AK6</f>
        <v>432017</v>
      </c>
      <c r="AL8" s="417">
        <f>'data-pop'!AL6</f>
        <v>299083</v>
      </c>
      <c r="AM8" s="417">
        <f>'data-pop'!AM6</f>
        <v>42119</v>
      </c>
      <c r="AN8" s="417">
        <f>'data-pop'!AN6</f>
        <v>90815</v>
      </c>
      <c r="AO8" s="416">
        <f>'data-pop'!AO6</f>
        <v>103585</v>
      </c>
      <c r="AP8" s="417">
        <f>'data-pop'!AP6</f>
        <v>5720</v>
      </c>
      <c r="AQ8" s="417">
        <f>'data-pop'!AQ6</f>
        <v>97864</v>
      </c>
      <c r="AR8" s="418">
        <f>'data-pop'!AR6</f>
        <v>1769373</v>
      </c>
    </row>
    <row r="9" spans="1:44" x14ac:dyDescent="0.2">
      <c r="A9" s="176">
        <v>1920</v>
      </c>
      <c r="B9" s="416">
        <f>'data-pop'!B7</f>
        <v>147555</v>
      </c>
      <c r="C9" s="417">
        <f>'data-pop'!C7</f>
        <v>87168</v>
      </c>
      <c r="D9" s="417">
        <f>'data-pop'!D7</f>
        <v>60387</v>
      </c>
      <c r="E9" s="416">
        <f>'data-pop'!E7</f>
        <v>565495</v>
      </c>
      <c r="F9" s="417">
        <f>'data-pop'!F7</f>
        <v>473831</v>
      </c>
      <c r="G9" s="417">
        <f>'data-pop'!G7</f>
        <v>54770</v>
      </c>
      <c r="H9" s="417">
        <f>'data-pop'!H7</f>
        <v>36894</v>
      </c>
      <c r="I9" s="416">
        <f>'data-pop'!I7</f>
        <v>339920</v>
      </c>
      <c r="J9" s="417">
        <f>'data-pop'!J7</f>
        <v>60934</v>
      </c>
      <c r="K9" s="417">
        <f>'data-pop'!K7</f>
        <v>21451</v>
      </c>
      <c r="L9" s="417">
        <f>'data-pop'!L7</f>
        <v>38967</v>
      </c>
      <c r="M9" s="417">
        <f>'data-pop'!M7</f>
        <v>43718</v>
      </c>
      <c r="N9" s="417">
        <f>'data-pop'!N7</f>
        <v>37368</v>
      </c>
      <c r="O9" s="417">
        <f>'data-pop'!O7</f>
        <v>5904</v>
      </c>
      <c r="P9" s="417">
        <f>'data-pop'!P7</f>
        <v>54439</v>
      </c>
      <c r="Q9" s="417">
        <f>'data-pop'!Q7</f>
        <v>77138</v>
      </c>
      <c r="R9" s="416">
        <f>'data-pop'!R7</f>
        <v>87122</v>
      </c>
      <c r="S9" s="417">
        <f>'data-pop'!S7</f>
        <v>8803</v>
      </c>
      <c r="T9" s="417">
        <f>'data-pop'!T7</f>
        <v>27677</v>
      </c>
      <c r="U9" s="417">
        <f>'data-pop'!U7</f>
        <v>4033</v>
      </c>
      <c r="V9" s="417">
        <f>'data-pop'!V7</f>
        <v>6422</v>
      </c>
      <c r="W9" s="417">
        <f>'data-pop'!W7</f>
        <v>14195</v>
      </c>
      <c r="X9" s="417">
        <f>'data-pop'!X7</f>
        <v>25993</v>
      </c>
      <c r="Y9" s="416">
        <f>'data-pop'!Y7</f>
        <v>77181</v>
      </c>
      <c r="Z9" s="417">
        <f>'data-pop'!Z7</f>
        <v>6125</v>
      </c>
      <c r="AA9" s="417">
        <f>'data-pop'!AA7</f>
        <v>13369</v>
      </c>
      <c r="AB9" s="417">
        <f>'data-pop'!AB7</f>
        <v>14400</v>
      </c>
      <c r="AC9" s="417">
        <f>'data-pop'!AC7</f>
        <v>43286</v>
      </c>
      <c r="AD9" s="416">
        <f>'data-pop'!AD7</f>
        <v>115261</v>
      </c>
      <c r="AE9" s="417">
        <f>'data-pop'!AE7</f>
        <v>8792</v>
      </c>
      <c r="AF9" s="417">
        <f>'data-pop'!AF7</f>
        <v>106469</v>
      </c>
      <c r="AG9" s="416">
        <f>'data-pop'!AG7</f>
        <v>7192</v>
      </c>
      <c r="AH9" s="417">
        <f>'data-pop'!AH7</f>
        <v>5317</v>
      </c>
      <c r="AI9" s="417">
        <f>'data-pop'!AI7</f>
        <v>1241</v>
      </c>
      <c r="AJ9" s="417">
        <f>'data-pop'!AJ7</f>
        <v>635</v>
      </c>
      <c r="AK9" s="416">
        <f>'data-pop'!AK7</f>
        <v>495619</v>
      </c>
      <c r="AL9" s="417">
        <f>'data-pop'!AL7</f>
        <v>302548</v>
      </c>
      <c r="AM9" s="417">
        <f>'data-pop'!AM7</f>
        <v>46294</v>
      </c>
      <c r="AN9" s="417">
        <f>'data-pop'!AN7</f>
        <v>146777</v>
      </c>
      <c r="AO9" s="416">
        <f>'data-pop'!AO7</f>
        <v>120135</v>
      </c>
      <c r="AP9" s="417">
        <f>'data-pop'!AP7</f>
        <v>7081</v>
      </c>
      <c r="AQ9" s="417">
        <f>'data-pop'!AQ7</f>
        <v>113054</v>
      </c>
      <c r="AR9" s="418">
        <f>'data-pop'!AR7</f>
        <v>1955481</v>
      </c>
    </row>
    <row r="10" spans="1:44" x14ac:dyDescent="0.2">
      <c r="A10" s="176">
        <v>1930</v>
      </c>
      <c r="B10" s="416">
        <f>'data-pop'!B8</f>
        <v>166266</v>
      </c>
      <c r="C10" s="417">
        <f>'data-pop'!C8</f>
        <v>98222</v>
      </c>
      <c r="D10" s="417">
        <f>'data-pop'!D8</f>
        <v>68044</v>
      </c>
      <c r="E10" s="416">
        <f>'data-pop'!E8</f>
        <v>593191</v>
      </c>
      <c r="F10" s="417">
        <f>'data-pop'!F8</f>
        <v>490897</v>
      </c>
      <c r="G10" s="417">
        <f>'data-pop'!G8</f>
        <v>62998</v>
      </c>
      <c r="H10" s="417">
        <f>'data-pop'!H8</f>
        <v>39296</v>
      </c>
      <c r="I10" s="416">
        <f>'data-pop'!I8</f>
        <v>368134</v>
      </c>
      <c r="J10" s="417">
        <f>'data-pop'!J8</f>
        <v>65127</v>
      </c>
      <c r="K10" s="417">
        <f>'data-pop'!K8</f>
        <v>23678</v>
      </c>
      <c r="L10" s="417">
        <f>'data-pop'!L8</f>
        <v>41535</v>
      </c>
      <c r="M10" s="417">
        <f>'data-pop'!M8</f>
        <v>45866</v>
      </c>
      <c r="N10" s="417">
        <f>'data-pop'!N8</f>
        <v>40758</v>
      </c>
      <c r="O10" s="417">
        <f>'data-pop'!O8</f>
        <v>6142</v>
      </c>
      <c r="P10" s="417">
        <f>'data-pop'!P8</f>
        <v>57879</v>
      </c>
      <c r="Q10" s="417">
        <f>'data-pop'!Q8</f>
        <v>87149</v>
      </c>
      <c r="R10" s="416">
        <f>'data-pop'!R8</f>
        <v>105611</v>
      </c>
      <c r="S10" s="417">
        <f>'data-pop'!S8</f>
        <v>11818</v>
      </c>
      <c r="T10" s="417">
        <f>'data-pop'!T8</f>
        <v>33902</v>
      </c>
      <c r="U10" s="417">
        <f>'data-pop'!U8</f>
        <v>4622</v>
      </c>
      <c r="V10" s="417">
        <f>'data-pop'!V8</f>
        <v>8180</v>
      </c>
      <c r="W10" s="417">
        <f>'data-pop'!W8</f>
        <v>16362</v>
      </c>
      <c r="X10" s="417">
        <f>'data-pop'!X8</f>
        <v>30727</v>
      </c>
      <c r="Y10" s="416">
        <f>'data-pop'!Y8</f>
        <v>84289</v>
      </c>
      <c r="Z10" s="417">
        <f>'data-pop'!Z8</f>
        <v>7041</v>
      </c>
      <c r="AA10" s="417">
        <f>'data-pop'!AA8</f>
        <v>15730</v>
      </c>
      <c r="AB10" s="417">
        <f>'data-pop'!AB8</f>
        <v>15131</v>
      </c>
      <c r="AC10" s="417">
        <f>'data-pop'!AC8</f>
        <v>46387</v>
      </c>
      <c r="AD10" s="416">
        <f>'data-pop'!AD8</f>
        <v>133672</v>
      </c>
      <c r="AE10" s="417">
        <f>'data-pop'!AE8</f>
        <v>10481</v>
      </c>
      <c r="AF10" s="417">
        <f>'data-pop'!AF8</f>
        <v>123191</v>
      </c>
      <c r="AG10" s="416">
        <f>'data-pop'!AG8</f>
        <v>8355</v>
      </c>
      <c r="AH10" s="417">
        <f>'data-pop'!AH8</f>
        <v>6419</v>
      </c>
      <c r="AI10" s="417">
        <f>'data-pop'!AI8</f>
        <v>1493</v>
      </c>
      <c r="AJ10" s="417">
        <f>'data-pop'!AJ8</f>
        <v>443</v>
      </c>
      <c r="AK10" s="416">
        <f>'data-pop'!AK8</f>
        <v>487677</v>
      </c>
      <c r="AL10" s="417">
        <f>'data-pop'!AL8</f>
        <v>333100</v>
      </c>
      <c r="AM10" s="417">
        <f>'data-pop'!AM8</f>
        <v>52028</v>
      </c>
      <c r="AN10" s="417">
        <f>'data-pop'!AN8</f>
        <v>102549</v>
      </c>
      <c r="AO10" s="416">
        <f>'data-pop'!AO8</f>
        <v>137001</v>
      </c>
      <c r="AP10" s="417">
        <f>'data-pop'!AP8</f>
        <v>8757</v>
      </c>
      <c r="AQ10" s="417">
        <f>'data-pop'!AQ8</f>
        <v>128244</v>
      </c>
      <c r="AR10" s="418">
        <f>'data-pop'!AR8</f>
        <v>2084196</v>
      </c>
    </row>
    <row r="11" spans="1:44" x14ac:dyDescent="0.2">
      <c r="A11" s="176">
        <v>1940</v>
      </c>
      <c r="B11" s="416">
        <f>'data-pop'!B9</f>
        <v>187031</v>
      </c>
      <c r="C11" s="417">
        <f>'data-pop'!C9</f>
        <v>110489</v>
      </c>
      <c r="D11" s="417">
        <f>'data-pop'!D9</f>
        <v>76543</v>
      </c>
      <c r="E11" s="416">
        <f>'data-pop'!E9</f>
        <v>634079</v>
      </c>
      <c r="F11" s="417">
        <f>'data-pop'!F9</f>
        <v>520782</v>
      </c>
      <c r="G11" s="417">
        <f>'data-pop'!G9</f>
        <v>71597</v>
      </c>
      <c r="H11" s="417">
        <f>'data-pop'!H9</f>
        <v>41699</v>
      </c>
      <c r="I11" s="416">
        <f>'data-pop'!I9</f>
        <v>392653</v>
      </c>
      <c r="J11" s="417">
        <f>'data-pop'!J9</f>
        <v>69881</v>
      </c>
      <c r="K11" s="417">
        <f>'data-pop'!K9</f>
        <v>25287</v>
      </c>
      <c r="L11" s="417">
        <f>'data-pop'!L9</f>
        <v>40104</v>
      </c>
      <c r="M11" s="417">
        <f>'data-pop'!M9</f>
        <v>48226</v>
      </c>
      <c r="N11" s="417">
        <f>'data-pop'!N9</f>
        <v>44305</v>
      </c>
      <c r="O11" s="417">
        <f>'data-pop'!O9</f>
        <v>6371</v>
      </c>
      <c r="P11" s="417">
        <f>'data-pop'!P9</f>
        <v>61318</v>
      </c>
      <c r="Q11" s="417">
        <f>'data-pop'!Q9</f>
        <v>97160</v>
      </c>
      <c r="R11" s="416">
        <f>'data-pop'!R9</f>
        <v>125448</v>
      </c>
      <c r="S11" s="417">
        <f>'data-pop'!S9</f>
        <v>14076</v>
      </c>
      <c r="T11" s="417">
        <f>'data-pop'!T9</f>
        <v>41523</v>
      </c>
      <c r="U11" s="417">
        <f>'data-pop'!U9</f>
        <v>5477</v>
      </c>
      <c r="V11" s="417">
        <f>'data-pop'!V9</f>
        <v>9483</v>
      </c>
      <c r="W11" s="417">
        <f>'data-pop'!W9</f>
        <v>19428</v>
      </c>
      <c r="X11" s="417">
        <f>'data-pop'!X9</f>
        <v>35462</v>
      </c>
      <c r="Y11" s="416">
        <f>'data-pop'!Y9</f>
        <v>93599</v>
      </c>
      <c r="Z11" s="417">
        <f>'data-pop'!Z9</f>
        <v>7957</v>
      </c>
      <c r="AA11" s="417">
        <f>'data-pop'!AA9</f>
        <v>18091</v>
      </c>
      <c r="AB11" s="417">
        <f>'data-pop'!AB9</f>
        <v>18063</v>
      </c>
      <c r="AC11" s="417">
        <f>'data-pop'!AC9</f>
        <v>49488</v>
      </c>
      <c r="AD11" s="416">
        <f>'data-pop'!AD9</f>
        <v>143806</v>
      </c>
      <c r="AE11" s="417">
        <f>'data-pop'!AE9</f>
        <v>11680</v>
      </c>
      <c r="AF11" s="417">
        <f>'data-pop'!AF9</f>
        <v>132126</v>
      </c>
      <c r="AG11" s="416">
        <f>'data-pop'!AG9</f>
        <v>8876</v>
      </c>
      <c r="AH11" s="417">
        <f>'data-pop'!AH9</f>
        <v>6988</v>
      </c>
      <c r="AI11" s="417">
        <f>'data-pop'!AI9</f>
        <v>1636</v>
      </c>
      <c r="AJ11" s="417">
        <f>'data-pop'!AJ9</f>
        <v>252</v>
      </c>
      <c r="AK11" s="416">
        <f>'data-pop'!AK9</f>
        <v>502332</v>
      </c>
      <c r="AL11" s="417">
        <f>'data-pop'!AL9</f>
        <v>381400</v>
      </c>
      <c r="AM11" s="417">
        <f>'data-pop'!AM9</f>
        <v>62611</v>
      </c>
      <c r="AN11" s="417">
        <f>'data-pop'!AN9</f>
        <v>58321</v>
      </c>
      <c r="AO11" s="416">
        <f>'data-pop'!AO9</f>
        <v>154283</v>
      </c>
      <c r="AP11" s="417">
        <f>'data-pop'!AP9</f>
        <v>10850</v>
      </c>
      <c r="AQ11" s="417">
        <f>'data-pop'!AQ9</f>
        <v>143434</v>
      </c>
      <c r="AR11" s="418">
        <f>'data-pop'!AR9</f>
        <v>2242107</v>
      </c>
    </row>
    <row r="12" spans="1:44" x14ac:dyDescent="0.2">
      <c r="A12" s="176">
        <v>1950</v>
      </c>
      <c r="B12" s="416">
        <f>'data-pop'!B10</f>
        <v>171380</v>
      </c>
      <c r="C12" s="417">
        <f>'data-pop'!C10</f>
        <v>101243</v>
      </c>
      <c r="D12" s="417">
        <f>'data-pop'!D10</f>
        <v>70137</v>
      </c>
      <c r="E12" s="416">
        <f>'data-pop'!E10</f>
        <v>678520</v>
      </c>
      <c r="F12" s="417">
        <f>'data-pop'!F10</f>
        <v>548936</v>
      </c>
      <c r="G12" s="417">
        <f>'data-pop'!G10</f>
        <v>84115</v>
      </c>
      <c r="H12" s="417">
        <f>'data-pop'!H10</f>
        <v>45469</v>
      </c>
      <c r="I12" s="416">
        <f>'data-pop'!I10</f>
        <v>396252</v>
      </c>
      <c r="J12" s="417">
        <f>'data-pop'!J10</f>
        <v>68420</v>
      </c>
      <c r="K12" s="417">
        <f>'data-pop'!K10</f>
        <v>27735</v>
      </c>
      <c r="L12" s="417">
        <f>'data-pop'!L10</f>
        <v>42281</v>
      </c>
      <c r="M12" s="417">
        <f>'data-pop'!M10</f>
        <v>50280</v>
      </c>
      <c r="N12" s="417">
        <f>'data-pop'!N10</f>
        <v>47067</v>
      </c>
      <c r="O12" s="417">
        <f>'data-pop'!O10</f>
        <v>7047</v>
      </c>
      <c r="P12" s="417">
        <f>'data-pop'!P10</f>
        <v>63958</v>
      </c>
      <c r="Q12" s="417">
        <f>'data-pop'!Q10</f>
        <v>89464</v>
      </c>
      <c r="R12" s="416">
        <f>'data-pop'!R10</f>
        <v>163546</v>
      </c>
      <c r="S12" s="417">
        <f>'data-pop'!S10</f>
        <v>17038</v>
      </c>
      <c r="T12" s="417">
        <f>'data-pop'!T10</f>
        <v>53975</v>
      </c>
      <c r="U12" s="417">
        <f>'data-pop'!U10</f>
        <v>6599</v>
      </c>
      <c r="V12" s="417">
        <f>'data-pop'!V10</f>
        <v>11982</v>
      </c>
      <c r="W12" s="417">
        <f>'data-pop'!W10</f>
        <v>27137</v>
      </c>
      <c r="X12" s="417">
        <f>'data-pop'!X10</f>
        <v>46816</v>
      </c>
      <c r="Y12" s="416">
        <f>'data-pop'!Y10</f>
        <v>103322</v>
      </c>
      <c r="Z12" s="417">
        <f>'data-pop'!Z10</f>
        <v>8872</v>
      </c>
      <c r="AA12" s="417">
        <f>'data-pop'!AA10</f>
        <v>20452</v>
      </c>
      <c r="AB12" s="417">
        <f>'data-pop'!AB10</f>
        <v>21408</v>
      </c>
      <c r="AC12" s="417">
        <f>'data-pop'!AC10</f>
        <v>52590</v>
      </c>
      <c r="AD12" s="416">
        <f>'data-pop'!AD10</f>
        <v>165686</v>
      </c>
      <c r="AE12" s="417">
        <f>'data-pop'!AE10</f>
        <v>14002</v>
      </c>
      <c r="AF12" s="417">
        <f>'data-pop'!AF10</f>
        <v>151684</v>
      </c>
      <c r="AG12" s="416">
        <f>'data-pop'!AG10</f>
        <v>10981</v>
      </c>
      <c r="AH12" s="417">
        <f>'data-pop'!AH10</f>
        <v>8204</v>
      </c>
      <c r="AI12" s="417">
        <f>'data-pop'!AI10</f>
        <v>1908</v>
      </c>
      <c r="AJ12" s="417">
        <f>'data-pop'!AJ10</f>
        <v>870</v>
      </c>
      <c r="AK12" s="416">
        <f>'data-pop'!AK10</f>
        <v>646962</v>
      </c>
      <c r="AL12" s="417">
        <f>'data-pop'!AL10</f>
        <v>376325</v>
      </c>
      <c r="AM12" s="417">
        <f>'data-pop'!AM10</f>
        <v>69543</v>
      </c>
      <c r="AN12" s="417">
        <f>'data-pop'!AN10</f>
        <v>201094</v>
      </c>
      <c r="AO12" s="416">
        <f>'data-pop'!AO10</f>
        <v>184276</v>
      </c>
      <c r="AP12" s="417">
        <f>'data-pop'!AP10</f>
        <v>13432</v>
      </c>
      <c r="AQ12" s="417">
        <f>'data-pop'!AQ10</f>
        <v>170843</v>
      </c>
      <c r="AR12" s="418">
        <f>'data-pop'!AR10</f>
        <v>2520925</v>
      </c>
    </row>
    <row r="13" spans="1:44" x14ac:dyDescent="0.2">
      <c r="A13" s="176">
        <v>1960</v>
      </c>
      <c r="B13" s="416">
        <f>'data-pop'!B11</f>
        <v>203874</v>
      </c>
      <c r="C13" s="417">
        <f>'data-pop'!C11</f>
        <v>118817</v>
      </c>
      <c r="D13" s="417">
        <f>'data-pop'!D11</f>
        <v>85057</v>
      </c>
      <c r="E13" s="416">
        <f>'data-pop'!E11</f>
        <v>803140</v>
      </c>
      <c r="F13" s="417">
        <f>'data-pop'!F11</f>
        <v>653876</v>
      </c>
      <c r="G13" s="417">
        <f>'data-pop'!G11</f>
        <v>94302</v>
      </c>
      <c r="H13" s="417">
        <f>'data-pop'!H11</f>
        <v>54962</v>
      </c>
      <c r="I13" s="416">
        <f>'data-pop'!I11</f>
        <v>432694</v>
      </c>
      <c r="J13" s="417">
        <f>'data-pop'!J11</f>
        <v>72529</v>
      </c>
      <c r="K13" s="417">
        <f>'data-pop'!K11</f>
        <v>30529</v>
      </c>
      <c r="L13" s="417">
        <f>'data-pop'!L11</f>
        <v>46275</v>
      </c>
      <c r="M13" s="417">
        <f>'data-pop'!M11</f>
        <v>52373</v>
      </c>
      <c r="N13" s="417">
        <f>'data-pop'!N11</f>
        <v>50200</v>
      </c>
      <c r="O13" s="417">
        <f>'data-pop'!O11</f>
        <v>7498</v>
      </c>
      <c r="P13" s="417">
        <f>'data-pop'!P11</f>
        <v>68547</v>
      </c>
      <c r="Q13" s="417">
        <f>'data-pop'!Q11</f>
        <v>104744</v>
      </c>
      <c r="R13" s="416">
        <f>'data-pop'!R11</f>
        <v>214464</v>
      </c>
      <c r="S13" s="417">
        <f>'data-pop'!S11</f>
        <v>20482</v>
      </c>
      <c r="T13" s="417">
        <f>'data-pop'!T11</f>
        <v>72179</v>
      </c>
      <c r="U13" s="417">
        <f>'data-pop'!U11</f>
        <v>8133</v>
      </c>
      <c r="V13" s="417">
        <f>'data-pop'!V11</f>
        <v>16058</v>
      </c>
      <c r="W13" s="417">
        <f>'data-pop'!W11</f>
        <v>36531</v>
      </c>
      <c r="X13" s="417">
        <f>'data-pop'!X11</f>
        <v>61081</v>
      </c>
      <c r="Y13" s="416">
        <f>'data-pop'!Y11</f>
        <v>133314</v>
      </c>
      <c r="Z13" s="417">
        <f>'data-pop'!Z11</f>
        <v>11058</v>
      </c>
      <c r="AA13" s="417">
        <f>'data-pop'!AA11</f>
        <v>26633</v>
      </c>
      <c r="AB13" s="417">
        <f>'data-pop'!AB11</f>
        <v>27472</v>
      </c>
      <c r="AC13" s="417">
        <f>'data-pop'!AC11</f>
        <v>68151</v>
      </c>
      <c r="AD13" s="416">
        <f>'data-pop'!AD11</f>
        <v>198956</v>
      </c>
      <c r="AE13" s="417">
        <f>'data-pop'!AE11</f>
        <v>18196</v>
      </c>
      <c r="AF13" s="417">
        <f>'data-pop'!AF11</f>
        <v>180760</v>
      </c>
      <c r="AG13" s="416">
        <f>'data-pop'!AG11</f>
        <v>13740</v>
      </c>
      <c r="AH13" s="417">
        <f>'data-pop'!AH11</f>
        <v>10275</v>
      </c>
      <c r="AI13" s="417">
        <f>'data-pop'!AI11</f>
        <v>2373</v>
      </c>
      <c r="AJ13" s="417">
        <f>'data-pop'!AJ11</f>
        <v>1093</v>
      </c>
      <c r="AK13" s="416">
        <f>'data-pop'!AK11</f>
        <v>791036</v>
      </c>
      <c r="AL13" s="417">
        <f>'data-pop'!AL11</f>
        <v>450548</v>
      </c>
      <c r="AM13" s="417">
        <f>'data-pop'!AM11</f>
        <v>87751</v>
      </c>
      <c r="AN13" s="417">
        <f>'data-pop'!AN11</f>
        <v>252737</v>
      </c>
      <c r="AO13" s="416">
        <f>'data-pop'!AO11</f>
        <v>227353</v>
      </c>
      <c r="AP13" s="417">
        <f>'data-pop'!AP11</f>
        <v>17136</v>
      </c>
      <c r="AQ13" s="417">
        <f>'data-pop'!AQ11</f>
        <v>210218</v>
      </c>
      <c r="AR13" s="418">
        <f>'data-pop'!AR11</f>
        <v>3018572</v>
      </c>
    </row>
    <row r="14" spans="1:44" x14ac:dyDescent="0.2">
      <c r="A14" s="176">
        <v>1970</v>
      </c>
      <c r="B14" s="416">
        <f>'data-pop'!B12</f>
        <v>231336</v>
      </c>
      <c r="C14" s="417">
        <f>'data-pop'!C12</f>
        <v>129941</v>
      </c>
      <c r="D14" s="417">
        <f>'data-pop'!D12</f>
        <v>101395</v>
      </c>
      <c r="E14" s="416">
        <f>'data-pop'!E12</f>
        <v>991056</v>
      </c>
      <c r="F14" s="417">
        <f>'data-pop'!F12</f>
        <v>819416</v>
      </c>
      <c r="G14" s="417">
        <f>'data-pop'!G12</f>
        <v>104665</v>
      </c>
      <c r="H14" s="417">
        <f>'data-pop'!H12</f>
        <v>66975</v>
      </c>
      <c r="I14" s="416">
        <f>'data-pop'!I12</f>
        <v>472141</v>
      </c>
      <c r="J14" s="417">
        <f>'data-pop'!J12</f>
        <v>77835</v>
      </c>
      <c r="K14" s="417">
        <f>'data-pop'!K12</f>
        <v>34041</v>
      </c>
      <c r="L14" s="417">
        <f>'data-pop'!L12</f>
        <v>51559</v>
      </c>
      <c r="M14" s="417">
        <f>'data-pop'!M12</f>
        <v>55632</v>
      </c>
      <c r="N14" s="417">
        <f>'data-pop'!N12</f>
        <v>53822</v>
      </c>
      <c r="O14" s="417">
        <f>'data-pop'!O12</f>
        <v>8081</v>
      </c>
      <c r="P14" s="417">
        <f>'data-pop'!P12</f>
        <v>74039</v>
      </c>
      <c r="Q14" s="417">
        <f>'data-pop'!Q12</f>
        <v>117132</v>
      </c>
      <c r="R14" s="416">
        <f>'data-pop'!R12</f>
        <v>280935</v>
      </c>
      <c r="S14" s="417">
        <f>'data-pop'!S12</f>
        <v>23881</v>
      </c>
      <c r="T14" s="417">
        <f>'data-pop'!T12</f>
        <v>95113</v>
      </c>
      <c r="U14" s="417">
        <f>'data-pop'!U12</f>
        <v>9783</v>
      </c>
      <c r="V14" s="417">
        <f>'data-pop'!V12</f>
        <v>21480</v>
      </c>
      <c r="W14" s="417">
        <f>'data-pop'!W12</f>
        <v>50628</v>
      </c>
      <c r="X14" s="417">
        <f>'data-pop'!X12</f>
        <v>80050</v>
      </c>
      <c r="Y14" s="416">
        <f>'data-pop'!Y12</f>
        <v>173930</v>
      </c>
      <c r="Z14" s="417">
        <f>'data-pop'!Z12</f>
        <v>14465</v>
      </c>
      <c r="AA14" s="417">
        <f>'data-pop'!AA12</f>
        <v>34514</v>
      </c>
      <c r="AB14" s="417">
        <f>'data-pop'!AB12</f>
        <v>34876</v>
      </c>
      <c r="AC14" s="417">
        <f>'data-pop'!AC12</f>
        <v>90075</v>
      </c>
      <c r="AD14" s="416">
        <f>'data-pop'!AD12</f>
        <v>226775</v>
      </c>
      <c r="AE14" s="417">
        <f>'data-pop'!AE12</f>
        <v>21686</v>
      </c>
      <c r="AF14" s="417">
        <f>'data-pop'!AF12</f>
        <v>205089</v>
      </c>
      <c r="AG14" s="416">
        <f>'data-pop'!AG12</f>
        <v>16732</v>
      </c>
      <c r="AH14" s="417">
        <f>'data-pop'!AH12</f>
        <v>12507</v>
      </c>
      <c r="AI14" s="417">
        <f>'data-pop'!AI12</f>
        <v>2818</v>
      </c>
      <c r="AJ14" s="417">
        <f>'data-pop'!AJ12</f>
        <v>1406</v>
      </c>
      <c r="AK14" s="416">
        <f>'data-pop'!AK12</f>
        <v>995131</v>
      </c>
      <c r="AL14" s="417">
        <f>'data-pop'!AL12</f>
        <v>555190</v>
      </c>
      <c r="AM14" s="417">
        <f>'data-pop'!AM12</f>
        <v>114793</v>
      </c>
      <c r="AN14" s="417">
        <f>'data-pop'!AN12</f>
        <v>325148</v>
      </c>
      <c r="AO14" s="416">
        <f>'data-pop'!AO12</f>
        <v>291101</v>
      </c>
      <c r="AP14" s="417">
        <f>'data-pop'!AP12</f>
        <v>22486</v>
      </c>
      <c r="AQ14" s="417">
        <f>'data-pop'!AQ12</f>
        <v>268615</v>
      </c>
      <c r="AR14" s="418">
        <f>'data-pop'!AR12</f>
        <v>3679137</v>
      </c>
    </row>
    <row r="15" spans="1:44" x14ac:dyDescent="0.2">
      <c r="A15" s="176">
        <v>1980</v>
      </c>
      <c r="B15" s="416">
        <f>'data-pop'!B13</f>
        <v>253019</v>
      </c>
      <c r="C15" s="417">
        <f>'data-pop'!C13</f>
        <v>138127</v>
      </c>
      <c r="D15" s="417">
        <f>'data-pop'!D13</f>
        <v>114892</v>
      </c>
      <c r="E15" s="416">
        <f>'data-pop'!E13</f>
        <v>1184439</v>
      </c>
      <c r="F15" s="417">
        <f>'data-pop'!F13</f>
        <v>987050</v>
      </c>
      <c r="G15" s="417">
        <f>'data-pop'!G13</f>
        <v>117060</v>
      </c>
      <c r="H15" s="417">
        <f>'data-pop'!H13</f>
        <v>80329</v>
      </c>
      <c r="I15" s="416">
        <f>'data-pop'!I13</f>
        <v>497048</v>
      </c>
      <c r="J15" s="417">
        <f>'data-pop'!J13</f>
        <v>78350</v>
      </c>
      <c r="K15" s="417">
        <f>'data-pop'!K13</f>
        <v>37636</v>
      </c>
      <c r="L15" s="417">
        <f>'data-pop'!L13</f>
        <v>54972</v>
      </c>
      <c r="M15" s="417">
        <f>'data-pop'!M13</f>
        <v>56330</v>
      </c>
      <c r="N15" s="417">
        <f>'data-pop'!N13</f>
        <v>56434</v>
      </c>
      <c r="O15" s="417">
        <f>'data-pop'!O13</f>
        <v>8318</v>
      </c>
      <c r="P15" s="417">
        <f>'data-pop'!P13</f>
        <v>77175</v>
      </c>
      <c r="Q15" s="417">
        <f>'data-pop'!Q13</f>
        <v>127834</v>
      </c>
      <c r="R15" s="416">
        <f>'data-pop'!R13</f>
        <v>355771</v>
      </c>
      <c r="S15" s="417">
        <f>'data-pop'!S13</f>
        <v>27897</v>
      </c>
      <c r="T15" s="417">
        <f>'data-pop'!T13</f>
        <v>120694</v>
      </c>
      <c r="U15" s="417">
        <f>'data-pop'!U13</f>
        <v>11419</v>
      </c>
      <c r="V15" s="417">
        <f>'data-pop'!V13</f>
        <v>26901</v>
      </c>
      <c r="W15" s="417">
        <f>'data-pop'!W13</f>
        <v>66737</v>
      </c>
      <c r="X15" s="417">
        <f>'data-pop'!X13</f>
        <v>102123</v>
      </c>
      <c r="Y15" s="416">
        <f>'data-pop'!Y13</f>
        <v>229413</v>
      </c>
      <c r="Z15" s="417">
        <f>'data-pop'!Z13</f>
        <v>19222</v>
      </c>
      <c r="AA15" s="417">
        <f>'data-pop'!AA13</f>
        <v>43309</v>
      </c>
      <c r="AB15" s="417">
        <f>'data-pop'!AB13</f>
        <v>43976</v>
      </c>
      <c r="AC15" s="417">
        <f>'data-pop'!AC13</f>
        <v>122907</v>
      </c>
      <c r="AD15" s="416">
        <f>'data-pop'!AD13</f>
        <v>252242</v>
      </c>
      <c r="AE15" s="417">
        <f>'data-pop'!AE13</f>
        <v>24516</v>
      </c>
      <c r="AF15" s="417">
        <f>'data-pop'!AF13</f>
        <v>227726</v>
      </c>
      <c r="AG15" s="416">
        <f>'data-pop'!AG13</f>
        <v>19607</v>
      </c>
      <c r="AH15" s="417">
        <f>'data-pop'!AH13</f>
        <v>14695</v>
      </c>
      <c r="AI15" s="417">
        <f>'data-pop'!AI13</f>
        <v>3147</v>
      </c>
      <c r="AJ15" s="417">
        <f>'data-pop'!AJ13</f>
        <v>1765</v>
      </c>
      <c r="AK15" s="416">
        <f>'data-pop'!AK13</f>
        <v>1258265</v>
      </c>
      <c r="AL15" s="417">
        <f>'data-pop'!AL13</f>
        <v>698953</v>
      </c>
      <c r="AM15" s="417">
        <f>'data-pop'!AM13</f>
        <v>147448</v>
      </c>
      <c r="AN15" s="417">
        <f>'data-pop'!AN13</f>
        <v>411864</v>
      </c>
      <c r="AO15" s="416">
        <f>'data-pop'!AO13</f>
        <v>383451</v>
      </c>
      <c r="AP15" s="417">
        <f>'data-pop'!AP13</f>
        <v>28458</v>
      </c>
      <c r="AQ15" s="417">
        <f>'data-pop'!AQ13</f>
        <v>354993</v>
      </c>
      <c r="AR15" s="418">
        <f>'data-pop'!AR13</f>
        <v>4433254</v>
      </c>
    </row>
    <row r="16" spans="1:44" x14ac:dyDescent="0.2">
      <c r="A16" s="176">
        <v>1990</v>
      </c>
      <c r="B16" s="416">
        <f>'data-pop'!B14</f>
        <v>275594</v>
      </c>
      <c r="C16" s="417">
        <f>'data-pop'!C14</f>
        <v>147665</v>
      </c>
      <c r="D16" s="417">
        <f>'data-pop'!D14</f>
        <v>127928</v>
      </c>
      <c r="E16" s="416">
        <f>'data-pop'!E14</f>
        <v>1358761</v>
      </c>
      <c r="F16" s="417">
        <f>'data-pop'!F14</f>
        <v>1143330</v>
      </c>
      <c r="G16" s="417">
        <f>'data-pop'!G14</f>
        <v>123611</v>
      </c>
      <c r="H16" s="417">
        <f>'data-pop'!H14</f>
        <v>91820</v>
      </c>
      <c r="I16" s="416">
        <f>'data-pop'!I14</f>
        <v>512048</v>
      </c>
      <c r="J16" s="417">
        <f>'data-pop'!J14</f>
        <v>79433</v>
      </c>
      <c r="K16" s="417">
        <f>'data-pop'!K14</f>
        <v>38881</v>
      </c>
      <c r="L16" s="417">
        <f>'data-pop'!L14</f>
        <v>58035</v>
      </c>
      <c r="M16" s="417">
        <f>'data-pop'!M14</f>
        <v>57238</v>
      </c>
      <c r="N16" s="417">
        <f>'data-pop'!N14</f>
        <v>56719</v>
      </c>
      <c r="O16" s="417">
        <f>'data-pop'!O14</f>
        <v>8591</v>
      </c>
      <c r="P16" s="417">
        <f>'data-pop'!P14</f>
        <v>79367</v>
      </c>
      <c r="Q16" s="417">
        <f>'data-pop'!Q14</f>
        <v>133783</v>
      </c>
      <c r="R16" s="416">
        <f>'data-pop'!R14</f>
        <v>442925</v>
      </c>
      <c r="S16" s="417">
        <f>'data-pop'!S14</f>
        <v>32619</v>
      </c>
      <c r="T16" s="417">
        <f>'data-pop'!T14</f>
        <v>149003</v>
      </c>
      <c r="U16" s="417">
        <f>'data-pop'!U14</f>
        <v>13275</v>
      </c>
      <c r="V16" s="417">
        <f>'data-pop'!V14</f>
        <v>33103</v>
      </c>
      <c r="W16" s="417">
        <f>'data-pop'!W14</f>
        <v>87065</v>
      </c>
      <c r="X16" s="417">
        <f>'data-pop'!X14</f>
        <v>127861</v>
      </c>
      <c r="Y16" s="416">
        <f>'data-pop'!Y14</f>
        <v>307321</v>
      </c>
      <c r="Z16" s="417">
        <f>'data-pop'!Z14</f>
        <v>25759</v>
      </c>
      <c r="AA16" s="417">
        <f>'data-pop'!AA14</f>
        <v>56134</v>
      </c>
      <c r="AB16" s="417">
        <f>'data-pop'!AB14</f>
        <v>53922</v>
      </c>
      <c r="AC16" s="417">
        <f>'data-pop'!AC14</f>
        <v>171506</v>
      </c>
      <c r="AD16" s="416">
        <f>'data-pop'!AD14</f>
        <v>277872</v>
      </c>
      <c r="AE16" s="417">
        <f>'data-pop'!AE14</f>
        <v>27691</v>
      </c>
      <c r="AF16" s="417">
        <f>'data-pop'!AF14</f>
        <v>250181</v>
      </c>
      <c r="AG16" s="416">
        <f>'data-pop'!AG14</f>
        <v>22578</v>
      </c>
      <c r="AH16" s="417">
        <f>'data-pop'!AH14</f>
        <v>17065</v>
      </c>
      <c r="AI16" s="417">
        <f>'data-pop'!AI14</f>
        <v>3398</v>
      </c>
      <c r="AJ16" s="417">
        <f>'data-pop'!AJ14</f>
        <v>2114</v>
      </c>
      <c r="AK16" s="416">
        <f>'data-pop'!AK14</f>
        <v>1577994</v>
      </c>
      <c r="AL16" s="417">
        <f>'data-pop'!AL14</f>
        <v>873278</v>
      </c>
      <c r="AM16" s="417">
        <f>'data-pop'!AM14</f>
        <v>181413</v>
      </c>
      <c r="AN16" s="417">
        <f>'data-pop'!AN14</f>
        <v>523302</v>
      </c>
      <c r="AO16" s="416">
        <f>'data-pop'!AO14</f>
        <v>508023</v>
      </c>
      <c r="AP16" s="417">
        <f>'data-pop'!AP14</f>
        <v>35464</v>
      </c>
      <c r="AQ16" s="417">
        <f>'data-pop'!AQ14</f>
        <v>472560</v>
      </c>
      <c r="AR16" s="418">
        <f>'data-pop'!AR14</f>
        <v>5283116</v>
      </c>
    </row>
    <row r="17" spans="1:44" x14ac:dyDescent="0.2">
      <c r="A17" s="176">
        <v>2000</v>
      </c>
      <c r="B17" s="416">
        <f>'data-pop'!B15</f>
        <v>276500</v>
      </c>
      <c r="C17" s="417">
        <f>'data-pop'!C15</f>
        <v>146890</v>
      </c>
      <c r="D17" s="417">
        <f>'data-pop'!D15</f>
        <v>129610</v>
      </c>
      <c r="E17" s="416">
        <f>'data-pop'!E15</f>
        <v>1496001</v>
      </c>
      <c r="F17" s="417">
        <f>'data-pop'!F15</f>
        <v>1267430</v>
      </c>
      <c r="G17" s="417">
        <f>'data-pop'!G15</f>
        <v>126926</v>
      </c>
      <c r="H17" s="417">
        <f>'data-pop'!H15</f>
        <v>101645</v>
      </c>
      <c r="I17" s="416">
        <f>'data-pop'!I15</f>
        <v>520987</v>
      </c>
      <c r="J17" s="417">
        <f>'data-pop'!J15</f>
        <v>82212</v>
      </c>
      <c r="K17" s="417">
        <f>'data-pop'!K15</f>
        <v>40666</v>
      </c>
      <c r="L17" s="417">
        <f>'data-pop'!L15</f>
        <v>60545</v>
      </c>
      <c r="M17" s="417">
        <f>'data-pop'!M15</f>
        <v>58886</v>
      </c>
      <c r="N17" s="417">
        <f>'data-pop'!N15</f>
        <v>56942</v>
      </c>
      <c r="O17" s="417">
        <f>'data-pop'!O15</f>
        <v>8883</v>
      </c>
      <c r="P17" s="417">
        <f>'data-pop'!P15</f>
        <v>82626</v>
      </c>
      <c r="Q17" s="417">
        <f>'data-pop'!Q15</f>
        <v>130228</v>
      </c>
      <c r="R17" s="416">
        <f>'data-pop'!R15</f>
        <v>522424</v>
      </c>
      <c r="S17" s="417">
        <f>'data-pop'!S15</f>
        <v>36871</v>
      </c>
      <c r="T17" s="417">
        <f>'data-pop'!T15</f>
        <v>174790</v>
      </c>
      <c r="U17" s="417">
        <f>'data-pop'!U15</f>
        <v>15342</v>
      </c>
      <c r="V17" s="417">
        <f>'data-pop'!V15</f>
        <v>39630</v>
      </c>
      <c r="W17" s="417">
        <f>'data-pop'!W15</f>
        <v>100896</v>
      </c>
      <c r="X17" s="417">
        <f>'data-pop'!X15</f>
        <v>154894</v>
      </c>
      <c r="Y17" s="416">
        <f>'data-pop'!Y15</f>
        <v>377732</v>
      </c>
      <c r="Z17" s="417">
        <f>'data-pop'!Z15</f>
        <v>31042</v>
      </c>
      <c r="AA17" s="417">
        <f>'data-pop'!AA15</f>
        <v>68832</v>
      </c>
      <c r="AB17" s="417">
        <f>'data-pop'!AB15</f>
        <v>63240</v>
      </c>
      <c r="AC17" s="417">
        <f>'data-pop'!AC15</f>
        <v>214618</v>
      </c>
      <c r="AD17" s="416">
        <f>'data-pop'!AD15</f>
        <v>313084</v>
      </c>
      <c r="AE17" s="417">
        <f>'data-pop'!AE15</f>
        <v>30686</v>
      </c>
      <c r="AF17" s="417">
        <f>'data-pop'!AF15</f>
        <v>282398</v>
      </c>
      <c r="AG17" s="416">
        <f>'data-pop'!AG15</f>
        <v>25374</v>
      </c>
      <c r="AH17" s="417">
        <f>'data-pop'!AH15</f>
        <v>19029</v>
      </c>
      <c r="AI17" s="417">
        <f>'data-pop'!AI15</f>
        <v>3859</v>
      </c>
      <c r="AJ17" s="417">
        <f>'data-pop'!AJ15</f>
        <v>2486</v>
      </c>
      <c r="AK17" s="416">
        <f>'data-pop'!AK15</f>
        <v>1915953</v>
      </c>
      <c r="AL17" s="417">
        <f>'data-pop'!AL15</f>
        <v>1056576</v>
      </c>
      <c r="AM17" s="417">
        <f>'data-pop'!AM15</f>
        <v>211514</v>
      </c>
      <c r="AN17" s="417">
        <f>'data-pop'!AN15</f>
        <v>647864</v>
      </c>
      <c r="AO17" s="416">
        <f>'data-pop'!AO15</f>
        <v>664772</v>
      </c>
      <c r="AP17" s="417">
        <f>'data-pop'!AP15</f>
        <v>43696</v>
      </c>
      <c r="AQ17" s="417">
        <f>'data-pop'!AQ15</f>
        <v>621076</v>
      </c>
      <c r="AR17" s="418">
        <f>'data-pop'!AR15</f>
        <v>6112827</v>
      </c>
    </row>
    <row r="18" spans="1:44" x14ac:dyDescent="0.2">
      <c r="A18" s="176">
        <v>2010</v>
      </c>
      <c r="B18" s="416">
        <f>'data-pop'!B16</f>
        <v>276884</v>
      </c>
      <c r="C18" s="417">
        <f>'data-pop'!C16</f>
        <v>142857</v>
      </c>
      <c r="D18" s="417">
        <f>'data-pop'!D16</f>
        <v>134027</v>
      </c>
      <c r="E18" s="416">
        <f>'data-pop'!E16</f>
        <v>1576457</v>
      </c>
      <c r="F18" s="417">
        <f>'data-pop'!F16</f>
        <v>1340910</v>
      </c>
      <c r="G18" s="417">
        <f>'data-pop'!G16</f>
        <v>128057</v>
      </c>
      <c r="H18" s="417">
        <f>'data-pop'!H16</f>
        <v>107490</v>
      </c>
      <c r="I18" s="416">
        <f>'data-pop'!I16</f>
        <v>538640</v>
      </c>
      <c r="J18" s="417">
        <f>'data-pop'!J16</f>
        <v>81777</v>
      </c>
      <c r="K18" s="417">
        <f>'data-pop'!K16</f>
        <v>46667</v>
      </c>
      <c r="L18" s="417">
        <f>'data-pop'!L16</f>
        <v>64325</v>
      </c>
      <c r="M18" s="417">
        <f>'data-pop'!M16</f>
        <v>62759</v>
      </c>
      <c r="N18" s="417">
        <f>'data-pop'!N16</f>
        <v>59830</v>
      </c>
      <c r="O18" s="417">
        <f>'data-pop'!O16</f>
        <v>9416</v>
      </c>
      <c r="P18" s="417">
        <f>'data-pop'!P16</f>
        <v>87202</v>
      </c>
      <c r="Q18" s="417">
        <f>'data-pop'!Q16</f>
        <v>126664</v>
      </c>
      <c r="R18" s="416">
        <f>'data-pop'!R16</f>
        <v>590121</v>
      </c>
      <c r="S18" s="417">
        <f>'data-pop'!S16</f>
        <v>40896</v>
      </c>
      <c r="T18" s="417">
        <f>'data-pop'!T16</f>
        <v>195714</v>
      </c>
      <c r="U18" s="417">
        <f>'data-pop'!U16</f>
        <v>17063</v>
      </c>
      <c r="V18" s="417">
        <f>'data-pop'!V16</f>
        <v>45223</v>
      </c>
      <c r="W18" s="417">
        <f>'data-pop'!W16</f>
        <v>114256</v>
      </c>
      <c r="X18" s="417">
        <f>'data-pop'!X16</f>
        <v>176971</v>
      </c>
      <c r="Y18" s="416">
        <f>'data-pop'!Y16</f>
        <v>457463</v>
      </c>
      <c r="Z18" s="417">
        <f>'data-pop'!Z16</f>
        <v>35977</v>
      </c>
      <c r="AA18" s="417">
        <f>'data-pop'!AA16</f>
        <v>82761</v>
      </c>
      <c r="AB18" s="417">
        <f>'data-pop'!AB16</f>
        <v>72327</v>
      </c>
      <c r="AC18" s="417">
        <f>'data-pop'!AC16</f>
        <v>266397</v>
      </c>
      <c r="AD18" s="416">
        <f>'data-pop'!AD16</f>
        <v>343900</v>
      </c>
      <c r="AE18" s="417">
        <f>'data-pop'!AE16</f>
        <v>34126</v>
      </c>
      <c r="AF18" s="417">
        <f>'data-pop'!AF16</f>
        <v>309774</v>
      </c>
      <c r="AG18" s="416">
        <f>'data-pop'!AG16</f>
        <v>29201</v>
      </c>
      <c r="AH18" s="417">
        <f>'data-pop'!AH16</f>
        <v>22032</v>
      </c>
      <c r="AI18" s="417">
        <f>'data-pop'!AI16</f>
        <v>4370</v>
      </c>
      <c r="AJ18" s="417">
        <f>'data-pop'!AJ16</f>
        <v>2799</v>
      </c>
      <c r="AK18" s="416">
        <f>'data-pop'!AK16</f>
        <v>2235686</v>
      </c>
      <c r="AL18" s="417">
        <f>'data-pop'!AL16</f>
        <v>1234281</v>
      </c>
      <c r="AM18" s="417">
        <f>'data-pop'!AM16</f>
        <v>241834</v>
      </c>
      <c r="AN18" s="417">
        <f>'data-pop'!AN16</f>
        <v>759570</v>
      </c>
      <c r="AO18" s="416">
        <f>'data-pop'!AO16</f>
        <v>869704</v>
      </c>
      <c r="AP18" s="417">
        <f>'data-pop'!AP16</f>
        <v>51057</v>
      </c>
      <c r="AQ18" s="417">
        <f>'data-pop'!AQ16</f>
        <v>818647</v>
      </c>
      <c r="AR18" s="418">
        <f>'data-pop'!AR16</f>
        <v>6918055</v>
      </c>
    </row>
    <row r="19" spans="1:44" ht="17" thickBot="1" x14ac:dyDescent="0.25">
      <c r="A19" s="187">
        <v>2020</v>
      </c>
      <c r="B19" s="419">
        <f>'data-pop'!B17</f>
        <v>290806</v>
      </c>
      <c r="C19" s="420">
        <f>'data-pop'!C17</f>
        <v>147145</v>
      </c>
      <c r="D19" s="420">
        <f>'data-pop'!D17</f>
        <v>143660</v>
      </c>
      <c r="E19" s="419">
        <f>'data-pop'!E17</f>
        <v>1638861</v>
      </c>
      <c r="F19" s="420">
        <f>'data-pop'!F17</f>
        <v>1400939</v>
      </c>
      <c r="G19" s="420">
        <f>'data-pop'!G17</f>
        <v>125653</v>
      </c>
      <c r="H19" s="420">
        <f>'data-pop'!H17</f>
        <v>112269</v>
      </c>
      <c r="I19" s="419">
        <f>'data-pop'!I17</f>
        <v>547764</v>
      </c>
      <c r="J19" s="420">
        <f>'data-pop'!J17</f>
        <v>84201</v>
      </c>
      <c r="K19" s="420">
        <f>'data-pop'!K17</f>
        <v>46320</v>
      </c>
      <c r="L19" s="420">
        <f>'data-pop'!L17</f>
        <v>66701</v>
      </c>
      <c r="M19" s="420">
        <f>'data-pop'!M17</f>
        <v>66618</v>
      </c>
      <c r="N19" s="420">
        <f>'data-pop'!N17</f>
        <v>60937</v>
      </c>
      <c r="O19" s="420">
        <f>'data-pop'!O17</f>
        <v>9750</v>
      </c>
      <c r="P19" s="420">
        <f>'data-pop'!P17</f>
        <v>90143</v>
      </c>
      <c r="Q19" s="420">
        <f>'data-pop'!Q17</f>
        <v>123094</v>
      </c>
      <c r="R19" s="419">
        <f>'data-pop'!R17</f>
        <v>646193</v>
      </c>
      <c r="S19" s="420">
        <f>'data-pop'!S17</f>
        <v>44781</v>
      </c>
      <c r="T19" s="420">
        <f>'data-pop'!T17</f>
        <v>211050</v>
      </c>
      <c r="U19" s="420">
        <f>'data-pop'!U17</f>
        <v>18952</v>
      </c>
      <c r="V19" s="420">
        <f>'data-pop'!V17</f>
        <v>50339</v>
      </c>
      <c r="W19" s="420">
        <f>'data-pop'!W17</f>
        <v>127112</v>
      </c>
      <c r="X19" s="420">
        <f>'data-pop'!X17</f>
        <v>193960</v>
      </c>
      <c r="Y19" s="419">
        <f>'data-pop'!Y17</f>
        <v>539005</v>
      </c>
      <c r="Z19" s="420">
        <f>'data-pop'!Z17</f>
        <v>43053</v>
      </c>
      <c r="AA19" s="420">
        <f>'data-pop'!AA17</f>
        <v>100388</v>
      </c>
      <c r="AB19" s="420">
        <f>'data-pop'!AB17</f>
        <v>83430</v>
      </c>
      <c r="AC19" s="420">
        <f>'data-pop'!AC17</f>
        <v>312135</v>
      </c>
      <c r="AD19" s="419">
        <f>'data-pop'!AD17</f>
        <v>366645</v>
      </c>
      <c r="AE19" s="420">
        <f>'data-pop'!AE17</f>
        <v>37350</v>
      </c>
      <c r="AF19" s="420">
        <f>'data-pop'!AF17</f>
        <v>329295</v>
      </c>
      <c r="AG19" s="419">
        <f>'data-pop'!AG17</f>
        <v>32979</v>
      </c>
      <c r="AH19" s="420">
        <f>'data-pop'!AH17</f>
        <v>25074</v>
      </c>
      <c r="AI19" s="420">
        <f>'data-pop'!AI17</f>
        <v>4783</v>
      </c>
      <c r="AJ19" s="420">
        <f>'data-pop'!AJ17</f>
        <v>3122</v>
      </c>
      <c r="AK19" s="419">
        <f>'data-pop'!AK17</f>
        <v>2497251</v>
      </c>
      <c r="AL19" s="420">
        <f>'data-pop'!AL17</f>
        <v>1366418</v>
      </c>
      <c r="AM19" s="420">
        <f>'data-pop'!AM17</f>
        <v>270626</v>
      </c>
      <c r="AN19" s="420">
        <f>'data-pop'!AN17</f>
        <v>860207</v>
      </c>
      <c r="AO19" s="419">
        <f>'data-pop'!AO17</f>
        <v>1105239</v>
      </c>
      <c r="AP19" s="420">
        <f>'data-pop'!AP17</f>
        <v>57554</v>
      </c>
      <c r="AQ19" s="420">
        <f>'data-pop'!AQ17</f>
        <v>1047685</v>
      </c>
      <c r="AR19" s="421">
        <f>'data-pop'!AR17</f>
        <v>7664743</v>
      </c>
    </row>
    <row r="20" spans="1:44" x14ac:dyDescent="0.2">
      <c r="B20" s="460" t="s">
        <v>4554</v>
      </c>
    </row>
    <row r="21" spans="1:44" x14ac:dyDescent="0.2">
      <c r="A21" s="38" t="s">
        <v>316</v>
      </c>
      <c r="AG21" s="2"/>
    </row>
    <row r="25" spans="1:44" x14ac:dyDescent="0.2">
      <c r="AO25" s="2"/>
    </row>
  </sheetData>
  <hyperlinks>
    <hyperlink ref="A21" location="'Table of Contents'!A1" display="Go to table of contents" xr:uid="{00000000-0004-0000-1F00-000000000000}"/>
  </hyperlinks>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39997558519241921"/>
  </sheetPr>
  <dimension ref="A1:C26"/>
  <sheetViews>
    <sheetView zoomScaleNormal="100" workbookViewId="0">
      <pane xSplit="1" ySplit="2" topLeftCell="B3" activePane="bottomRight" state="frozen"/>
      <selection pane="topRight"/>
      <selection pane="bottomLeft"/>
      <selection pane="bottomRight" sqref="A1:C24"/>
    </sheetView>
  </sheetViews>
  <sheetFormatPr baseColWidth="10" defaultColWidth="10.83203125" defaultRowHeight="16" x14ac:dyDescent="0.2"/>
  <cols>
    <col min="1" max="1" width="27.1640625" style="11" customWidth="1"/>
    <col min="2" max="2" width="35.6640625" style="11" customWidth="1"/>
    <col min="3" max="3" width="14.33203125" style="11" customWidth="1"/>
    <col min="4" max="16384" width="10.83203125" style="11"/>
  </cols>
  <sheetData>
    <row r="1" spans="1:3" ht="17" thickBot="1" x14ac:dyDescent="0.25">
      <c r="A1" s="506" t="s">
        <v>3588</v>
      </c>
      <c r="B1" s="506"/>
      <c r="C1" s="506"/>
    </row>
    <row r="2" spans="1:3" x14ac:dyDescent="0.2">
      <c r="A2" s="12"/>
      <c r="B2" s="303"/>
      <c r="C2" s="166"/>
    </row>
    <row r="3" spans="1:3" s="250" customFormat="1" ht="17" thickBot="1" x14ac:dyDescent="0.25">
      <c r="A3" s="304" t="s">
        <v>3573</v>
      </c>
      <c r="B3" s="306" t="s">
        <v>3574</v>
      </c>
      <c r="C3" s="307" t="s">
        <v>3575</v>
      </c>
    </row>
    <row r="4" spans="1:3" s="250" customFormat="1" x14ac:dyDescent="0.2">
      <c r="A4" s="504" t="s">
        <v>51</v>
      </c>
      <c r="B4" s="308" t="s">
        <v>3576</v>
      </c>
      <c r="C4" s="513" t="s">
        <v>3581</v>
      </c>
    </row>
    <row r="5" spans="1:3" ht="17" thickBot="1" x14ac:dyDescent="0.25">
      <c r="A5" s="505"/>
      <c r="B5" s="311" t="s">
        <v>52</v>
      </c>
      <c r="C5" s="514"/>
    </row>
    <row r="6" spans="1:3" s="250" customFormat="1" x14ac:dyDescent="0.2">
      <c r="A6" s="504" t="s">
        <v>0</v>
      </c>
      <c r="B6" s="308" t="s">
        <v>3579</v>
      </c>
      <c r="C6" s="514"/>
    </row>
    <row r="7" spans="1:3" x14ac:dyDescent="0.2">
      <c r="A7" s="503"/>
      <c r="B7" s="309" t="s">
        <v>3580</v>
      </c>
      <c r="C7" s="514"/>
    </row>
    <row r="8" spans="1:3" ht="17" thickBot="1" x14ac:dyDescent="0.25">
      <c r="A8" s="505"/>
      <c r="B8" s="311" t="s">
        <v>293</v>
      </c>
      <c r="C8" s="514"/>
    </row>
    <row r="9" spans="1:3" s="250" customFormat="1" x14ac:dyDescent="0.2">
      <c r="A9" s="504" t="s">
        <v>24</v>
      </c>
      <c r="B9" s="308" t="s">
        <v>3577</v>
      </c>
      <c r="C9" s="514"/>
    </row>
    <row r="10" spans="1:3" s="250" customFormat="1" ht="17" thickBot="1" x14ac:dyDescent="0.25">
      <c r="A10" s="505"/>
      <c r="B10" s="311" t="s">
        <v>3578</v>
      </c>
      <c r="C10" s="514"/>
    </row>
    <row r="11" spans="1:3" s="250" customFormat="1" x14ac:dyDescent="0.2">
      <c r="A11" s="504" t="s">
        <v>3264</v>
      </c>
      <c r="B11" s="308" t="s">
        <v>3582</v>
      </c>
      <c r="C11" s="514"/>
    </row>
    <row r="12" spans="1:3" s="250" customFormat="1" ht="17" thickBot="1" x14ac:dyDescent="0.25">
      <c r="A12" s="505"/>
      <c r="B12" s="310" t="s">
        <v>3261</v>
      </c>
      <c r="C12" s="514"/>
    </row>
    <row r="13" spans="1:3" s="250" customFormat="1" x14ac:dyDescent="0.2">
      <c r="A13" s="503" t="s">
        <v>19</v>
      </c>
      <c r="B13" s="309" t="s">
        <v>426</v>
      </c>
      <c r="C13" s="514"/>
    </row>
    <row r="14" spans="1:3" s="250" customFormat="1" ht="17" thickBot="1" x14ac:dyDescent="0.25">
      <c r="A14" s="503"/>
      <c r="B14" s="309" t="s">
        <v>22</v>
      </c>
      <c r="C14" s="514"/>
    </row>
    <row r="15" spans="1:3" s="250" customFormat="1" x14ac:dyDescent="0.2">
      <c r="A15" s="504" t="s">
        <v>82</v>
      </c>
      <c r="B15" s="308" t="s">
        <v>3583</v>
      </c>
      <c r="C15" s="514"/>
    </row>
    <row r="16" spans="1:3" s="250" customFormat="1" ht="17" thickBot="1" x14ac:dyDescent="0.25">
      <c r="A16" s="505"/>
      <c r="B16" s="311" t="s">
        <v>87</v>
      </c>
      <c r="C16" s="514"/>
    </row>
    <row r="17" spans="1:3" s="250" customFormat="1" x14ac:dyDescent="0.2">
      <c r="A17" s="503" t="s">
        <v>3263</v>
      </c>
      <c r="B17" s="309" t="s">
        <v>47</v>
      </c>
      <c r="C17" s="514"/>
    </row>
    <row r="18" spans="1:3" s="250" customFormat="1" ht="17" thickBot="1" x14ac:dyDescent="0.25">
      <c r="A18" s="503"/>
      <c r="B18" s="309" t="s">
        <v>3584</v>
      </c>
      <c r="C18" s="514"/>
    </row>
    <row r="19" spans="1:3" s="250" customFormat="1" x14ac:dyDescent="0.2">
      <c r="A19" s="504" t="s">
        <v>3587</v>
      </c>
      <c r="B19" s="308" t="s">
        <v>3585</v>
      </c>
      <c r="C19" s="514"/>
    </row>
    <row r="20" spans="1:3" ht="17" thickBot="1" x14ac:dyDescent="0.25">
      <c r="A20" s="505"/>
      <c r="B20" s="311" t="s">
        <v>3586</v>
      </c>
      <c r="C20" s="514"/>
    </row>
    <row r="21" spans="1:3" x14ac:dyDescent="0.2">
      <c r="A21" s="503" t="s">
        <v>64</v>
      </c>
      <c r="B21" s="309" t="s">
        <v>17</v>
      </c>
      <c r="C21" s="514"/>
    </row>
    <row r="22" spans="1:3" s="250" customFormat="1" ht="17" thickBot="1" x14ac:dyDescent="0.25">
      <c r="A22" s="505"/>
      <c r="B22" s="310" t="s">
        <v>37</v>
      </c>
      <c r="C22" s="515"/>
    </row>
    <row r="23" spans="1:3" s="250" customFormat="1" x14ac:dyDescent="0.2">
      <c r="A23" s="507" t="s">
        <v>4491</v>
      </c>
      <c r="B23" s="508"/>
      <c r="C23" s="509"/>
    </row>
    <row r="24" spans="1:3" ht="34" customHeight="1" thickBot="1" x14ac:dyDescent="0.25">
      <c r="A24" s="510"/>
      <c r="B24" s="511"/>
      <c r="C24" s="512"/>
    </row>
    <row r="25" spans="1:3" x14ac:dyDescent="0.2">
      <c r="A25" s="38"/>
    </row>
    <row r="26" spans="1:3" x14ac:dyDescent="0.2">
      <c r="A26" s="38"/>
    </row>
  </sheetData>
  <mergeCells count="12">
    <mergeCell ref="A17:A18"/>
    <mergeCell ref="A19:A20"/>
    <mergeCell ref="A21:A22"/>
    <mergeCell ref="A1:C1"/>
    <mergeCell ref="A23:C24"/>
    <mergeCell ref="C4:C22"/>
    <mergeCell ref="A4:A5"/>
    <mergeCell ref="A6:A8"/>
    <mergeCell ref="A9:A10"/>
    <mergeCell ref="A11:A12"/>
    <mergeCell ref="A13:A14"/>
    <mergeCell ref="A15:A16"/>
  </mergeCells>
  <printOptions horizontalCentered="1" verticalCentered="1"/>
  <pageMargins left="0.70866141732282995" right="0.70866141732282995" top="0.74803149606299002" bottom="0.74803149606299002" header="0.31496062992126" footer="0.31496062992126"/>
  <pageSetup paperSize="9" orientation="portrait" horizontalDpi="1200" verticalDpi="120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5" tint="0.39997558519241921"/>
  </sheetPr>
  <dimension ref="A1:AX25"/>
  <sheetViews>
    <sheetView zoomScale="136" zoomScaleNormal="100" workbookViewId="0">
      <pane xSplit="1" ySplit="3" topLeftCell="B4" activePane="bottomRight" state="frozen"/>
      <selection pane="topRight" activeCell="B1" sqref="B1"/>
      <selection pane="bottomLeft" activeCell="A4" sqref="A4"/>
      <selection pane="bottomRight" activeCell="B20" sqref="B20"/>
    </sheetView>
  </sheetViews>
  <sheetFormatPr baseColWidth="10" defaultRowHeight="16" x14ac:dyDescent="0.2"/>
  <cols>
    <col min="1" max="1" width="24" style="11" customWidth="1"/>
    <col min="2" max="4" width="12.83203125" style="11" bestFit="1" customWidth="1"/>
    <col min="5" max="6" width="14" style="11" bestFit="1" customWidth="1"/>
    <col min="7" max="8" width="12.83203125" style="11" bestFit="1" customWidth="1"/>
    <col min="9" max="9" width="14" style="11" bestFit="1" customWidth="1"/>
    <col min="10" max="13" width="12.83203125" style="11" bestFit="1" customWidth="1"/>
    <col min="14" max="14" width="11.6640625" style="11" bestFit="1" customWidth="1"/>
    <col min="15" max="16" width="12.83203125" style="11" bestFit="1" customWidth="1"/>
    <col min="17" max="17" width="12.83203125" style="11" customWidth="1"/>
    <col min="18" max="18" width="12.83203125" style="11" bestFit="1" customWidth="1"/>
    <col min="19" max="19" width="11.6640625" style="11" bestFit="1" customWidth="1"/>
    <col min="20" max="20" width="12.83203125" style="11" bestFit="1" customWidth="1"/>
    <col min="21" max="22" width="11.6640625" style="11" bestFit="1" customWidth="1"/>
    <col min="23" max="26" width="12.83203125" style="11" bestFit="1" customWidth="1"/>
    <col min="27" max="28" width="11.6640625" style="11" bestFit="1" customWidth="1"/>
    <col min="29" max="29" width="12.83203125" style="11" bestFit="1" customWidth="1"/>
    <col min="30" max="31" width="14" style="11" bestFit="1" customWidth="1"/>
    <col min="32" max="32" width="12.83203125" style="11" bestFit="1" customWidth="1"/>
    <col min="33" max="35" width="11.6640625" style="11" bestFit="1" customWidth="1"/>
    <col min="36" max="36" width="10.5" style="11" bestFit="1" customWidth="1"/>
    <col min="37" max="37" width="16.6640625" style="11" bestFit="1" customWidth="1"/>
    <col min="38" max="39" width="12.83203125" style="11" bestFit="1" customWidth="1"/>
    <col min="40" max="40" width="14.5" style="11" bestFit="1" customWidth="1"/>
    <col min="41" max="41" width="13.5" style="11" bestFit="1" customWidth="1"/>
    <col min="42" max="42" width="11.6640625" style="11" bestFit="1" customWidth="1"/>
    <col min="43" max="43" width="14.6640625" style="11" bestFit="1" customWidth="1"/>
    <col min="44" max="44" width="14" style="11" bestFit="1" customWidth="1"/>
    <col min="45" max="16384" width="10.83203125" style="11"/>
  </cols>
  <sheetData>
    <row r="1" spans="1:50" ht="17" thickBot="1" x14ac:dyDescent="0.25">
      <c r="A1" s="2" t="s">
        <v>4487</v>
      </c>
      <c r="B1" s="3"/>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row>
    <row r="2" spans="1:50" s="410" customFormat="1" ht="46" customHeight="1" x14ac:dyDescent="0.2">
      <c r="A2" s="406"/>
      <c r="B2" s="239" t="s">
        <v>3259</v>
      </c>
      <c r="C2" s="407" t="s">
        <v>47</v>
      </c>
      <c r="D2" s="407" t="s">
        <v>49</v>
      </c>
      <c r="E2" s="239" t="s">
        <v>51</v>
      </c>
      <c r="F2" s="407" t="s">
        <v>9</v>
      </c>
      <c r="G2" s="407" t="s">
        <v>15</v>
      </c>
      <c r="H2" s="407" t="s">
        <v>52</v>
      </c>
      <c r="I2" s="239" t="s">
        <v>0</v>
      </c>
      <c r="J2" s="407" t="s">
        <v>7</v>
      </c>
      <c r="K2" s="407" t="s">
        <v>53</v>
      </c>
      <c r="L2" s="407" t="s">
        <v>1</v>
      </c>
      <c r="M2" s="407" t="s">
        <v>3</v>
      </c>
      <c r="N2" s="407" t="s">
        <v>54</v>
      </c>
      <c r="O2" s="407" t="s">
        <v>5</v>
      </c>
      <c r="P2" s="407" t="s">
        <v>292</v>
      </c>
      <c r="Q2" s="407" t="s">
        <v>293</v>
      </c>
      <c r="R2" s="239" t="s">
        <v>24</v>
      </c>
      <c r="S2" s="407" t="s">
        <v>25</v>
      </c>
      <c r="T2" s="407" t="s">
        <v>27</v>
      </c>
      <c r="U2" s="407" t="s">
        <v>29</v>
      </c>
      <c r="V2" s="407" t="s">
        <v>57</v>
      </c>
      <c r="W2" s="407" t="s">
        <v>30</v>
      </c>
      <c r="X2" s="407" t="s">
        <v>33</v>
      </c>
      <c r="Y2" s="239" t="s">
        <v>3260</v>
      </c>
      <c r="Z2" s="407" t="s">
        <v>59</v>
      </c>
      <c r="AA2" s="407" t="s">
        <v>40</v>
      </c>
      <c r="AB2" s="407" t="s">
        <v>39</v>
      </c>
      <c r="AC2" s="408" t="s">
        <v>3262</v>
      </c>
      <c r="AD2" s="239" t="s">
        <v>19</v>
      </c>
      <c r="AE2" s="407" t="s">
        <v>22</v>
      </c>
      <c r="AF2" s="407" t="s">
        <v>20</v>
      </c>
      <c r="AG2" s="239" t="s">
        <v>82</v>
      </c>
      <c r="AH2" s="407" t="s">
        <v>85</v>
      </c>
      <c r="AI2" s="407" t="s">
        <v>210</v>
      </c>
      <c r="AJ2" s="407" t="s">
        <v>87</v>
      </c>
      <c r="AK2" s="239" t="s">
        <v>61</v>
      </c>
      <c r="AL2" s="407" t="s">
        <v>11</v>
      </c>
      <c r="AM2" s="407" t="s">
        <v>13</v>
      </c>
      <c r="AN2" s="68" t="s">
        <v>62</v>
      </c>
      <c r="AO2" s="239" t="s">
        <v>36</v>
      </c>
      <c r="AP2" s="407" t="s">
        <v>17</v>
      </c>
      <c r="AQ2" s="407" t="s">
        <v>37</v>
      </c>
      <c r="AR2" s="409" t="s">
        <v>43</v>
      </c>
    </row>
    <row r="3" spans="1:50" s="415" customFormat="1" ht="12" x14ac:dyDescent="0.2">
      <c r="A3" s="411"/>
      <c r="B3" s="412" t="s">
        <v>68</v>
      </c>
      <c r="C3" s="413" t="s">
        <v>50</v>
      </c>
      <c r="D3" s="413" t="s">
        <v>35</v>
      </c>
      <c r="E3" s="412" t="s">
        <v>69</v>
      </c>
      <c r="F3" s="413" t="s">
        <v>10</v>
      </c>
      <c r="G3" s="413" t="s">
        <v>16</v>
      </c>
      <c r="H3" s="413" t="s">
        <v>76</v>
      </c>
      <c r="I3" s="412" t="s">
        <v>70</v>
      </c>
      <c r="J3" s="413" t="s">
        <v>8</v>
      </c>
      <c r="K3" s="413" t="s">
        <v>55</v>
      </c>
      <c r="L3" s="413" t="s">
        <v>2</v>
      </c>
      <c r="M3" s="413" t="s">
        <v>4</v>
      </c>
      <c r="N3" s="413" t="s">
        <v>56</v>
      </c>
      <c r="O3" s="413" t="s">
        <v>6</v>
      </c>
      <c r="P3" s="413" t="s">
        <v>77</v>
      </c>
      <c r="Q3" s="413" t="s">
        <v>294</v>
      </c>
      <c r="R3" s="412" t="s">
        <v>71</v>
      </c>
      <c r="S3" s="413" t="s">
        <v>26</v>
      </c>
      <c r="T3" s="413" t="s">
        <v>28</v>
      </c>
      <c r="U3" s="413" t="s">
        <v>32</v>
      </c>
      <c r="V3" s="413" t="s">
        <v>58</v>
      </c>
      <c r="W3" s="413" t="s">
        <v>31</v>
      </c>
      <c r="X3" s="413" t="s">
        <v>78</v>
      </c>
      <c r="Y3" s="412" t="s">
        <v>72</v>
      </c>
      <c r="Z3" s="413" t="s">
        <v>60</v>
      </c>
      <c r="AA3" s="413" t="s">
        <v>42</v>
      </c>
      <c r="AB3" s="413" t="s">
        <v>41</v>
      </c>
      <c r="AC3" s="413" t="s">
        <v>34</v>
      </c>
      <c r="AD3" s="412" t="s">
        <v>73</v>
      </c>
      <c r="AE3" s="413" t="s">
        <v>23</v>
      </c>
      <c r="AF3" s="413" t="s">
        <v>21</v>
      </c>
      <c r="AG3" s="412" t="s">
        <v>74</v>
      </c>
      <c r="AH3" s="413" t="s">
        <v>86</v>
      </c>
      <c r="AI3" s="413" t="s">
        <v>289</v>
      </c>
      <c r="AJ3" s="413" t="s">
        <v>80</v>
      </c>
      <c r="AK3" s="412" t="s">
        <v>75</v>
      </c>
      <c r="AL3" s="413" t="s">
        <v>12</v>
      </c>
      <c r="AM3" s="413" t="s">
        <v>14</v>
      </c>
      <c r="AN3" s="413" t="s">
        <v>81</v>
      </c>
      <c r="AO3" s="412" t="s">
        <v>83</v>
      </c>
      <c r="AP3" s="413" t="s">
        <v>18</v>
      </c>
      <c r="AQ3" s="413" t="s">
        <v>84</v>
      </c>
      <c r="AR3" s="414" t="s">
        <v>44</v>
      </c>
    </row>
    <row r="4" spans="1:50" s="3" customFormat="1" x14ac:dyDescent="0.2">
      <c r="A4" s="176">
        <v>1820</v>
      </c>
      <c r="B4" s="416">
        <f>'data-income'!B2</f>
        <v>27209</v>
      </c>
      <c r="C4" s="417">
        <f>'data-income'!C2</f>
        <v>16042</v>
      </c>
      <c r="D4" s="417">
        <f>'data-income'!D2</f>
        <v>11166</v>
      </c>
      <c r="E4" s="416">
        <f>'data-income'!E2</f>
        <v>260568</v>
      </c>
      <c r="F4" s="417">
        <f>'data-income'!F2</f>
        <v>220650</v>
      </c>
      <c r="G4" s="417">
        <f>'data-income'!G2</f>
        <v>21361</v>
      </c>
      <c r="H4" s="417">
        <f>'data-income'!H2</f>
        <v>18557</v>
      </c>
      <c r="I4" s="416">
        <f>'data-income'!I2</f>
        <v>232003</v>
      </c>
      <c r="J4" s="417">
        <f>'data-income'!J2</f>
        <v>30596</v>
      </c>
      <c r="K4" s="417">
        <f>'data-income'!K2</f>
        <v>18774</v>
      </c>
      <c r="L4" s="417">
        <f>'data-income'!L2</f>
        <v>50283</v>
      </c>
      <c r="M4" s="417">
        <f>'data-income'!M2</f>
        <v>34918</v>
      </c>
      <c r="N4" s="417">
        <f>'data-income'!N2</f>
        <v>32472</v>
      </c>
      <c r="O4" s="417">
        <f>'data-income'!O2</f>
        <v>2792</v>
      </c>
      <c r="P4" s="417">
        <f>'data-income'!P2</f>
        <v>40554</v>
      </c>
      <c r="Q4" s="417">
        <f>'data-income'!Q2</f>
        <v>21615</v>
      </c>
      <c r="R4" s="416">
        <f>'data-income'!R2</f>
        <v>16411</v>
      </c>
      <c r="S4" s="417">
        <f>'data-income'!S2</f>
        <v>536</v>
      </c>
      <c r="T4" s="417">
        <f>'data-income'!T2</f>
        <v>4138</v>
      </c>
      <c r="U4" s="417">
        <f>'data-income'!U2</f>
        <v>357</v>
      </c>
      <c r="V4" s="417">
        <f>'data-income'!V2</f>
        <v>671</v>
      </c>
      <c r="W4" s="417">
        <f>'data-income'!W2</f>
        <v>5689</v>
      </c>
      <c r="X4" s="417">
        <f>'data-income'!X2</f>
        <v>5021</v>
      </c>
      <c r="Y4" s="416">
        <f>'data-income'!Y2</f>
        <v>43752</v>
      </c>
      <c r="Z4" s="417">
        <f>'data-income'!Z2</f>
        <v>3052</v>
      </c>
      <c r="AA4" s="417">
        <f>'data-income'!AA2</f>
        <v>4290</v>
      </c>
      <c r="AB4" s="417">
        <f>'data-income'!AB2</f>
        <v>12748</v>
      </c>
      <c r="AC4" s="417">
        <f>'data-income'!AC2</f>
        <v>23662</v>
      </c>
      <c r="AD4" s="416">
        <f>'data-income'!AD2</f>
        <v>19277</v>
      </c>
      <c r="AE4" s="417">
        <f>'data-income'!AE2</f>
        <v>863</v>
      </c>
      <c r="AF4" s="417">
        <f>'data-income'!AF2</f>
        <v>18414</v>
      </c>
      <c r="AG4" s="416">
        <f>'data-income'!AG2</f>
        <v>399</v>
      </c>
      <c r="AH4" s="417">
        <f>'data-income'!AH2</f>
        <v>218</v>
      </c>
      <c r="AI4" s="417">
        <f>'data-income'!AI2</f>
        <v>64</v>
      </c>
      <c r="AJ4" s="417">
        <f>'data-income'!AJ2</f>
        <v>117</v>
      </c>
      <c r="AK4" s="416">
        <f>'data-income'!AK2</f>
        <v>108436</v>
      </c>
      <c r="AL4" s="417">
        <f>'data-income'!AL2</f>
        <v>82538</v>
      </c>
      <c r="AM4" s="417">
        <f>'data-income'!AM2</f>
        <v>6036</v>
      </c>
      <c r="AN4" s="417">
        <f>'data-income'!AN2</f>
        <v>19862</v>
      </c>
      <c r="AO4" s="416">
        <f>'data-income'!AO2</f>
        <v>26645</v>
      </c>
      <c r="AP4" s="417">
        <f>'data-income'!AP2</f>
        <v>995</v>
      </c>
      <c r="AQ4" s="417">
        <f>'data-income'!AQ2</f>
        <v>25650</v>
      </c>
      <c r="AR4" s="418">
        <f>'data-income'!AR2</f>
        <v>734700</v>
      </c>
      <c r="AS4" s="195"/>
      <c r="AT4" s="195"/>
      <c r="AU4" s="195"/>
      <c r="AV4" s="195"/>
      <c r="AW4" s="195"/>
      <c r="AX4" s="195"/>
    </row>
    <row r="5" spans="1:50" s="3" customFormat="1" x14ac:dyDescent="0.2">
      <c r="A5" s="176">
        <v>1850</v>
      </c>
      <c r="B5" s="416">
        <f>'data-income'!B3</f>
        <v>42478</v>
      </c>
      <c r="C5" s="417">
        <f>'data-income'!C3</f>
        <v>25045</v>
      </c>
      <c r="D5" s="417">
        <f>'data-income'!D3</f>
        <v>17432</v>
      </c>
      <c r="E5" s="416">
        <f>'data-income'!E3</f>
        <v>274206</v>
      </c>
      <c r="F5" s="417">
        <f>'data-income'!F3</f>
        <v>232110</v>
      </c>
      <c r="G5" s="417">
        <f>'data-income'!G3</f>
        <v>24042</v>
      </c>
      <c r="H5" s="417">
        <f>'data-income'!H3</f>
        <v>18053</v>
      </c>
      <c r="I5" s="416">
        <f>'data-income'!I3</f>
        <v>351862</v>
      </c>
      <c r="J5" s="417">
        <f>'data-income'!J3</f>
        <v>60023</v>
      </c>
      <c r="K5" s="417">
        <f>'data-income'!K3</f>
        <v>24432</v>
      </c>
      <c r="L5" s="417">
        <f>'data-income'!L3</f>
        <v>73207</v>
      </c>
      <c r="M5" s="417">
        <f>'data-income'!M3</f>
        <v>58556</v>
      </c>
      <c r="N5" s="417">
        <f>'data-income'!N3</f>
        <v>38457</v>
      </c>
      <c r="O5" s="417">
        <f>'data-income'!O3</f>
        <v>3778</v>
      </c>
      <c r="P5" s="417">
        <f>'data-income'!P3</f>
        <v>59676</v>
      </c>
      <c r="Q5" s="417">
        <f>'data-income'!Q3</f>
        <v>33733</v>
      </c>
      <c r="R5" s="416">
        <f>'data-income'!R3</f>
        <v>26793</v>
      </c>
      <c r="S5" s="417">
        <f>'data-income'!S3</f>
        <v>1385</v>
      </c>
      <c r="T5" s="417">
        <f>'data-income'!T3</f>
        <v>6641</v>
      </c>
      <c r="U5" s="417">
        <f>'data-income'!U3</f>
        <v>1072</v>
      </c>
      <c r="V5" s="417">
        <f>'data-income'!V3</f>
        <v>1060</v>
      </c>
      <c r="W5" s="417">
        <f>'data-income'!W3</f>
        <v>6926</v>
      </c>
      <c r="X5" s="417">
        <f>'data-income'!X3</f>
        <v>9709</v>
      </c>
      <c r="Y5" s="416">
        <f>'data-income'!Y3</f>
        <v>61494</v>
      </c>
      <c r="Z5" s="417">
        <f>'data-income'!Z3</f>
        <v>5501</v>
      </c>
      <c r="AA5" s="417">
        <f>'data-income'!AA3</f>
        <v>7124</v>
      </c>
      <c r="AB5" s="417">
        <f>'data-income'!AB3</f>
        <v>15809</v>
      </c>
      <c r="AC5" s="417">
        <f>'data-income'!AC3</f>
        <v>33060</v>
      </c>
      <c r="AD5" s="416">
        <f>'data-income'!AD3</f>
        <v>62950</v>
      </c>
      <c r="AE5" s="417">
        <f>'data-income'!AE3</f>
        <v>3865</v>
      </c>
      <c r="AF5" s="417">
        <f>'data-income'!AF3</f>
        <v>59085</v>
      </c>
      <c r="AG5" s="416">
        <f>'data-income'!AG3</f>
        <v>1718</v>
      </c>
      <c r="AH5" s="417">
        <f>'data-income'!AH3</f>
        <v>1504</v>
      </c>
      <c r="AI5" s="417">
        <f>'data-income'!AI3</f>
        <v>127</v>
      </c>
      <c r="AJ5" s="417">
        <f>'data-income'!AJ3</f>
        <v>87</v>
      </c>
      <c r="AK5" s="416">
        <f>'data-income'!AK3</f>
        <v>115775</v>
      </c>
      <c r="AL5" s="417">
        <f>'data-income'!AL3</f>
        <v>93492</v>
      </c>
      <c r="AM5" s="417">
        <f>'data-income'!AM3</f>
        <v>7543</v>
      </c>
      <c r="AN5" s="417">
        <f>'data-income'!AN3</f>
        <v>14739</v>
      </c>
      <c r="AO5" s="416">
        <f>'data-income'!AO3</f>
        <v>32008</v>
      </c>
      <c r="AP5" s="417">
        <f>'data-income'!AP3</f>
        <v>1303</v>
      </c>
      <c r="AQ5" s="417">
        <f>'data-income'!AQ3</f>
        <v>30704</v>
      </c>
      <c r="AR5" s="418">
        <f>'data-income'!AR3</f>
        <v>969282</v>
      </c>
      <c r="AS5" s="195"/>
      <c r="AT5" s="195"/>
      <c r="AU5" s="195"/>
      <c r="AV5" s="195"/>
      <c r="AW5" s="195"/>
      <c r="AX5" s="195"/>
    </row>
    <row r="6" spans="1:50" s="3" customFormat="1" x14ac:dyDescent="0.2">
      <c r="A6" s="176">
        <v>1880</v>
      </c>
      <c r="B6" s="416">
        <f>'data-income'!B4</f>
        <v>105522</v>
      </c>
      <c r="C6" s="417">
        <f>'data-income'!C4</f>
        <v>62217</v>
      </c>
      <c r="D6" s="417">
        <f>'data-income'!D4</f>
        <v>43305</v>
      </c>
      <c r="E6" s="416">
        <f>'data-income'!E4</f>
        <v>275533</v>
      </c>
      <c r="F6" s="417">
        <f>'data-income'!F4</f>
        <v>224037</v>
      </c>
      <c r="G6" s="417">
        <f>'data-income'!G4</f>
        <v>32326</v>
      </c>
      <c r="H6" s="417">
        <f>'data-income'!H4</f>
        <v>19170</v>
      </c>
      <c r="I6" s="416">
        <f>'data-income'!I4</f>
        <v>636455</v>
      </c>
      <c r="J6" s="417">
        <f>'data-income'!J4</f>
        <v>107900</v>
      </c>
      <c r="K6" s="417">
        <f>'data-income'!K4</f>
        <v>40850</v>
      </c>
      <c r="L6" s="417">
        <f>'data-income'!L4</f>
        <v>102530</v>
      </c>
      <c r="M6" s="417">
        <f>'data-income'!M4</f>
        <v>124686</v>
      </c>
      <c r="N6" s="417">
        <f>'data-income'!N4</f>
        <v>55256</v>
      </c>
      <c r="O6" s="417">
        <f>'data-income'!O4</f>
        <v>7021</v>
      </c>
      <c r="P6" s="417">
        <f>'data-income'!P4</f>
        <v>103929</v>
      </c>
      <c r="Q6" s="417">
        <f>'data-income'!Q4</f>
        <v>94283</v>
      </c>
      <c r="R6" s="416">
        <f>'data-income'!R4</f>
        <v>52570</v>
      </c>
      <c r="S6" s="417">
        <f>'data-income'!S4</f>
        <v>3976</v>
      </c>
      <c r="T6" s="417">
        <f>'data-income'!T4</f>
        <v>13213</v>
      </c>
      <c r="U6" s="417">
        <f>'data-income'!U4</f>
        <v>3078</v>
      </c>
      <c r="V6" s="417">
        <f>'data-income'!V4</f>
        <v>2106</v>
      </c>
      <c r="W6" s="417">
        <f>'data-income'!W4</f>
        <v>11421</v>
      </c>
      <c r="X6" s="417">
        <f>'data-income'!X4</f>
        <v>18778</v>
      </c>
      <c r="Y6" s="416">
        <f>'data-income'!Y4</f>
        <v>99786</v>
      </c>
      <c r="Z6" s="417">
        <f>'data-income'!Z4</f>
        <v>9401</v>
      </c>
      <c r="AA6" s="417">
        <f>'data-income'!AA4</f>
        <v>11975</v>
      </c>
      <c r="AB6" s="417">
        <f>'data-income'!AB4</f>
        <v>20374</v>
      </c>
      <c r="AC6" s="417">
        <f>'data-income'!AC4</f>
        <v>58035</v>
      </c>
      <c r="AD6" s="416">
        <f>'data-income'!AD4</f>
        <v>227091</v>
      </c>
      <c r="AE6" s="417">
        <f>'data-income'!AE4</f>
        <v>9310</v>
      </c>
      <c r="AF6" s="417">
        <f>'data-income'!AF4</f>
        <v>217781</v>
      </c>
      <c r="AG6" s="416">
        <f>'data-income'!AG4</f>
        <v>14424</v>
      </c>
      <c r="AH6" s="417">
        <f>'data-income'!AH4</f>
        <v>11853</v>
      </c>
      <c r="AI6" s="417">
        <f>'data-income'!AI4</f>
        <v>2396</v>
      </c>
      <c r="AJ6" s="417">
        <f>'data-income'!AJ4</f>
        <v>175</v>
      </c>
      <c r="AK6" s="416">
        <f>'data-income'!AK4</f>
        <v>137640</v>
      </c>
      <c r="AL6" s="417">
        <f>'data-income'!AL4</f>
        <v>95490</v>
      </c>
      <c r="AM6" s="417">
        <f>'data-income'!AM4</f>
        <v>12495</v>
      </c>
      <c r="AN6" s="417">
        <f>'data-income'!AN4</f>
        <v>29655</v>
      </c>
      <c r="AO6" s="416">
        <f>'data-income'!AO4</f>
        <v>56937</v>
      </c>
      <c r="AP6" s="417">
        <f>'data-income'!AP4</f>
        <v>6190</v>
      </c>
      <c r="AQ6" s="417">
        <f>'data-income'!AQ4</f>
        <v>50747</v>
      </c>
      <c r="AR6" s="418">
        <f>'data-income'!AR4</f>
        <v>1605959</v>
      </c>
      <c r="AS6" s="195"/>
      <c r="AT6" s="195"/>
      <c r="AU6" s="195"/>
      <c r="AV6" s="195"/>
      <c r="AW6" s="195"/>
      <c r="AX6" s="195"/>
    </row>
    <row r="7" spans="1:50" s="3" customFormat="1" x14ac:dyDescent="0.2">
      <c r="A7" s="176">
        <v>1900</v>
      </c>
      <c r="B7" s="416">
        <f>'data-income'!B5</f>
        <v>192732</v>
      </c>
      <c r="C7" s="417">
        <f>'data-income'!C5</f>
        <v>113637</v>
      </c>
      <c r="D7" s="417">
        <f>'data-income'!D5</f>
        <v>79095</v>
      </c>
      <c r="E7" s="416">
        <f>'data-income'!E5</f>
        <v>326146</v>
      </c>
      <c r="F7" s="417">
        <f>'data-income'!F5</f>
        <v>255292</v>
      </c>
      <c r="G7" s="417">
        <f>'data-income'!G5</f>
        <v>48993</v>
      </c>
      <c r="H7" s="417">
        <f>'data-income'!H5</f>
        <v>21860</v>
      </c>
      <c r="I7" s="416">
        <f>'data-income'!I5</f>
        <v>1022594</v>
      </c>
      <c r="J7" s="417">
        <f>'data-income'!J5</f>
        <v>202233</v>
      </c>
      <c r="K7" s="417">
        <f>'data-income'!K5</f>
        <v>47771</v>
      </c>
      <c r="L7" s="417">
        <f>'data-income'!L5</f>
        <v>157696</v>
      </c>
      <c r="M7" s="417">
        <f>'data-income'!M5</f>
        <v>205711</v>
      </c>
      <c r="N7" s="417">
        <f>'data-income'!N5</f>
        <v>81445</v>
      </c>
      <c r="O7" s="417">
        <f>'data-income'!O5</f>
        <v>11231</v>
      </c>
      <c r="P7" s="417">
        <f>'data-income'!P5</f>
        <v>163506</v>
      </c>
      <c r="Q7" s="417">
        <f>'data-income'!Q5</f>
        <v>153001</v>
      </c>
      <c r="R7" s="416">
        <f>'data-income'!R5</f>
        <v>84993</v>
      </c>
      <c r="S7" s="417">
        <f>'data-income'!S5</f>
        <v>13582</v>
      </c>
      <c r="T7" s="417">
        <f>'data-income'!T5</f>
        <v>16643</v>
      </c>
      <c r="U7" s="417">
        <f>'data-income'!U5</f>
        <v>5633</v>
      </c>
      <c r="V7" s="417">
        <f>'data-income'!V5</f>
        <v>2850</v>
      </c>
      <c r="W7" s="417">
        <f>'data-income'!W5</f>
        <v>21262</v>
      </c>
      <c r="X7" s="417">
        <f>'data-income'!X5</f>
        <v>25024</v>
      </c>
      <c r="Y7" s="416">
        <f>'data-income'!Y5</f>
        <v>152716</v>
      </c>
      <c r="Z7" s="417">
        <f>'data-income'!Z5</f>
        <v>13938</v>
      </c>
      <c r="AA7" s="417">
        <f>'data-income'!AA5</f>
        <v>17900</v>
      </c>
      <c r="AB7" s="417">
        <f>'data-income'!AB5</f>
        <v>25424</v>
      </c>
      <c r="AC7" s="417">
        <f>'data-income'!AC5</f>
        <v>95453</v>
      </c>
      <c r="AD7" s="416">
        <f>'data-income'!AD5</f>
        <v>442196</v>
      </c>
      <c r="AE7" s="417">
        <f>'data-income'!AE5</f>
        <v>18574</v>
      </c>
      <c r="AF7" s="417">
        <f>'data-income'!AF5</f>
        <v>423622</v>
      </c>
      <c r="AG7" s="416">
        <f>'data-income'!AG5</f>
        <v>23354</v>
      </c>
      <c r="AH7" s="417">
        <f>'data-income'!AH5</f>
        <v>18904</v>
      </c>
      <c r="AI7" s="417">
        <f>'data-income'!AI5</f>
        <v>4264</v>
      </c>
      <c r="AJ7" s="417">
        <f>'data-income'!AJ5</f>
        <v>185</v>
      </c>
      <c r="AK7" s="416">
        <f>'data-income'!AK5</f>
        <v>161079</v>
      </c>
      <c r="AL7" s="417">
        <f>'data-income'!AL5</f>
        <v>113755</v>
      </c>
      <c r="AM7" s="417">
        <f>'data-income'!AM5</f>
        <v>15946</v>
      </c>
      <c r="AN7" s="417">
        <f>'data-income'!AN5</f>
        <v>31379</v>
      </c>
      <c r="AO7" s="416">
        <f>'data-income'!AO5</f>
        <v>79055</v>
      </c>
      <c r="AP7" s="417">
        <f>'data-income'!AP5</f>
        <v>7422</v>
      </c>
      <c r="AQ7" s="417">
        <f>'data-income'!AQ5</f>
        <v>71633</v>
      </c>
      <c r="AR7" s="418">
        <f>'data-income'!AR5</f>
        <v>2484865</v>
      </c>
      <c r="AS7" s="195"/>
      <c r="AT7" s="195"/>
      <c r="AU7" s="195"/>
      <c r="AV7" s="195"/>
      <c r="AW7" s="195"/>
      <c r="AX7" s="195"/>
    </row>
    <row r="8" spans="1:50" s="3" customFormat="1" x14ac:dyDescent="0.2">
      <c r="A8" s="176">
        <v>1910</v>
      </c>
      <c r="B8" s="416">
        <f>'data-income'!B6</f>
        <v>258718</v>
      </c>
      <c r="C8" s="417">
        <f>'data-income'!C6</f>
        <v>152543</v>
      </c>
      <c r="D8" s="417">
        <f>'data-income'!D6</f>
        <v>106175</v>
      </c>
      <c r="E8" s="416">
        <f>'data-income'!E6</f>
        <v>339085</v>
      </c>
      <c r="F8" s="417">
        <f>'data-income'!F6</f>
        <v>254237</v>
      </c>
      <c r="G8" s="417">
        <f>'data-income'!G6</f>
        <v>60028</v>
      </c>
      <c r="H8" s="417">
        <f>'data-income'!H6</f>
        <v>24819</v>
      </c>
      <c r="I8" s="416">
        <f>'data-income'!I6</f>
        <v>1118956</v>
      </c>
      <c r="J8" s="417">
        <f>'data-income'!J6</f>
        <v>262278</v>
      </c>
      <c r="K8" s="417">
        <f>'data-income'!K6</f>
        <v>53902</v>
      </c>
      <c r="L8" s="417">
        <f>'data-income'!L6</f>
        <v>155247</v>
      </c>
      <c r="M8" s="417">
        <f>'data-income'!M6</f>
        <v>227851</v>
      </c>
      <c r="N8" s="417">
        <f>'data-income'!N6</f>
        <v>101027</v>
      </c>
      <c r="O8" s="417">
        <f>'data-income'!O6</f>
        <v>14233</v>
      </c>
      <c r="P8" s="417">
        <f>'data-income'!P6</f>
        <v>183103</v>
      </c>
      <c r="Q8" s="417">
        <f>'data-income'!Q6</f>
        <v>121315</v>
      </c>
      <c r="R8" s="416">
        <f>'data-income'!R6</f>
        <v>123595</v>
      </c>
      <c r="S8" s="417">
        <f>'data-income'!S6</f>
        <v>26297</v>
      </c>
      <c r="T8" s="417">
        <f>'data-income'!T6</f>
        <v>23289</v>
      </c>
      <c r="U8" s="417">
        <f>'data-income'!U6</f>
        <v>8363</v>
      </c>
      <c r="V8" s="417">
        <f>'data-income'!V6</f>
        <v>3976</v>
      </c>
      <c r="W8" s="417">
        <f>'data-income'!W6</f>
        <v>28815</v>
      </c>
      <c r="X8" s="417">
        <f>'data-income'!X6</f>
        <v>32854</v>
      </c>
      <c r="Y8" s="416">
        <f>'data-income'!Y6</f>
        <v>179181</v>
      </c>
      <c r="Z8" s="417">
        <f>'data-income'!Z6</f>
        <v>16207</v>
      </c>
      <c r="AA8" s="417">
        <f>'data-income'!AA6</f>
        <v>20863</v>
      </c>
      <c r="AB8" s="417">
        <f>'data-income'!AB6</f>
        <v>27949</v>
      </c>
      <c r="AC8" s="417">
        <f>'data-income'!AC6</f>
        <v>114163</v>
      </c>
      <c r="AD8" s="416">
        <f>'data-income'!AD6</f>
        <v>650963</v>
      </c>
      <c r="AE8" s="417">
        <f>'data-income'!AE6</f>
        <v>34173</v>
      </c>
      <c r="AF8" s="417">
        <f>'data-income'!AF6</f>
        <v>616790</v>
      </c>
      <c r="AG8" s="416">
        <f>'data-income'!AG6</f>
        <v>36054</v>
      </c>
      <c r="AH8" s="417">
        <f>'data-income'!AH6</f>
        <v>28701</v>
      </c>
      <c r="AI8" s="417">
        <f>'data-income'!AI6</f>
        <v>6830</v>
      </c>
      <c r="AJ8" s="417">
        <f>'data-income'!AJ6</f>
        <v>523</v>
      </c>
      <c r="AK8" s="416">
        <f>'data-income'!AK6</f>
        <v>247106</v>
      </c>
      <c r="AL8" s="417">
        <f>'data-income'!AL6</f>
        <v>140523</v>
      </c>
      <c r="AM8" s="417">
        <f>'data-income'!AM6</f>
        <v>18111</v>
      </c>
      <c r="AN8" s="417">
        <f>'data-income'!AN6</f>
        <v>88471</v>
      </c>
      <c r="AO8" s="416">
        <f>'data-income'!AO6</f>
        <v>96170</v>
      </c>
      <c r="AP8" s="417">
        <f>'data-income'!AP6</f>
        <v>10755</v>
      </c>
      <c r="AQ8" s="417">
        <f>'data-income'!AQ6</f>
        <v>85415</v>
      </c>
      <c r="AR8" s="418">
        <f>'data-income'!AR6</f>
        <v>3049827</v>
      </c>
      <c r="AS8" s="195"/>
      <c r="AT8" s="195"/>
      <c r="AU8" s="195"/>
      <c r="AV8" s="195"/>
      <c r="AW8" s="195"/>
      <c r="AX8" s="195"/>
    </row>
    <row r="9" spans="1:50" s="3" customFormat="1" x14ac:dyDescent="0.2">
      <c r="A9" s="176">
        <v>1920</v>
      </c>
      <c r="B9" s="416">
        <f>'data-income'!B7</f>
        <v>200000</v>
      </c>
      <c r="C9" s="417">
        <f>'data-income'!C7</f>
        <v>105000</v>
      </c>
      <c r="D9" s="417">
        <f>'data-income'!D7</f>
        <v>95000</v>
      </c>
      <c r="E9" s="416">
        <f>'data-income'!E7</f>
        <v>413468</v>
      </c>
      <c r="F9" s="417">
        <f>'data-income'!F7</f>
        <v>298838</v>
      </c>
      <c r="G9" s="417">
        <f>'data-income'!G7</f>
        <v>86852</v>
      </c>
      <c r="H9" s="417">
        <f>'data-income'!H7</f>
        <v>27778</v>
      </c>
      <c r="I9" s="416">
        <f>'data-income'!I7</f>
        <v>1079196</v>
      </c>
      <c r="J9" s="417">
        <f>'data-income'!J7</f>
        <v>212100</v>
      </c>
      <c r="K9" s="417">
        <f>'data-income'!K7</f>
        <v>66227</v>
      </c>
      <c r="L9" s="417">
        <f>'data-income'!L7</f>
        <v>164413</v>
      </c>
      <c r="M9" s="417">
        <f>'data-income'!M7</f>
        <v>222568</v>
      </c>
      <c r="N9" s="417">
        <f>'data-income'!N7</f>
        <v>108397</v>
      </c>
      <c r="O9" s="417">
        <f>'data-income'!O7</f>
        <v>17927</v>
      </c>
      <c r="P9" s="417">
        <f>'data-income'!P7</f>
        <v>197935</v>
      </c>
      <c r="Q9" s="417">
        <f>'data-income'!Q7</f>
        <v>89628</v>
      </c>
      <c r="R9" s="416">
        <f>'data-income'!R7</f>
        <v>156144</v>
      </c>
      <c r="S9" s="417">
        <f>'data-income'!S7</f>
        <v>30976</v>
      </c>
      <c r="T9" s="417">
        <f>'data-income'!T7</f>
        <v>36040</v>
      </c>
      <c r="U9" s="417">
        <f>'data-income'!U7</f>
        <v>8891</v>
      </c>
      <c r="V9" s="417">
        <f>'data-income'!V7</f>
        <v>6943</v>
      </c>
      <c r="W9" s="417">
        <f>'data-income'!W7</f>
        <v>32610</v>
      </c>
      <c r="X9" s="417">
        <f>'data-income'!X7</f>
        <v>40684</v>
      </c>
      <c r="Y9" s="416">
        <f>'data-income'!Y7</f>
        <v>193055</v>
      </c>
      <c r="Z9" s="417">
        <f>'data-income'!Z7</f>
        <v>19759</v>
      </c>
      <c r="AA9" s="417">
        <f>'data-income'!AA7</f>
        <v>23862</v>
      </c>
      <c r="AB9" s="417">
        <f>'data-income'!AB7</f>
        <v>16562</v>
      </c>
      <c r="AC9" s="417">
        <f>'data-income'!AC7</f>
        <v>132872</v>
      </c>
      <c r="AD9" s="416">
        <f>'data-income'!AD7</f>
        <v>788409</v>
      </c>
      <c r="AE9" s="417">
        <f>'data-income'!AE7</f>
        <v>39717</v>
      </c>
      <c r="AF9" s="417">
        <f>'data-income'!AF7</f>
        <v>748692</v>
      </c>
      <c r="AG9" s="416">
        <f>'data-income'!AG7</f>
        <v>41621</v>
      </c>
      <c r="AH9" s="417">
        <f>'data-income'!AH7</f>
        <v>32153</v>
      </c>
      <c r="AI9" s="417">
        <f>'data-income'!AI7</f>
        <v>8607</v>
      </c>
      <c r="AJ9" s="417">
        <f>'data-income'!AJ7</f>
        <v>860</v>
      </c>
      <c r="AK9" s="416">
        <f>'data-income'!AK7</f>
        <v>295576</v>
      </c>
      <c r="AL9" s="417">
        <f>'data-income'!AL7</f>
        <v>129484</v>
      </c>
      <c r="AM9" s="417">
        <f>'data-income'!AM7</f>
        <v>20528</v>
      </c>
      <c r="AN9" s="417">
        <f>'data-income'!AN7</f>
        <v>145564</v>
      </c>
      <c r="AO9" s="416">
        <f>'data-income'!AO7</f>
        <v>112803</v>
      </c>
      <c r="AP9" s="417">
        <f>'data-income'!AP7</f>
        <v>13558</v>
      </c>
      <c r="AQ9" s="417">
        <f>'data-income'!AQ7</f>
        <v>99245</v>
      </c>
      <c r="AR9" s="418">
        <f>'data-income'!AR7</f>
        <v>3280271</v>
      </c>
      <c r="AS9" s="195"/>
      <c r="AT9" s="195"/>
      <c r="AU9" s="195"/>
      <c r="AV9" s="195"/>
      <c r="AW9" s="195"/>
      <c r="AX9" s="195"/>
    </row>
    <row r="10" spans="1:50" s="3" customFormat="1" x14ac:dyDescent="0.2">
      <c r="A10" s="176">
        <v>1930</v>
      </c>
      <c r="B10" s="416">
        <f>'data-income'!B8</f>
        <v>326568</v>
      </c>
      <c r="C10" s="417">
        <f>'data-income'!C8</f>
        <v>192548</v>
      </c>
      <c r="D10" s="417">
        <f>'data-income'!D8</f>
        <v>134020</v>
      </c>
      <c r="E10" s="416">
        <f>'data-income'!E8</f>
        <v>469241</v>
      </c>
      <c r="F10" s="417">
        <f>'data-income'!F8</f>
        <v>324937</v>
      </c>
      <c r="G10" s="417">
        <f>'data-income'!G8</f>
        <v>111996</v>
      </c>
      <c r="H10" s="417">
        <f>'data-income'!H8</f>
        <v>32308</v>
      </c>
      <c r="I10" s="416">
        <f>'data-income'!I8</f>
        <v>1473256</v>
      </c>
      <c r="J10" s="417">
        <f>'data-income'!J8</f>
        <v>322113</v>
      </c>
      <c r="K10" s="417">
        <f>'data-income'!K8</f>
        <v>88372</v>
      </c>
      <c r="L10" s="417">
        <f>'data-income'!L8</f>
        <v>205608</v>
      </c>
      <c r="M10" s="417">
        <f>'data-income'!M8</f>
        <v>271445</v>
      </c>
      <c r="N10" s="417">
        <f>'data-income'!N8</f>
        <v>129046</v>
      </c>
      <c r="O10" s="417">
        <f>'data-income'!O8</f>
        <v>22508</v>
      </c>
      <c r="P10" s="417">
        <f>'data-income'!P8</f>
        <v>254450</v>
      </c>
      <c r="Q10" s="417">
        <f>'data-income'!Q8</f>
        <v>179715</v>
      </c>
      <c r="R10" s="416">
        <f>'data-income'!R8</f>
        <v>216002</v>
      </c>
      <c r="S10" s="417">
        <f>'data-income'!S8</f>
        <v>48850</v>
      </c>
      <c r="T10" s="417">
        <f>'data-income'!T8</f>
        <v>47985</v>
      </c>
      <c r="U10" s="417">
        <f>'data-income'!U8</f>
        <v>11694</v>
      </c>
      <c r="V10" s="417">
        <f>'data-income'!V8</f>
        <v>12175</v>
      </c>
      <c r="W10" s="417">
        <f>'data-income'!W8</f>
        <v>32891</v>
      </c>
      <c r="X10" s="417">
        <f>'data-income'!X8</f>
        <v>62407</v>
      </c>
      <c r="Y10" s="416">
        <f>'data-income'!Y8</f>
        <v>233351</v>
      </c>
      <c r="Z10" s="417">
        <f>'data-income'!Z8</f>
        <v>23861</v>
      </c>
      <c r="AA10" s="417">
        <f>'data-income'!AA8</f>
        <v>26878</v>
      </c>
      <c r="AB10" s="417">
        <f>'data-income'!AB8</f>
        <v>31031</v>
      </c>
      <c r="AC10" s="417">
        <f>'data-income'!AC8</f>
        <v>151581</v>
      </c>
      <c r="AD10" s="416">
        <f>'data-income'!AD8</f>
        <v>971535</v>
      </c>
      <c r="AE10" s="417">
        <f>'data-income'!AE8</f>
        <v>59001</v>
      </c>
      <c r="AF10" s="417">
        <f>'data-income'!AF8</f>
        <v>912534</v>
      </c>
      <c r="AG10" s="416">
        <f>'data-income'!AG8</f>
        <v>48088</v>
      </c>
      <c r="AH10" s="417">
        <f>'data-income'!AH8</f>
        <v>38345</v>
      </c>
      <c r="AI10" s="417">
        <f>'data-income'!AI8</f>
        <v>9104</v>
      </c>
      <c r="AJ10" s="417">
        <f>'data-income'!AJ8</f>
        <v>638</v>
      </c>
      <c r="AK10" s="416">
        <f>'data-income'!AK8</f>
        <v>300631</v>
      </c>
      <c r="AL10" s="417">
        <f>'data-income'!AL8</f>
        <v>164702</v>
      </c>
      <c r="AM10" s="417">
        <f>'data-income'!AM8</f>
        <v>27901</v>
      </c>
      <c r="AN10" s="417">
        <f>'data-income'!AN8</f>
        <v>108028</v>
      </c>
      <c r="AO10" s="416">
        <f>'data-income'!AO8</f>
        <v>159910</v>
      </c>
      <c r="AP10" s="417">
        <f>'data-income'!AP8</f>
        <v>23284</v>
      </c>
      <c r="AQ10" s="417">
        <f>'data-income'!AQ8</f>
        <v>136626</v>
      </c>
      <c r="AR10" s="418">
        <f>'data-income'!AR8</f>
        <v>4198583</v>
      </c>
      <c r="AS10" s="195"/>
      <c r="AT10" s="195"/>
      <c r="AU10" s="195"/>
      <c r="AV10" s="195"/>
      <c r="AW10" s="195"/>
      <c r="AX10" s="195"/>
    </row>
    <row r="11" spans="1:50" s="3" customFormat="1" x14ac:dyDescent="0.2">
      <c r="A11" s="176">
        <v>1940</v>
      </c>
      <c r="B11" s="416">
        <f>'data-income'!B9</f>
        <v>543870</v>
      </c>
      <c r="C11" s="417">
        <f>'data-income'!C9</f>
        <v>320672</v>
      </c>
      <c r="D11" s="417">
        <f>'data-income'!D9</f>
        <v>223198</v>
      </c>
      <c r="E11" s="416">
        <f>'data-income'!E9</f>
        <v>552177</v>
      </c>
      <c r="F11" s="417">
        <f>'data-income'!F9</f>
        <v>328948</v>
      </c>
      <c r="G11" s="417">
        <f>'data-income'!G9</f>
        <v>186392</v>
      </c>
      <c r="H11" s="417">
        <f>'data-income'!H9</f>
        <v>36837</v>
      </c>
      <c r="I11" s="416">
        <f>'data-income'!I9</f>
        <v>1693225</v>
      </c>
      <c r="J11" s="417">
        <f>'data-income'!J9</f>
        <v>470003</v>
      </c>
      <c r="K11" s="417">
        <f>'data-income'!K9</f>
        <v>77335</v>
      </c>
      <c r="L11" s="417">
        <f>'data-income'!L9</f>
        <v>149894</v>
      </c>
      <c r="M11" s="417">
        <f>'data-income'!M9</f>
        <v>295101</v>
      </c>
      <c r="N11" s="417">
        <f>'data-income'!N9</f>
        <v>128189</v>
      </c>
      <c r="O11" s="417">
        <f>'data-income'!O9</f>
        <v>27885</v>
      </c>
      <c r="P11" s="417">
        <f>'data-income'!P9</f>
        <v>275019</v>
      </c>
      <c r="Q11" s="417">
        <f>'data-income'!Q9</f>
        <v>269801</v>
      </c>
      <c r="R11" s="416">
        <f>'data-income'!R9</f>
        <v>291199</v>
      </c>
      <c r="S11" s="417">
        <f>'data-income'!S9</f>
        <v>59347</v>
      </c>
      <c r="T11" s="417">
        <f>'data-income'!T9</f>
        <v>70090</v>
      </c>
      <c r="U11" s="417">
        <f>'data-income'!U9</f>
        <v>14715</v>
      </c>
      <c r="V11" s="417">
        <f>'data-income'!V9</f>
        <v>18143</v>
      </c>
      <c r="W11" s="417">
        <f>'data-income'!W9</f>
        <v>44772</v>
      </c>
      <c r="X11" s="417">
        <f>'data-income'!X9</f>
        <v>84130</v>
      </c>
      <c r="Y11" s="416">
        <f>'data-income'!Y9</f>
        <v>277833</v>
      </c>
      <c r="Z11" s="417">
        <f>'data-income'!Z9</f>
        <v>27962</v>
      </c>
      <c r="AA11" s="417">
        <f>'data-income'!AA9</f>
        <v>29894</v>
      </c>
      <c r="AB11" s="417">
        <f>'data-income'!AB9</f>
        <v>49687</v>
      </c>
      <c r="AC11" s="417">
        <f>'data-income'!AC9</f>
        <v>170290</v>
      </c>
      <c r="AD11" s="416">
        <f>'data-income'!AD9</f>
        <v>1171971</v>
      </c>
      <c r="AE11" s="417">
        <f>'data-income'!AE9</f>
        <v>73366</v>
      </c>
      <c r="AF11" s="417">
        <f>'data-income'!AF9</f>
        <v>1098606</v>
      </c>
      <c r="AG11" s="416">
        <f>'data-income'!AG9</f>
        <v>67758</v>
      </c>
      <c r="AH11" s="417">
        <f>'data-income'!AH9</f>
        <v>54669</v>
      </c>
      <c r="AI11" s="417">
        <f>'data-income'!AI9</f>
        <v>12672</v>
      </c>
      <c r="AJ11" s="417">
        <f>'data-income'!AJ9</f>
        <v>416</v>
      </c>
      <c r="AK11" s="416">
        <f>'data-income'!AK9</f>
        <v>295325</v>
      </c>
      <c r="AL11" s="417">
        <f>'data-income'!AL9</f>
        <v>190034</v>
      </c>
      <c r="AM11" s="417">
        <f>'data-income'!AM9</f>
        <v>34798</v>
      </c>
      <c r="AN11" s="417">
        <f>'data-income'!AN9</f>
        <v>70493</v>
      </c>
      <c r="AO11" s="416">
        <f>'data-income'!AO9</f>
        <v>215619</v>
      </c>
      <c r="AP11" s="417">
        <f>'data-income'!AP9</f>
        <v>39589</v>
      </c>
      <c r="AQ11" s="417">
        <f>'data-income'!AQ9</f>
        <v>176030</v>
      </c>
      <c r="AR11" s="418">
        <f>'data-income'!AR9</f>
        <v>5108975</v>
      </c>
      <c r="AS11" s="195"/>
      <c r="AT11" s="195"/>
      <c r="AU11" s="195"/>
      <c r="AV11" s="195"/>
      <c r="AW11" s="195"/>
      <c r="AX11" s="195"/>
    </row>
    <row r="12" spans="1:50" s="3" customFormat="1" x14ac:dyDescent="0.2">
      <c r="A12" s="176">
        <v>1950</v>
      </c>
      <c r="B12" s="416">
        <f>'data-income'!B10</f>
        <v>660539</v>
      </c>
      <c r="C12" s="417">
        <f>'data-income'!C10</f>
        <v>389462</v>
      </c>
      <c r="D12" s="417">
        <f>'data-income'!D10</f>
        <v>271077</v>
      </c>
      <c r="E12" s="416">
        <f>'data-income'!E10</f>
        <v>503123</v>
      </c>
      <c r="F12" s="417">
        <f>'data-income'!F10</f>
        <v>286878</v>
      </c>
      <c r="G12" s="417">
        <f>'data-income'!G10</f>
        <v>183141</v>
      </c>
      <c r="H12" s="417">
        <f>'data-income'!H10</f>
        <v>33104</v>
      </c>
      <c r="I12" s="416">
        <f>'data-income'!I10</f>
        <v>2048787</v>
      </c>
      <c r="J12" s="417">
        <f>'data-income'!J10</f>
        <v>330543</v>
      </c>
      <c r="K12" s="417">
        <f>'data-income'!K10</f>
        <v>101981</v>
      </c>
      <c r="L12" s="417">
        <f>'data-income'!L10</f>
        <v>275661</v>
      </c>
      <c r="M12" s="417">
        <f>'data-income'!M10</f>
        <v>379330</v>
      </c>
      <c r="N12" s="417">
        <f>'data-income'!N10</f>
        <v>227480</v>
      </c>
      <c r="O12" s="417">
        <f>'data-income'!O10</f>
        <v>48023</v>
      </c>
      <c r="P12" s="417">
        <f>'data-income'!P10</f>
        <v>369747</v>
      </c>
      <c r="Q12" s="417">
        <f>'data-income'!Q10</f>
        <v>316021</v>
      </c>
      <c r="R12" s="416">
        <f>'data-income'!R10</f>
        <v>475147</v>
      </c>
      <c r="S12" s="417">
        <f>'data-income'!S10</f>
        <v>86087</v>
      </c>
      <c r="T12" s="417">
        <f>'data-income'!T10</f>
        <v>126534</v>
      </c>
      <c r="U12" s="417">
        <f>'data-income'!U10</f>
        <v>20134</v>
      </c>
      <c r="V12" s="417">
        <f>'data-income'!V10</f>
        <v>26043</v>
      </c>
      <c r="W12" s="417">
        <f>'data-income'!W10</f>
        <v>85746</v>
      </c>
      <c r="X12" s="417">
        <f>'data-income'!X10</f>
        <v>130603</v>
      </c>
      <c r="Y12" s="416">
        <f>'data-income'!Y10</f>
        <v>311024</v>
      </c>
      <c r="Z12" s="417">
        <f>'data-income'!Z10</f>
        <v>32064</v>
      </c>
      <c r="AA12" s="417">
        <f>'data-income'!AA10</f>
        <v>32909</v>
      </c>
      <c r="AB12" s="417">
        <f>'data-income'!AB10</f>
        <v>57051</v>
      </c>
      <c r="AC12" s="417">
        <f>'data-income'!AC10</f>
        <v>188999</v>
      </c>
      <c r="AD12" s="416">
        <f>'data-income'!AD10</f>
        <v>1720535</v>
      </c>
      <c r="AE12" s="417">
        <f>'data-income'!AE10</f>
        <v>119452</v>
      </c>
      <c r="AF12" s="417">
        <f>'data-income'!AF10</f>
        <v>1601083</v>
      </c>
      <c r="AG12" s="416">
        <f>'data-income'!AG10</f>
        <v>98087</v>
      </c>
      <c r="AH12" s="417">
        <f>'data-income'!AH10</f>
        <v>77158</v>
      </c>
      <c r="AI12" s="417">
        <f>'data-income'!AI10</f>
        <v>19840</v>
      </c>
      <c r="AJ12" s="417">
        <f>'data-income'!AJ10</f>
        <v>1089</v>
      </c>
      <c r="AK12" s="416">
        <f>'data-income'!AK10</f>
        <v>423661</v>
      </c>
      <c r="AL12" s="417">
        <f>'data-income'!AL10</f>
        <v>211333</v>
      </c>
      <c r="AM12" s="417">
        <f>'data-income'!AM10</f>
        <v>28014</v>
      </c>
      <c r="AN12" s="417">
        <f>'data-income'!AN10</f>
        <v>184314</v>
      </c>
      <c r="AO12" s="416">
        <f>'data-income'!AO10</f>
        <v>263206</v>
      </c>
      <c r="AP12" s="417">
        <f>'data-income'!AP10</f>
        <v>54773</v>
      </c>
      <c r="AQ12" s="417">
        <f>'data-income'!AQ10</f>
        <v>208433</v>
      </c>
      <c r="AR12" s="418">
        <f>'data-income'!AR10</f>
        <v>6504109</v>
      </c>
      <c r="AS12" s="195"/>
      <c r="AT12" s="195"/>
      <c r="AU12" s="195"/>
      <c r="AV12" s="195"/>
      <c r="AW12" s="195"/>
      <c r="AX12" s="195"/>
    </row>
    <row r="13" spans="1:50" s="3" customFormat="1" x14ac:dyDescent="0.2">
      <c r="A13" s="176">
        <v>1960</v>
      </c>
      <c r="B13" s="416">
        <f>'data-income'!B11</f>
        <v>1091793</v>
      </c>
      <c r="C13" s="417">
        <f>'data-income'!C11</f>
        <v>643734</v>
      </c>
      <c r="D13" s="417">
        <f>'data-income'!D11</f>
        <v>448059</v>
      </c>
      <c r="E13" s="416">
        <f>'data-income'!E11</f>
        <v>1025624</v>
      </c>
      <c r="F13" s="417">
        <f>'data-income'!F11</f>
        <v>544826</v>
      </c>
      <c r="G13" s="417">
        <f>'data-income'!G11</f>
        <v>418887</v>
      </c>
      <c r="H13" s="417">
        <f>'data-income'!H11</f>
        <v>61911</v>
      </c>
      <c r="I13" s="416">
        <f>'data-income'!I11</f>
        <v>3367130</v>
      </c>
      <c r="J13" s="417">
        <f>'data-income'!J11</f>
        <v>695691</v>
      </c>
      <c r="K13" s="417">
        <f>'data-income'!K11</f>
        <v>154585</v>
      </c>
      <c r="L13" s="417">
        <f>'data-income'!L11</f>
        <v>429679</v>
      </c>
      <c r="M13" s="417">
        <f>'data-income'!M11</f>
        <v>486785</v>
      </c>
      <c r="N13" s="417">
        <f>'data-income'!N11</f>
        <v>408716</v>
      </c>
      <c r="O13" s="417">
        <f>'data-income'!O11</f>
        <v>69132</v>
      </c>
      <c r="P13" s="417">
        <f>'data-income'!P11</f>
        <v>598725</v>
      </c>
      <c r="Q13" s="417">
        <f>'data-income'!Q11</f>
        <v>523817</v>
      </c>
      <c r="R13" s="416">
        <f>'data-income'!R11</f>
        <v>795180</v>
      </c>
      <c r="S13" s="417">
        <f>'data-income'!S11</f>
        <v>114658</v>
      </c>
      <c r="T13" s="417">
        <f>'data-income'!T11</f>
        <v>235277</v>
      </c>
      <c r="U13" s="417">
        <f>'data-income'!U11</f>
        <v>25006</v>
      </c>
      <c r="V13" s="417">
        <f>'data-income'!V11</f>
        <v>41490</v>
      </c>
      <c r="W13" s="417">
        <f>'data-income'!W11</f>
        <v>155240</v>
      </c>
      <c r="X13" s="417">
        <f>'data-income'!X11</f>
        <v>223510</v>
      </c>
      <c r="Y13" s="416">
        <f>'data-income'!Y11</f>
        <v>548289</v>
      </c>
      <c r="Z13" s="417">
        <f>'data-income'!Z11</f>
        <v>60249</v>
      </c>
      <c r="AA13" s="417">
        <f>'data-income'!AA11</f>
        <v>45363</v>
      </c>
      <c r="AB13" s="417">
        <f>'data-income'!AB11</f>
        <v>104593</v>
      </c>
      <c r="AC13" s="417">
        <f>'data-income'!AC11</f>
        <v>338084</v>
      </c>
      <c r="AD13" s="416">
        <f>'data-income'!AD11</f>
        <v>2412649</v>
      </c>
      <c r="AE13" s="417">
        <f>'data-income'!AE11</f>
        <v>178400</v>
      </c>
      <c r="AF13" s="417">
        <f>'data-income'!AF11</f>
        <v>2234249</v>
      </c>
      <c r="AG13" s="416">
        <f>'data-income'!AG11</f>
        <v>140190</v>
      </c>
      <c r="AH13" s="417">
        <f>'data-income'!AH11</f>
        <v>111218</v>
      </c>
      <c r="AI13" s="417">
        <f>'data-income'!AI11</f>
        <v>27352</v>
      </c>
      <c r="AJ13" s="417">
        <f>'data-income'!AJ11</f>
        <v>1620</v>
      </c>
      <c r="AK13" s="416">
        <f>'data-income'!AK11</f>
        <v>626603</v>
      </c>
      <c r="AL13" s="417">
        <f>'data-income'!AL11</f>
        <v>313586</v>
      </c>
      <c r="AM13" s="417">
        <f>'data-income'!AM11</f>
        <v>38865</v>
      </c>
      <c r="AN13" s="417">
        <f>'data-income'!AN11</f>
        <v>274152</v>
      </c>
      <c r="AO13" s="416">
        <f>'data-income'!AO11</f>
        <v>388891</v>
      </c>
      <c r="AP13" s="417">
        <f>'data-income'!AP11</f>
        <v>84375</v>
      </c>
      <c r="AQ13" s="417">
        <f>'data-income'!AQ11</f>
        <v>304517</v>
      </c>
      <c r="AR13" s="418">
        <f>'data-income'!AR11</f>
        <v>10396349</v>
      </c>
      <c r="AS13" s="195"/>
      <c r="AT13" s="195"/>
      <c r="AU13" s="195"/>
      <c r="AV13" s="195"/>
      <c r="AW13" s="195"/>
      <c r="AX13" s="195"/>
    </row>
    <row r="14" spans="1:50" s="3" customFormat="1" x14ac:dyDescent="0.2">
      <c r="A14" s="176">
        <v>1970</v>
      </c>
      <c r="B14" s="416">
        <f>'data-income'!B12</f>
        <v>1777273</v>
      </c>
      <c r="C14" s="417">
        <f>'data-income'!C12</f>
        <v>1149507</v>
      </c>
      <c r="D14" s="417">
        <f>'data-income'!D12</f>
        <v>627766</v>
      </c>
      <c r="E14" s="416">
        <f>'data-income'!E12</f>
        <v>1812006</v>
      </c>
      <c r="F14" s="417">
        <f>'data-income'!F12</f>
        <v>709647</v>
      </c>
      <c r="G14" s="417">
        <f>'data-income'!G12</f>
        <v>970107</v>
      </c>
      <c r="H14" s="417">
        <f>'data-income'!H12</f>
        <v>132252</v>
      </c>
      <c r="I14" s="416">
        <f>'data-income'!I12</f>
        <v>5347653</v>
      </c>
      <c r="J14" s="417">
        <f>'data-income'!J12</f>
        <v>1050214</v>
      </c>
      <c r="K14" s="417">
        <f>'data-income'!K12</f>
        <v>328383</v>
      </c>
      <c r="L14" s="417">
        <f>'data-income'!L12</f>
        <v>740980</v>
      </c>
      <c r="M14" s="417">
        <f>'data-income'!M12</f>
        <v>617124</v>
      </c>
      <c r="N14" s="417">
        <f>'data-income'!N12</f>
        <v>709912</v>
      </c>
      <c r="O14" s="417">
        <f>'data-income'!O12</f>
        <v>113312</v>
      </c>
      <c r="P14" s="417">
        <f>'data-income'!P12</f>
        <v>952392</v>
      </c>
      <c r="Q14" s="417">
        <f>'data-income'!Q12</f>
        <v>835335</v>
      </c>
      <c r="R14" s="416">
        <f>'data-income'!R12</f>
        <v>1399247</v>
      </c>
      <c r="S14" s="417">
        <f>'data-income'!S12</f>
        <v>176941</v>
      </c>
      <c r="T14" s="417">
        <f>'data-income'!T12</f>
        <v>422818</v>
      </c>
      <c r="U14" s="417">
        <f>'data-income'!U12</f>
        <v>50509</v>
      </c>
      <c r="V14" s="417">
        <f>'data-income'!V12</f>
        <v>68042</v>
      </c>
      <c r="W14" s="417">
        <f>'data-income'!W12</f>
        <v>299860</v>
      </c>
      <c r="X14" s="417">
        <f>'data-income'!X12</f>
        <v>381076</v>
      </c>
      <c r="Y14" s="416">
        <f>'data-income'!Y12</f>
        <v>1197520</v>
      </c>
      <c r="Z14" s="417">
        <f>'data-income'!Z12</f>
        <v>81900</v>
      </c>
      <c r="AA14" s="417">
        <f>'data-income'!AA12</f>
        <v>71170</v>
      </c>
      <c r="AB14" s="417">
        <f>'data-income'!AB12</f>
        <v>173291</v>
      </c>
      <c r="AC14" s="417">
        <f>'data-income'!AC12</f>
        <v>871160</v>
      </c>
      <c r="AD14" s="416">
        <f>'data-income'!AD12</f>
        <v>3690771</v>
      </c>
      <c r="AE14" s="417">
        <f>'data-income'!AE12</f>
        <v>304632</v>
      </c>
      <c r="AF14" s="417">
        <f>'data-income'!AF12</f>
        <v>3386140</v>
      </c>
      <c r="AG14" s="416">
        <f>'data-income'!AG12</f>
        <v>218611</v>
      </c>
      <c r="AH14" s="417">
        <f>'data-income'!AH12</f>
        <v>177997</v>
      </c>
      <c r="AI14" s="417">
        <f>'data-income'!AI12</f>
        <v>37981</v>
      </c>
      <c r="AJ14" s="417">
        <f>'data-income'!AJ12</f>
        <v>2633</v>
      </c>
      <c r="AK14" s="416">
        <f>'data-income'!AK12</f>
        <v>967272</v>
      </c>
      <c r="AL14" s="417">
        <f>'data-income'!AL12</f>
        <v>460285</v>
      </c>
      <c r="AM14" s="417">
        <f>'data-income'!AM12</f>
        <v>61292</v>
      </c>
      <c r="AN14" s="417">
        <f>'data-income'!AN12</f>
        <v>445695</v>
      </c>
      <c r="AO14" s="416">
        <f>'data-income'!AO12</f>
        <v>597891</v>
      </c>
      <c r="AP14" s="417">
        <f>'data-income'!AP12</f>
        <v>143395</v>
      </c>
      <c r="AQ14" s="417">
        <f>'data-income'!AQ12</f>
        <v>454496</v>
      </c>
      <c r="AR14" s="418">
        <f>'data-income'!AR12</f>
        <v>17008243</v>
      </c>
      <c r="AS14" s="195"/>
      <c r="AT14" s="195"/>
      <c r="AU14" s="195"/>
      <c r="AV14" s="195"/>
      <c r="AW14" s="195"/>
      <c r="AX14" s="195"/>
    </row>
    <row r="15" spans="1:50" s="3" customFormat="1" x14ac:dyDescent="0.2">
      <c r="A15" s="176">
        <v>1980</v>
      </c>
      <c r="B15" s="416">
        <f>'data-income'!B13</f>
        <v>2338143</v>
      </c>
      <c r="C15" s="417">
        <f>'data-income'!C13</f>
        <v>1634852</v>
      </c>
      <c r="D15" s="417">
        <f>'data-income'!D13</f>
        <v>703290</v>
      </c>
      <c r="E15" s="416">
        <f>'data-income'!E13</f>
        <v>2951830</v>
      </c>
      <c r="F15" s="417">
        <f>'data-income'!F13</f>
        <v>1091073</v>
      </c>
      <c r="G15" s="417">
        <f>'data-income'!G13</f>
        <v>1544534</v>
      </c>
      <c r="H15" s="417">
        <f>'data-income'!H13</f>
        <v>316223</v>
      </c>
      <c r="I15" s="416">
        <f>'data-income'!I13</f>
        <v>7105768</v>
      </c>
      <c r="J15" s="417">
        <f>'data-income'!J13</f>
        <v>1376571</v>
      </c>
      <c r="K15" s="417">
        <f>'data-income'!K13</f>
        <v>484992</v>
      </c>
      <c r="L15" s="417">
        <f>'data-income'!L13</f>
        <v>1038116</v>
      </c>
      <c r="M15" s="417">
        <f>'data-income'!M13</f>
        <v>664393</v>
      </c>
      <c r="N15" s="417">
        <f>'data-income'!N13</f>
        <v>1015019</v>
      </c>
      <c r="O15" s="417">
        <f>'data-income'!O13</f>
        <v>140996</v>
      </c>
      <c r="P15" s="417">
        <f>'data-income'!P13</f>
        <v>1286895</v>
      </c>
      <c r="Q15" s="417">
        <f>'data-income'!Q13</f>
        <v>1098786</v>
      </c>
      <c r="R15" s="416">
        <f>'data-income'!R13</f>
        <v>2472811</v>
      </c>
      <c r="S15" s="417">
        <f>'data-income'!S13</f>
        <v>236719</v>
      </c>
      <c r="T15" s="417">
        <f>'data-income'!T13</f>
        <v>912854</v>
      </c>
      <c r="U15" s="417">
        <f>'data-income'!U13</f>
        <v>64779</v>
      </c>
      <c r="V15" s="417">
        <f>'data-income'!V13</f>
        <v>116609</v>
      </c>
      <c r="W15" s="417">
        <f>'data-income'!W13</f>
        <v>561844</v>
      </c>
      <c r="X15" s="417">
        <f>'data-income'!X13</f>
        <v>580005</v>
      </c>
      <c r="Y15" s="416">
        <f>'data-income'!Y13</f>
        <v>2212502</v>
      </c>
      <c r="Z15" s="417">
        <f>'data-income'!Z13</f>
        <v>143722</v>
      </c>
      <c r="AA15" s="417">
        <f>'data-income'!AA13</f>
        <v>137931</v>
      </c>
      <c r="AB15" s="417">
        <f>'data-income'!AB13</f>
        <v>259632</v>
      </c>
      <c r="AC15" s="417">
        <f>'data-income'!AC13</f>
        <v>1671216</v>
      </c>
      <c r="AD15" s="416">
        <f>'data-income'!AD13</f>
        <v>4937218</v>
      </c>
      <c r="AE15" s="417">
        <f>'data-income'!AE13</f>
        <v>449398</v>
      </c>
      <c r="AF15" s="417">
        <f>'data-income'!AF13</f>
        <v>4487819</v>
      </c>
      <c r="AG15" s="416">
        <f>'data-income'!AG13</f>
        <v>295026</v>
      </c>
      <c r="AH15" s="417">
        <f>'data-income'!AH13</f>
        <v>245843</v>
      </c>
      <c r="AI15" s="417">
        <f>'data-income'!AI13</f>
        <v>45133</v>
      </c>
      <c r="AJ15" s="417">
        <f>'data-income'!AJ13</f>
        <v>4050</v>
      </c>
      <c r="AK15" s="416">
        <f>'data-income'!AK13</f>
        <v>1543565</v>
      </c>
      <c r="AL15" s="417">
        <f>'data-income'!AL13</f>
        <v>615212</v>
      </c>
      <c r="AM15" s="417">
        <f>'data-income'!AM13</f>
        <v>167930</v>
      </c>
      <c r="AN15" s="417">
        <f>'data-income'!AN13</f>
        <v>760423</v>
      </c>
      <c r="AO15" s="416">
        <f>'data-income'!AO13</f>
        <v>838785</v>
      </c>
      <c r="AP15" s="417">
        <f>'data-income'!AP13</f>
        <v>212892</v>
      </c>
      <c r="AQ15" s="417">
        <f>'data-income'!AQ13</f>
        <v>625893</v>
      </c>
      <c r="AR15" s="418">
        <f>'data-income'!AR13</f>
        <v>24695646</v>
      </c>
      <c r="AS15" s="195"/>
      <c r="AT15" s="195"/>
      <c r="AU15" s="195"/>
      <c r="AV15" s="195"/>
      <c r="AW15" s="195"/>
      <c r="AX15" s="195"/>
    </row>
    <row r="16" spans="1:50" x14ac:dyDescent="0.2">
      <c r="A16" s="176">
        <v>1990</v>
      </c>
      <c r="B16" s="416">
        <f>'data-income'!B14</f>
        <v>2618514</v>
      </c>
      <c r="C16" s="417">
        <f>'data-income'!C14</f>
        <v>1857077</v>
      </c>
      <c r="D16" s="417">
        <f>'data-income'!D14</f>
        <v>761436</v>
      </c>
      <c r="E16" s="416">
        <f>'data-income'!E14</f>
        <v>5076989</v>
      </c>
      <c r="F16" s="417">
        <f>'data-income'!F14</f>
        <v>1990179</v>
      </c>
      <c r="G16" s="417">
        <f>'data-income'!G14</f>
        <v>2385644</v>
      </c>
      <c r="H16" s="417">
        <f>'data-income'!H14</f>
        <v>701165</v>
      </c>
      <c r="I16" s="416">
        <f>'data-income'!I14</f>
        <v>8678366</v>
      </c>
      <c r="J16" s="417">
        <f>'data-income'!J14</f>
        <v>1575131</v>
      </c>
      <c r="K16" s="417">
        <f>'data-income'!K14</f>
        <v>660858</v>
      </c>
      <c r="L16" s="417">
        <f>'data-income'!L14</f>
        <v>1307185</v>
      </c>
      <c r="M16" s="417">
        <f>'data-income'!M14</f>
        <v>939080</v>
      </c>
      <c r="N16" s="417">
        <f>'data-income'!N14</f>
        <v>1260301</v>
      </c>
      <c r="O16" s="417">
        <f>'data-income'!O14</f>
        <v>173533</v>
      </c>
      <c r="P16" s="417">
        <f>'data-income'!P14</f>
        <v>1607077</v>
      </c>
      <c r="Q16" s="417">
        <f>'data-income'!Q14</f>
        <v>1155200</v>
      </c>
      <c r="R16" s="416">
        <f>'data-income'!R14</f>
        <v>2841307</v>
      </c>
      <c r="S16" s="417">
        <f>'data-income'!S14</f>
        <v>215137</v>
      </c>
      <c r="T16" s="417">
        <f>'data-income'!T14</f>
        <v>1078916</v>
      </c>
      <c r="U16" s="417">
        <f>'data-income'!U14</f>
        <v>84413</v>
      </c>
      <c r="V16" s="417">
        <f>'data-income'!V14</f>
        <v>156175</v>
      </c>
      <c r="W16" s="417">
        <f>'data-income'!W14</f>
        <v>677449</v>
      </c>
      <c r="X16" s="417">
        <f>'data-income'!X14</f>
        <v>629218</v>
      </c>
      <c r="Y16" s="416">
        <f>'data-income'!Y14</f>
        <v>2675329</v>
      </c>
      <c r="Z16" s="417">
        <f>'data-income'!Z14</f>
        <v>193385</v>
      </c>
      <c r="AA16" s="417">
        <f>'data-income'!AA14</f>
        <v>251087</v>
      </c>
      <c r="AB16" s="417">
        <f>'data-income'!AB14</f>
        <v>433428</v>
      </c>
      <c r="AC16" s="417">
        <f>'data-income'!AC14</f>
        <v>1797429</v>
      </c>
      <c r="AD16" s="416">
        <f>'data-income'!AD14</f>
        <v>6802909</v>
      </c>
      <c r="AE16" s="417">
        <f>'data-income'!AE14</f>
        <v>587378</v>
      </c>
      <c r="AF16" s="417">
        <f>'data-income'!AF14</f>
        <v>6215530</v>
      </c>
      <c r="AG16" s="416">
        <f>'data-income'!AG14</f>
        <v>391067</v>
      </c>
      <c r="AH16" s="417">
        <f>'data-income'!AH14</f>
        <v>332538</v>
      </c>
      <c r="AI16" s="417">
        <f>'data-income'!AI14</f>
        <v>53679</v>
      </c>
      <c r="AJ16" s="417">
        <f>'data-income'!AJ14</f>
        <v>4850</v>
      </c>
      <c r="AK16" s="416">
        <f>'data-income'!AK14</f>
        <v>2566215</v>
      </c>
      <c r="AL16" s="417">
        <f>'data-income'!AL14</f>
        <v>1043384</v>
      </c>
      <c r="AM16" s="417">
        <f>'data-income'!AM14</f>
        <v>310319</v>
      </c>
      <c r="AN16" s="417">
        <f>'data-income'!AN14</f>
        <v>1212511</v>
      </c>
      <c r="AO16" s="416">
        <f>'data-income'!AO14</f>
        <v>932001</v>
      </c>
      <c r="AP16" s="417">
        <f>'data-income'!AP14</f>
        <v>231169</v>
      </c>
      <c r="AQ16" s="417">
        <f>'data-income'!AQ14</f>
        <v>700831</v>
      </c>
      <c r="AR16" s="418">
        <f>'data-income'!AR14</f>
        <v>32582694</v>
      </c>
      <c r="AS16" s="195"/>
      <c r="AT16" s="195"/>
      <c r="AU16" s="195"/>
      <c r="AV16" s="195"/>
      <c r="AW16" s="195"/>
      <c r="AX16" s="195"/>
    </row>
    <row r="17" spans="1:50" x14ac:dyDescent="0.2">
      <c r="A17" s="176">
        <v>2000</v>
      </c>
      <c r="B17" s="416">
        <f>'data-income'!B15</f>
        <v>1784973</v>
      </c>
      <c r="C17" s="417">
        <f>'data-income'!C15</f>
        <v>1361081</v>
      </c>
      <c r="D17" s="417">
        <f>'data-income'!D15</f>
        <v>423892</v>
      </c>
      <c r="E17" s="416">
        <f>'data-income'!E15</f>
        <v>7545306</v>
      </c>
      <c r="F17" s="417">
        <f>'data-income'!F15</f>
        <v>3737649</v>
      </c>
      <c r="G17" s="417">
        <f>'data-income'!G15</f>
        <v>2558621</v>
      </c>
      <c r="H17" s="417">
        <f>'data-income'!H15</f>
        <v>1249036</v>
      </c>
      <c r="I17" s="416">
        <f>'data-income'!I15</f>
        <v>11020531</v>
      </c>
      <c r="J17" s="417">
        <f>'data-income'!J15</f>
        <v>2142347</v>
      </c>
      <c r="K17" s="417">
        <f>'data-income'!K15</f>
        <v>869772</v>
      </c>
      <c r="L17" s="417">
        <f>'data-income'!L15</f>
        <v>1623318</v>
      </c>
      <c r="M17" s="417">
        <f>'data-income'!M15</f>
        <v>1314499</v>
      </c>
      <c r="N17" s="417">
        <f>'data-income'!N15</f>
        <v>1491212</v>
      </c>
      <c r="O17" s="417">
        <f>'data-income'!O15</f>
        <v>212922</v>
      </c>
      <c r="P17" s="417">
        <f>'data-income'!P15</f>
        <v>2210431</v>
      </c>
      <c r="Q17" s="417">
        <f>'data-income'!Q15</f>
        <v>1156029</v>
      </c>
      <c r="R17" s="416">
        <f>'data-income'!R15</f>
        <v>4128983</v>
      </c>
      <c r="S17" s="417">
        <f>'data-income'!S15</f>
        <v>324923</v>
      </c>
      <c r="T17" s="417">
        <f>'data-income'!T15</f>
        <v>1393392</v>
      </c>
      <c r="U17" s="417">
        <f>'data-income'!U15</f>
        <v>158312</v>
      </c>
      <c r="V17" s="417">
        <f>'data-income'!V15</f>
        <v>234057</v>
      </c>
      <c r="W17" s="417">
        <f>'data-income'!W15</f>
        <v>1115530</v>
      </c>
      <c r="X17" s="417">
        <f>'data-income'!X15</f>
        <v>902768</v>
      </c>
      <c r="Y17" s="416">
        <f>'data-income'!Y15</f>
        <v>3773549</v>
      </c>
      <c r="Z17" s="417">
        <f>'data-income'!Z15</f>
        <v>235194</v>
      </c>
      <c r="AA17" s="417">
        <f>'data-income'!AA15</f>
        <v>403624</v>
      </c>
      <c r="AB17" s="417">
        <f>'data-income'!AB15</f>
        <v>609818</v>
      </c>
      <c r="AC17" s="417">
        <f>'data-income'!AC15</f>
        <v>2524913</v>
      </c>
      <c r="AD17" s="416">
        <f>'data-income'!AD15</f>
        <v>9817463</v>
      </c>
      <c r="AE17" s="417">
        <f>'data-income'!AE15</f>
        <v>791342</v>
      </c>
      <c r="AF17" s="417">
        <f>'data-income'!AF15</f>
        <v>9026121</v>
      </c>
      <c r="AG17" s="416">
        <f>'data-income'!AG15</f>
        <v>543023</v>
      </c>
      <c r="AH17" s="417">
        <f>'data-income'!AH15</f>
        <v>466542</v>
      </c>
      <c r="AI17" s="417">
        <f>'data-income'!AI15</f>
        <v>70231</v>
      </c>
      <c r="AJ17" s="417">
        <f>'data-income'!AJ15</f>
        <v>6250</v>
      </c>
      <c r="AK17" s="416">
        <f>'data-income'!AK15</f>
        <v>4282822</v>
      </c>
      <c r="AL17" s="417">
        <f>'data-income'!AL15</f>
        <v>1811085</v>
      </c>
      <c r="AM17" s="417">
        <f>'data-income'!AM15</f>
        <v>613455</v>
      </c>
      <c r="AN17" s="417">
        <f>'data-income'!AN15</f>
        <v>1858281</v>
      </c>
      <c r="AO17" s="416">
        <f>'data-income'!AO15</f>
        <v>1171193</v>
      </c>
      <c r="AP17" s="417">
        <f>'data-income'!AP15</f>
        <v>281889</v>
      </c>
      <c r="AQ17" s="417">
        <f>'data-income'!AQ15</f>
        <v>889304</v>
      </c>
      <c r="AR17" s="418">
        <f>'data-income'!AR15</f>
        <v>44067841</v>
      </c>
      <c r="AS17" s="195"/>
      <c r="AT17" s="195"/>
      <c r="AU17" s="195"/>
      <c r="AV17" s="195"/>
      <c r="AW17" s="195"/>
      <c r="AX17" s="195"/>
    </row>
    <row r="18" spans="1:50" x14ac:dyDescent="0.2">
      <c r="A18" s="176">
        <v>2010</v>
      </c>
      <c r="B18" s="416">
        <f>'data-income'!B16</f>
        <v>3045554</v>
      </c>
      <c r="C18" s="417">
        <f>'data-income'!C16</f>
        <v>2195890</v>
      </c>
      <c r="D18" s="417">
        <f>'data-income'!D16</f>
        <v>849664</v>
      </c>
      <c r="E18" s="416">
        <f>'data-income'!E16</f>
        <v>13893948</v>
      </c>
      <c r="F18" s="417">
        <f>'data-income'!F16</f>
        <v>9250173</v>
      </c>
      <c r="G18" s="417">
        <f>'data-income'!G16</f>
        <v>2736928</v>
      </c>
      <c r="H18" s="417">
        <f>'data-income'!H16</f>
        <v>1906846</v>
      </c>
      <c r="I18" s="416">
        <f>'data-income'!I16</f>
        <v>12775757</v>
      </c>
      <c r="J18" s="417">
        <f>'data-income'!J16</f>
        <v>2364531</v>
      </c>
      <c r="K18" s="417">
        <f>'data-income'!K16</f>
        <v>1039621</v>
      </c>
      <c r="L18" s="417">
        <f>'data-income'!L16</f>
        <v>1792611</v>
      </c>
      <c r="M18" s="417">
        <f>'data-income'!M16</f>
        <v>1553832</v>
      </c>
      <c r="N18" s="417">
        <f>'data-income'!N16</f>
        <v>1494999</v>
      </c>
      <c r="O18" s="417">
        <f>'data-income'!O16</f>
        <v>280099</v>
      </c>
      <c r="P18" s="417">
        <f>'data-income'!P16</f>
        <v>2591285</v>
      </c>
      <c r="Q18" s="417">
        <f>'data-income'!Q16</f>
        <v>1658778</v>
      </c>
      <c r="R18" s="416">
        <f>'data-income'!R16</f>
        <v>5664626</v>
      </c>
      <c r="S18" s="417">
        <f>'data-income'!S16</f>
        <v>498745</v>
      </c>
      <c r="T18" s="417">
        <f>'data-income'!T16</f>
        <v>1974214</v>
      </c>
      <c r="U18" s="417">
        <f>'data-income'!U16</f>
        <v>232288</v>
      </c>
      <c r="V18" s="417">
        <f>'data-income'!V16</f>
        <v>338086</v>
      </c>
      <c r="W18" s="417">
        <f>'data-income'!W16</f>
        <v>1231205</v>
      </c>
      <c r="X18" s="417">
        <f>'data-income'!X16</f>
        <v>1390088</v>
      </c>
      <c r="Y18" s="416">
        <f>'data-income'!Y16</f>
        <v>5706917</v>
      </c>
      <c r="Z18" s="417">
        <f>'data-income'!Z16</f>
        <v>354266</v>
      </c>
      <c r="AA18" s="417">
        <f>'data-income'!AA16</f>
        <v>617654</v>
      </c>
      <c r="AB18" s="417">
        <f>'data-income'!AB16</f>
        <v>907089</v>
      </c>
      <c r="AC18" s="417">
        <f>'data-income'!AC16</f>
        <v>3827908</v>
      </c>
      <c r="AD18" s="416">
        <f>'data-income'!AD16</f>
        <v>11453459</v>
      </c>
      <c r="AE18" s="417">
        <f>'data-income'!AE16</f>
        <v>954058</v>
      </c>
      <c r="AF18" s="417">
        <f>'data-income'!AF16</f>
        <v>10499401</v>
      </c>
      <c r="AG18" s="416">
        <f>'data-income'!AG16</f>
        <v>718476</v>
      </c>
      <c r="AH18" s="417">
        <f>'data-income'!AH16</f>
        <v>619119</v>
      </c>
      <c r="AI18" s="417">
        <f>'data-income'!AI16</f>
        <v>91966</v>
      </c>
      <c r="AJ18" s="417">
        <f>'data-income'!AJ16</f>
        <v>7391</v>
      </c>
      <c r="AK18" s="416">
        <f>'data-income'!AK16</f>
        <v>7943308</v>
      </c>
      <c r="AL18" s="417">
        <f>'data-income'!AL16</f>
        <v>3445422</v>
      </c>
      <c r="AM18" s="417">
        <f>'data-income'!AM16</f>
        <v>1329481</v>
      </c>
      <c r="AN18" s="417">
        <f>'data-income'!AN16</f>
        <v>3168405</v>
      </c>
      <c r="AO18" s="416">
        <f>'data-income'!AO16</f>
        <v>2062428</v>
      </c>
      <c r="AP18" s="417">
        <f>'data-income'!AP16</f>
        <v>427810</v>
      </c>
      <c r="AQ18" s="417">
        <f>'data-income'!AQ16</f>
        <v>1634618</v>
      </c>
      <c r="AR18" s="418">
        <f>'data-income'!AR16</f>
        <v>63264473</v>
      </c>
      <c r="AS18" s="195"/>
      <c r="AT18" s="195"/>
      <c r="AU18" s="195"/>
      <c r="AV18" s="195"/>
      <c r="AW18" s="195"/>
      <c r="AX18" s="195"/>
    </row>
    <row r="19" spans="1:50" ht="17" thickBot="1" x14ac:dyDescent="0.25">
      <c r="A19" s="187">
        <v>2020</v>
      </c>
      <c r="B19" s="419">
        <f>'data-income'!B17</f>
        <v>3545713</v>
      </c>
      <c r="C19" s="420">
        <f>'data-income'!C17</f>
        <v>2432341</v>
      </c>
      <c r="D19" s="420">
        <f>'data-income'!D17</f>
        <v>1113373</v>
      </c>
      <c r="E19" s="419">
        <f>'data-income'!E17</f>
        <v>22506144</v>
      </c>
      <c r="F19" s="420">
        <f>'data-income'!F17</f>
        <v>16941405</v>
      </c>
      <c r="G19" s="420">
        <f>'data-income'!G17</f>
        <v>3160661</v>
      </c>
      <c r="H19" s="420">
        <f>'data-income'!H17</f>
        <v>2404078</v>
      </c>
      <c r="I19" s="419">
        <f>'data-income'!I17</f>
        <v>14596482</v>
      </c>
      <c r="J19" s="420">
        <f>'data-income'!J17</f>
        <v>2765245</v>
      </c>
      <c r="K19" s="420">
        <f>'data-income'!K17</f>
        <v>1186308</v>
      </c>
      <c r="L19" s="420">
        <f>'data-income'!L17</f>
        <v>1956745</v>
      </c>
      <c r="M19" s="420">
        <f>'data-income'!M17</f>
        <v>1782521</v>
      </c>
      <c r="N19" s="420">
        <f>'data-income'!N17</f>
        <v>1502268</v>
      </c>
      <c r="O19" s="420">
        <f>'data-income'!O17</f>
        <v>341522</v>
      </c>
      <c r="P19" s="420">
        <f>'data-income'!P17</f>
        <v>2881659</v>
      </c>
      <c r="Q19" s="420">
        <f>'data-income'!Q17</f>
        <v>2180215</v>
      </c>
      <c r="R19" s="419">
        <f>'data-income'!R17</f>
        <v>6472696</v>
      </c>
      <c r="S19" s="420">
        <f>'data-income'!S17</f>
        <v>543879</v>
      </c>
      <c r="T19" s="420">
        <f>'data-income'!T17</f>
        <v>2102356</v>
      </c>
      <c r="U19" s="420">
        <f>'data-income'!U17</f>
        <v>311423</v>
      </c>
      <c r="V19" s="420">
        <f>'data-income'!V17</f>
        <v>472784</v>
      </c>
      <c r="W19" s="420">
        <f>'data-income'!W17</f>
        <v>1506144</v>
      </c>
      <c r="X19" s="420">
        <f>'data-income'!X17</f>
        <v>1536111</v>
      </c>
      <c r="Y19" s="419">
        <f>'data-income'!Y17</f>
        <v>7234090</v>
      </c>
      <c r="Z19" s="420">
        <f>'data-income'!Z17</f>
        <v>404756</v>
      </c>
      <c r="AA19" s="420">
        <f>'data-income'!AA17</f>
        <v>891820</v>
      </c>
      <c r="AB19" s="420">
        <f>'data-income'!AB17</f>
        <v>1405658</v>
      </c>
      <c r="AC19" s="420">
        <f>'data-income'!AC17</f>
        <v>4531857</v>
      </c>
      <c r="AD19" s="419">
        <f>'data-income'!AD17</f>
        <v>14132915</v>
      </c>
      <c r="AE19" s="420">
        <f>'data-income'!AE17</f>
        <v>1151471</v>
      </c>
      <c r="AF19" s="420">
        <f>'data-income'!AF17</f>
        <v>12981443</v>
      </c>
      <c r="AG19" s="419">
        <f>'data-income'!AG17</f>
        <v>870051</v>
      </c>
      <c r="AH19" s="420">
        <f>'data-income'!AH17</f>
        <v>733826</v>
      </c>
      <c r="AI19" s="420">
        <f>'data-income'!AI17</f>
        <v>126511</v>
      </c>
      <c r="AJ19" s="420">
        <f>'data-income'!AJ17</f>
        <v>9713</v>
      </c>
      <c r="AK19" s="419">
        <f>'data-income'!AK17</f>
        <v>13093101</v>
      </c>
      <c r="AL19" s="420">
        <f>'data-income'!AL17</f>
        <v>6174634</v>
      </c>
      <c r="AM19" s="420">
        <f>'data-income'!AM17</f>
        <v>2046273</v>
      </c>
      <c r="AN19" s="420">
        <f>'data-income'!AN17</f>
        <v>4872194</v>
      </c>
      <c r="AO19" s="419">
        <f>'data-income'!AO17</f>
        <v>2866985</v>
      </c>
      <c r="AP19" s="420">
        <f>'data-income'!AP17</f>
        <v>479462</v>
      </c>
      <c r="AQ19" s="420">
        <f>'data-income'!AQ17</f>
        <v>2387523</v>
      </c>
      <c r="AR19" s="421">
        <f>'data-income'!AR17</f>
        <v>85318177</v>
      </c>
      <c r="AS19" s="195"/>
      <c r="AT19" s="195"/>
      <c r="AU19" s="195"/>
      <c r="AV19" s="195"/>
      <c r="AW19" s="195"/>
      <c r="AX19" s="195"/>
    </row>
    <row r="20" spans="1:50" x14ac:dyDescent="0.2">
      <c r="A20" s="3"/>
      <c r="B20" s="460" t="s">
        <v>4554</v>
      </c>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2"/>
      <c r="AL20" s="3"/>
      <c r="AM20" s="3"/>
      <c r="AN20" s="3"/>
      <c r="AO20" s="3"/>
      <c r="AP20" s="3"/>
      <c r="AQ20" s="3"/>
      <c r="AR20" s="3"/>
    </row>
    <row r="21" spans="1:50" x14ac:dyDescent="0.2">
      <c r="A21" s="422" t="s">
        <v>291</v>
      </c>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2"/>
      <c r="AH21" s="3"/>
      <c r="AI21" s="3"/>
      <c r="AJ21" s="3"/>
      <c r="AK21" s="3"/>
      <c r="AL21" s="3"/>
      <c r="AM21" s="3"/>
      <c r="AN21" s="3"/>
      <c r="AO21" s="3"/>
      <c r="AP21" s="3"/>
      <c r="AQ21" s="3"/>
      <c r="AR21" s="3"/>
    </row>
    <row r="23" spans="1:50" x14ac:dyDescent="0.2">
      <c r="A23" s="38" t="s">
        <v>316</v>
      </c>
    </row>
    <row r="25" spans="1:50" x14ac:dyDescent="0.2">
      <c r="AO25" s="250"/>
    </row>
  </sheetData>
  <hyperlinks>
    <hyperlink ref="A23" location="'Table of Contents'!A1" display="Go to table of contents" xr:uid="{00000000-0004-0000-2100-000000000000}"/>
  </hyperlinks>
  <pageMargins left="0.7" right="0.7" top="0.75" bottom="0.75" header="0.3" footer="0.3"/>
  <pageSetup paperSize="9" orientation="portrait" horizontalDpi="0" verticalDpi="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5" tint="0.39997558519241921"/>
  </sheetPr>
  <dimension ref="A1:AT25"/>
  <sheetViews>
    <sheetView zoomScaleNormal="100" workbookViewId="0">
      <pane xSplit="1" ySplit="3" topLeftCell="B4" activePane="bottomRight" state="frozen"/>
      <selection pane="topRight" activeCell="B1" sqref="B1"/>
      <selection pane="bottomLeft" activeCell="A4" sqref="A4"/>
      <selection pane="bottomRight" activeCell="B20" sqref="B20"/>
    </sheetView>
  </sheetViews>
  <sheetFormatPr baseColWidth="10" defaultColWidth="10.83203125" defaultRowHeight="16" x14ac:dyDescent="0.2"/>
  <cols>
    <col min="1" max="1" width="24" style="3" customWidth="1"/>
    <col min="2" max="3" width="11.6640625" style="3" bestFit="1" customWidth="1"/>
    <col min="4" max="4" width="12.33203125" style="3" bestFit="1" customWidth="1"/>
    <col min="5" max="6" width="12.83203125" style="3" bestFit="1" customWidth="1"/>
    <col min="7" max="9" width="11.6640625" style="3" bestFit="1" customWidth="1"/>
    <col min="10" max="14" width="10.5" style="3" bestFit="1" customWidth="1"/>
    <col min="15" max="15" width="9.33203125" style="3" bestFit="1" customWidth="1"/>
    <col min="16" max="16" width="11.6640625" style="3" bestFit="1" customWidth="1"/>
    <col min="17" max="17" width="11.6640625" style="3" customWidth="1"/>
    <col min="18" max="18" width="11.6640625" style="3" bestFit="1" customWidth="1"/>
    <col min="19" max="19" width="10.5" style="3" bestFit="1" customWidth="1"/>
    <col min="20" max="20" width="11.6640625" style="3" bestFit="1" customWidth="1"/>
    <col min="21" max="22" width="10.5" style="3" bestFit="1" customWidth="1"/>
    <col min="23" max="25" width="11.6640625" style="3" bestFit="1" customWidth="1"/>
    <col min="26" max="28" width="10.5" style="3" bestFit="1" customWidth="1"/>
    <col min="29" max="29" width="11.83203125" style="3" bestFit="1" customWidth="1"/>
    <col min="30" max="30" width="11.6640625" style="3" bestFit="1" customWidth="1"/>
    <col min="31" max="31" width="10.5" style="3" bestFit="1" customWidth="1"/>
    <col min="32" max="32" width="11.6640625" style="3" bestFit="1" customWidth="1"/>
    <col min="33" max="34" width="10.5" style="3" bestFit="1" customWidth="1"/>
    <col min="35" max="35" width="9.33203125" style="3" bestFit="1" customWidth="1"/>
    <col min="36" max="36" width="10.5" style="3" bestFit="1" customWidth="1"/>
    <col min="37" max="37" width="16.6640625" style="3" bestFit="1" customWidth="1"/>
    <col min="38" max="38" width="12.83203125" style="3" bestFit="1" customWidth="1"/>
    <col min="39" max="39" width="11.6640625" style="3" bestFit="1" customWidth="1"/>
    <col min="40" max="40" width="14.5" style="3" bestFit="1" customWidth="1"/>
    <col min="41" max="41" width="13.5" style="3" bestFit="1" customWidth="1"/>
    <col min="42" max="42" width="10.5" style="3" bestFit="1" customWidth="1"/>
    <col min="43" max="43" width="14.6640625" style="3" bestFit="1" customWidth="1"/>
    <col min="44" max="44" width="12.83203125" style="3" bestFit="1" customWidth="1"/>
    <col min="45" max="45" width="10.83203125" style="3"/>
    <col min="46" max="46" width="13.5" style="3" bestFit="1" customWidth="1"/>
    <col min="47" max="16384" width="10.83203125" style="3"/>
  </cols>
  <sheetData>
    <row r="1" spans="1:46" ht="17" thickBot="1" x14ac:dyDescent="0.25">
      <c r="A1" s="2" t="s">
        <v>4488</v>
      </c>
      <c r="Q1" s="424"/>
    </row>
    <row r="2" spans="1:46" s="410" customFormat="1" ht="46" customHeight="1" x14ac:dyDescent="0.2">
      <c r="A2" s="406"/>
      <c r="B2" s="239" t="s">
        <v>3259</v>
      </c>
      <c r="C2" s="407" t="s">
        <v>47</v>
      </c>
      <c r="D2" s="407" t="s">
        <v>49</v>
      </c>
      <c r="E2" s="239" t="s">
        <v>51</v>
      </c>
      <c r="F2" s="407" t="s">
        <v>9</v>
      </c>
      <c r="G2" s="407" t="s">
        <v>15</v>
      </c>
      <c r="H2" s="407" t="s">
        <v>52</v>
      </c>
      <c r="I2" s="239" t="s">
        <v>0</v>
      </c>
      <c r="J2" s="407" t="s">
        <v>7</v>
      </c>
      <c r="K2" s="407" t="s">
        <v>53</v>
      </c>
      <c r="L2" s="407" t="s">
        <v>1</v>
      </c>
      <c r="M2" s="407" t="s">
        <v>3</v>
      </c>
      <c r="N2" s="407" t="s">
        <v>54</v>
      </c>
      <c r="O2" s="407" t="s">
        <v>5</v>
      </c>
      <c r="P2" s="407" t="s">
        <v>292</v>
      </c>
      <c r="Q2" s="407" t="s">
        <v>293</v>
      </c>
      <c r="R2" s="239" t="s">
        <v>24</v>
      </c>
      <c r="S2" s="407" t="s">
        <v>25</v>
      </c>
      <c r="T2" s="407" t="s">
        <v>27</v>
      </c>
      <c r="U2" s="407" t="s">
        <v>29</v>
      </c>
      <c r="V2" s="407" t="s">
        <v>57</v>
      </c>
      <c r="W2" s="407" t="s">
        <v>30</v>
      </c>
      <c r="X2" s="407" t="s">
        <v>33</v>
      </c>
      <c r="Y2" s="239" t="s">
        <v>38</v>
      </c>
      <c r="Z2" s="407" t="s">
        <v>59</v>
      </c>
      <c r="AA2" s="407" t="s">
        <v>40</v>
      </c>
      <c r="AB2" s="407" t="s">
        <v>39</v>
      </c>
      <c r="AC2" s="407" t="s">
        <v>45</v>
      </c>
      <c r="AD2" s="239" t="s">
        <v>19</v>
      </c>
      <c r="AE2" s="407" t="s">
        <v>22</v>
      </c>
      <c r="AF2" s="407" t="s">
        <v>20</v>
      </c>
      <c r="AG2" s="239" t="s">
        <v>82</v>
      </c>
      <c r="AH2" s="407" t="s">
        <v>85</v>
      </c>
      <c r="AI2" s="407" t="s">
        <v>210</v>
      </c>
      <c r="AJ2" s="407" t="s">
        <v>87</v>
      </c>
      <c r="AK2" s="239" t="s">
        <v>61</v>
      </c>
      <c r="AL2" s="407" t="s">
        <v>11</v>
      </c>
      <c r="AM2" s="407" t="s">
        <v>13</v>
      </c>
      <c r="AN2" s="68" t="s">
        <v>62</v>
      </c>
      <c r="AO2" s="239" t="s">
        <v>36</v>
      </c>
      <c r="AP2" s="407" t="s">
        <v>17</v>
      </c>
      <c r="AQ2" s="407" t="s">
        <v>37</v>
      </c>
      <c r="AR2" s="409" t="s">
        <v>43</v>
      </c>
    </row>
    <row r="3" spans="1:46" s="415" customFormat="1" ht="12" x14ac:dyDescent="0.2">
      <c r="A3" s="411"/>
      <c r="B3" s="412" t="s">
        <v>68</v>
      </c>
      <c r="C3" s="413" t="s">
        <v>50</v>
      </c>
      <c r="D3" s="413" t="s">
        <v>35</v>
      </c>
      <c r="E3" s="412" t="s">
        <v>69</v>
      </c>
      <c r="F3" s="413" t="s">
        <v>10</v>
      </c>
      <c r="G3" s="413" t="s">
        <v>16</v>
      </c>
      <c r="H3" s="413" t="s">
        <v>76</v>
      </c>
      <c r="I3" s="412" t="s">
        <v>70</v>
      </c>
      <c r="J3" s="413" t="s">
        <v>8</v>
      </c>
      <c r="K3" s="413" t="s">
        <v>55</v>
      </c>
      <c r="L3" s="413" t="s">
        <v>2</v>
      </c>
      <c r="M3" s="413" t="s">
        <v>4</v>
      </c>
      <c r="N3" s="413" t="s">
        <v>56</v>
      </c>
      <c r="O3" s="413" t="s">
        <v>6</v>
      </c>
      <c r="P3" s="413" t="s">
        <v>77</v>
      </c>
      <c r="Q3" s="425" t="s">
        <v>294</v>
      </c>
      <c r="R3" s="412" t="s">
        <v>71</v>
      </c>
      <c r="S3" s="413" t="s">
        <v>26</v>
      </c>
      <c r="T3" s="413" t="s">
        <v>28</v>
      </c>
      <c r="U3" s="413" t="s">
        <v>32</v>
      </c>
      <c r="V3" s="413" t="s">
        <v>58</v>
      </c>
      <c r="W3" s="413" t="s">
        <v>31</v>
      </c>
      <c r="X3" s="413" t="s">
        <v>78</v>
      </c>
      <c r="Y3" s="412" t="s">
        <v>72</v>
      </c>
      <c r="Z3" s="413" t="s">
        <v>60</v>
      </c>
      <c r="AA3" s="413" t="s">
        <v>42</v>
      </c>
      <c r="AB3" s="413" t="s">
        <v>41</v>
      </c>
      <c r="AC3" s="413" t="s">
        <v>34</v>
      </c>
      <c r="AD3" s="412" t="s">
        <v>73</v>
      </c>
      <c r="AE3" s="413" t="s">
        <v>23</v>
      </c>
      <c r="AF3" s="413" t="s">
        <v>21</v>
      </c>
      <c r="AG3" s="412" t="s">
        <v>74</v>
      </c>
      <c r="AH3" s="413" t="s">
        <v>86</v>
      </c>
      <c r="AI3" s="413" t="s">
        <v>289</v>
      </c>
      <c r="AJ3" s="413" t="s">
        <v>80</v>
      </c>
      <c r="AK3" s="412" t="s">
        <v>75</v>
      </c>
      <c r="AL3" s="413" t="s">
        <v>12</v>
      </c>
      <c r="AM3" s="413" t="s">
        <v>14</v>
      </c>
      <c r="AN3" s="413" t="s">
        <v>81</v>
      </c>
      <c r="AO3" s="412" t="s">
        <v>83</v>
      </c>
      <c r="AP3" s="413" t="s">
        <v>18</v>
      </c>
      <c r="AQ3" s="413" t="s">
        <v>84</v>
      </c>
      <c r="AR3" s="423" t="s">
        <v>44</v>
      </c>
    </row>
    <row r="4" spans="1:46" x14ac:dyDescent="0.2">
      <c r="A4" s="176">
        <v>1820</v>
      </c>
      <c r="B4" s="416">
        <f>'data-incomepc'!B2</f>
        <v>521</v>
      </c>
      <c r="C4" s="417">
        <f>'data-incomepc'!C2</f>
        <v>520</v>
      </c>
      <c r="D4" s="417">
        <f>'data-incomepc'!D2</f>
        <v>522</v>
      </c>
      <c r="E4" s="416">
        <f>'data-incomepc'!E2</f>
        <v>590</v>
      </c>
      <c r="F4" s="417">
        <f>'data-incomepc'!F2</f>
        <v>577</v>
      </c>
      <c r="G4" s="417">
        <f>'data-incomepc'!G2</f>
        <v>702</v>
      </c>
      <c r="H4" s="417">
        <f>'data-incomepc'!H2</f>
        <v>640</v>
      </c>
      <c r="I4" s="416">
        <f>'data-incomepc'!I2</f>
        <v>1352</v>
      </c>
      <c r="J4" s="417">
        <f>'data-incomepc'!J2</f>
        <v>1228</v>
      </c>
      <c r="K4" s="417">
        <f>'data-incomepc'!K2</f>
        <v>1523</v>
      </c>
      <c r="L4" s="417">
        <f>'data-incomepc'!L2</f>
        <v>1585</v>
      </c>
      <c r="M4" s="417">
        <f>'data-incomepc'!M2</f>
        <v>1637</v>
      </c>
      <c r="N4" s="417">
        <f>'data-incomepc'!N2</f>
        <v>1611</v>
      </c>
      <c r="O4" s="417">
        <f>'data-incomepc'!O2</f>
        <v>1085</v>
      </c>
      <c r="P4" s="417">
        <f>'data-incomepc'!P2</f>
        <v>1445</v>
      </c>
      <c r="Q4" s="417">
        <f>'data-incomepc'!Q2</f>
        <v>708</v>
      </c>
      <c r="R4" s="416">
        <f>'data-incomepc'!R2</f>
        <v>795</v>
      </c>
      <c r="S4" s="417">
        <f>'data-incomepc'!S2</f>
        <v>1011</v>
      </c>
      <c r="T4" s="417">
        <f>'data-incomepc'!T2</f>
        <v>909</v>
      </c>
      <c r="U4" s="417">
        <f>'data-incomepc'!U2</f>
        <v>428</v>
      </c>
      <c r="V4" s="417">
        <f>'data-incomepc'!V2</f>
        <v>538</v>
      </c>
      <c r="W4" s="417">
        <f>'data-incomepc'!W2</f>
        <v>907</v>
      </c>
      <c r="X4" s="417">
        <f>'data-incomepc'!X2</f>
        <v>696</v>
      </c>
      <c r="Y4" s="416">
        <f>'data-incomepc'!Y2</f>
        <v>1216</v>
      </c>
      <c r="Z4" s="417">
        <f>'data-incomepc'!Z2</f>
        <v>1138</v>
      </c>
      <c r="AA4" s="417">
        <f>'data-incomepc'!AA2</f>
        <v>1060</v>
      </c>
      <c r="AB4" s="417">
        <f>'data-incomepc'!AB2</f>
        <v>1248</v>
      </c>
      <c r="AC4" s="417">
        <f>'data-incomepc'!AC2</f>
        <v>1244</v>
      </c>
      <c r="AD4" s="416">
        <f>'data-incomepc'!AD2</f>
        <v>1792</v>
      </c>
      <c r="AE4" s="417">
        <f>'data-incomepc'!AE2</f>
        <v>1059</v>
      </c>
      <c r="AF4" s="417">
        <f>'data-incomepc'!AF2</f>
        <v>1852</v>
      </c>
      <c r="AG4" s="416">
        <f>'data-incomepc'!AG2</f>
        <v>725</v>
      </c>
      <c r="AH4" s="417">
        <f>'data-incomepc'!AH2</f>
        <v>659</v>
      </c>
      <c r="AI4" s="417">
        <f>'data-incomepc'!AI2</f>
        <v>640</v>
      </c>
      <c r="AJ4" s="417">
        <f>'data-incomepc'!AJ2</f>
        <v>983</v>
      </c>
      <c r="AK4" s="416">
        <f>'data-incomepc'!AK2</f>
        <v>435</v>
      </c>
      <c r="AL4" s="417">
        <f>'data-incomepc'!AL2</f>
        <v>399</v>
      </c>
      <c r="AM4" s="417">
        <f>'data-incomepc'!AM2</f>
        <v>400</v>
      </c>
      <c r="AN4" s="417">
        <f>'data-incomepc'!AN2</f>
        <v>722</v>
      </c>
      <c r="AO4" s="416">
        <f>'data-incomepc'!AO2</f>
        <v>437</v>
      </c>
      <c r="AP4" s="417">
        <f>'data-incomepc'!AP2</f>
        <v>649</v>
      </c>
      <c r="AQ4" s="417">
        <f>'data-incomepc'!AQ2</f>
        <v>431</v>
      </c>
      <c r="AR4" s="418">
        <f>'data-incomepc'!AR2</f>
        <v>704</v>
      </c>
      <c r="AT4" s="426">
        <f>AQ4/AR4</f>
        <v>0.61221590909090906</v>
      </c>
    </row>
    <row r="5" spans="1:46" x14ac:dyDescent="0.2">
      <c r="A5" s="176">
        <v>1850</v>
      </c>
      <c r="B5" s="416">
        <f>'data-incomepc'!B3</f>
        <v>604</v>
      </c>
      <c r="C5" s="417">
        <f>'data-incomepc'!C3</f>
        <v>602</v>
      </c>
      <c r="D5" s="417">
        <f>'data-incomepc'!D3</f>
        <v>605</v>
      </c>
      <c r="E5" s="416">
        <f>'data-incomepc'!E3</f>
        <v>576</v>
      </c>
      <c r="F5" s="417">
        <f>'data-incomepc'!F3</f>
        <v>561</v>
      </c>
      <c r="G5" s="417">
        <f>'data-incomepc'!G3</f>
        <v>766</v>
      </c>
      <c r="H5" s="417">
        <f>'data-incomepc'!H3</f>
        <v>584</v>
      </c>
      <c r="I5" s="416">
        <f>'data-incomepc'!I3</f>
        <v>1635</v>
      </c>
      <c r="J5" s="417">
        <f>'data-incomepc'!J3</f>
        <v>1778</v>
      </c>
      <c r="K5" s="417">
        <f>'data-incomepc'!K3</f>
        <v>1624</v>
      </c>
      <c r="L5" s="417">
        <f>'data-incomepc'!L3</f>
        <v>2000</v>
      </c>
      <c r="M5" s="417">
        <f>'data-incomepc'!M3</f>
        <v>2145</v>
      </c>
      <c r="N5" s="417">
        <f>'data-incomepc'!N3</f>
        <v>1574</v>
      </c>
      <c r="O5" s="417">
        <f>'data-incomepc'!O3</f>
        <v>1091</v>
      </c>
      <c r="P5" s="417">
        <f>'data-incomepc'!P3</f>
        <v>1702</v>
      </c>
      <c r="Q5" s="417">
        <f>'data-incomepc'!Q3</f>
        <v>852</v>
      </c>
      <c r="R5" s="416">
        <f>'data-incomepc'!R3</f>
        <v>879</v>
      </c>
      <c r="S5" s="417">
        <f>'data-incomepc'!S3</f>
        <v>1267</v>
      </c>
      <c r="T5" s="417">
        <f>'data-incomepc'!T3</f>
        <v>909</v>
      </c>
      <c r="U5" s="417">
        <f>'data-incomepc'!U3</f>
        <v>702</v>
      </c>
      <c r="V5" s="417">
        <f>'data-incomepc'!V3</f>
        <v>497</v>
      </c>
      <c r="W5" s="417">
        <f>'data-incomepc'!W3</f>
        <v>949</v>
      </c>
      <c r="X5" s="417">
        <f>'data-incomepc'!X3</f>
        <v>873</v>
      </c>
      <c r="Y5" s="416">
        <f>'data-incomepc'!Y3</f>
        <v>1380</v>
      </c>
      <c r="Z5" s="417">
        <f>'data-incomepc'!Z3</f>
        <v>1650</v>
      </c>
      <c r="AA5" s="417">
        <f>'data-incomepc'!AA3</f>
        <v>1250</v>
      </c>
      <c r="AB5" s="417">
        <f>'data-incomepc'!AB3</f>
        <v>1404</v>
      </c>
      <c r="AC5" s="417">
        <f>'data-incomepc'!AC3</f>
        <v>1362</v>
      </c>
      <c r="AD5" s="416">
        <f>'data-incomepc'!AD3</f>
        <v>2424</v>
      </c>
      <c r="AE5" s="417">
        <f>'data-incomepc'!AE3</f>
        <v>1557</v>
      </c>
      <c r="AF5" s="417">
        <f>'data-incomepc'!AF3</f>
        <v>2515</v>
      </c>
      <c r="AG5" s="416">
        <f>'data-incomepc'!AG3</f>
        <v>2223</v>
      </c>
      <c r="AH5" s="417">
        <f>'data-incomepc'!AH3</f>
        <v>2507</v>
      </c>
      <c r="AI5" s="417">
        <f>'data-incomepc'!AI3</f>
        <v>1411</v>
      </c>
      <c r="AJ5" s="417">
        <f>'data-incomepc'!AJ3</f>
        <v>1061</v>
      </c>
      <c r="AK5" s="416">
        <f>'data-incomepc'!AK3</f>
        <v>426</v>
      </c>
      <c r="AL5" s="417">
        <f>'data-incomepc'!AL3</f>
        <v>400</v>
      </c>
      <c r="AM5" s="417">
        <f>'data-incomepc'!AM3</f>
        <v>390</v>
      </c>
      <c r="AN5" s="417">
        <f>'data-incomepc'!AN3</f>
        <v>774</v>
      </c>
      <c r="AO5" s="416">
        <f>'data-incomepc'!AO3</f>
        <v>485</v>
      </c>
      <c r="AP5" s="417">
        <f>'data-incomepc'!AP3</f>
        <v>631</v>
      </c>
      <c r="AQ5" s="417">
        <f>'data-incomepc'!AQ3</f>
        <v>480</v>
      </c>
      <c r="AR5" s="418">
        <f>'data-incomepc'!AR3</f>
        <v>807</v>
      </c>
      <c r="AT5" s="426">
        <f t="shared" ref="AT5:AT19" si="0">AQ5/AR5</f>
        <v>0.59479553903345728</v>
      </c>
    </row>
    <row r="6" spans="1:46" x14ac:dyDescent="0.2">
      <c r="A6" s="176">
        <v>1880</v>
      </c>
      <c r="B6" s="416">
        <f>'data-incomepc'!B4</f>
        <v>1113</v>
      </c>
      <c r="C6" s="417">
        <f>'data-incomepc'!C4</f>
        <v>1111</v>
      </c>
      <c r="D6" s="417">
        <f>'data-incomepc'!D4</f>
        <v>1116</v>
      </c>
      <c r="E6" s="416">
        <f>'data-incomepc'!E4</f>
        <v>634</v>
      </c>
      <c r="F6" s="417">
        <f>'data-incomepc'!F4</f>
        <v>606</v>
      </c>
      <c r="G6" s="417">
        <f>'data-incomepc'!G4</f>
        <v>895</v>
      </c>
      <c r="H6" s="417">
        <f>'data-incomepc'!H4</f>
        <v>665</v>
      </c>
      <c r="I6" s="416">
        <f>'data-incomepc'!I4</f>
        <v>2411</v>
      </c>
      <c r="J6" s="417">
        <f>'data-incomepc'!J4</f>
        <v>2479</v>
      </c>
      <c r="K6" s="417">
        <f>'data-incomepc'!K4</f>
        <v>2398</v>
      </c>
      <c r="L6" s="417">
        <f>'data-incomepc'!L4</f>
        <v>2678</v>
      </c>
      <c r="M6" s="417">
        <f>'data-incomepc'!M4</f>
        <v>3601</v>
      </c>
      <c r="N6" s="417">
        <f>'data-incomepc'!N4</f>
        <v>1872</v>
      </c>
      <c r="O6" s="417">
        <f>'data-incomepc'!O4</f>
        <v>1538</v>
      </c>
      <c r="P6" s="417">
        <f>'data-incomepc'!P4</f>
        <v>2428</v>
      </c>
      <c r="Q6" s="417">
        <f>'data-incomepc'!Q4</f>
        <v>1759</v>
      </c>
      <c r="R6" s="416">
        <f>'data-incomepc'!R4</f>
        <v>1155</v>
      </c>
      <c r="S6" s="417">
        <f>'data-incomepc'!S4</f>
        <v>1626</v>
      </c>
      <c r="T6" s="417">
        <f>'data-incomepc'!T4</f>
        <v>1109</v>
      </c>
      <c r="U6" s="417">
        <f>'data-incomepc'!U4</f>
        <v>1255</v>
      </c>
      <c r="V6" s="417">
        <f>'data-incomepc'!V4</f>
        <v>718</v>
      </c>
      <c r="W6" s="417">
        <f>'data-incomepc'!W4</f>
        <v>1153</v>
      </c>
      <c r="X6" s="417">
        <f>'data-incomepc'!X4</f>
        <v>1184</v>
      </c>
      <c r="Y6" s="416">
        <f>'data-incomepc'!Y4</f>
        <v>1791</v>
      </c>
      <c r="Z6" s="417">
        <f>'data-incomepc'!Z4</f>
        <v>2256</v>
      </c>
      <c r="AA6" s="417">
        <f>'data-incomepc'!AA4</f>
        <v>1507</v>
      </c>
      <c r="AB6" s="417">
        <f>'data-incomepc'!AB4</f>
        <v>1603</v>
      </c>
      <c r="AC6" s="417">
        <f>'data-incomepc'!AC4</f>
        <v>1879</v>
      </c>
      <c r="AD6" s="416">
        <f>'data-incomepc'!AD4</f>
        <v>4156</v>
      </c>
      <c r="AE6" s="417">
        <f>'data-incomepc'!AE4</f>
        <v>2125</v>
      </c>
      <c r="AF6" s="417">
        <f>'data-incomepc'!AF4</f>
        <v>4333</v>
      </c>
      <c r="AG6" s="416">
        <f>'data-incomepc'!AG4</f>
        <v>5033</v>
      </c>
      <c r="AH6" s="417">
        <f>'data-incomepc'!AH4</f>
        <v>5437</v>
      </c>
      <c r="AI6" s="417">
        <f>'data-incomepc'!AI4</f>
        <v>4608</v>
      </c>
      <c r="AJ6" s="417">
        <f>'data-incomepc'!AJ4</f>
        <v>1054</v>
      </c>
      <c r="AK6" s="416">
        <f>'data-incomepc'!AK4</f>
        <v>426</v>
      </c>
      <c r="AL6" s="417">
        <f>'data-incomepc'!AL4</f>
        <v>375</v>
      </c>
      <c r="AM6" s="417">
        <f>'data-incomepc'!AM4</f>
        <v>410</v>
      </c>
      <c r="AN6" s="417">
        <f>'data-incomepc'!AN4</f>
        <v>773</v>
      </c>
      <c r="AO6" s="416">
        <f>'data-incomepc'!AO4</f>
        <v>745</v>
      </c>
      <c r="AP6" s="417">
        <f>'data-incomepc'!AP4</f>
        <v>2002</v>
      </c>
      <c r="AQ6" s="417">
        <f>'data-incomepc'!AQ4</f>
        <v>692</v>
      </c>
      <c r="AR6" s="418">
        <f>'data-incomepc'!AR4</f>
        <v>1188</v>
      </c>
      <c r="AT6" s="426">
        <f t="shared" si="0"/>
        <v>0.5824915824915825</v>
      </c>
    </row>
    <row r="7" spans="1:46" x14ac:dyDescent="0.2">
      <c r="A7" s="176">
        <v>1900</v>
      </c>
      <c r="B7" s="416">
        <f>'data-incomepc'!B5</f>
        <v>1622</v>
      </c>
      <c r="C7" s="417">
        <f>'data-incomepc'!C5</f>
        <v>1619</v>
      </c>
      <c r="D7" s="417">
        <f>'data-incomepc'!D5</f>
        <v>1627</v>
      </c>
      <c r="E7" s="416">
        <f>'data-incomepc'!E5</f>
        <v>685</v>
      </c>
      <c r="F7" s="417">
        <f>'data-incomepc'!F5</f>
        <v>636</v>
      </c>
      <c r="G7" s="417">
        <f>'data-incomepc'!G5</f>
        <v>1132</v>
      </c>
      <c r="H7" s="417">
        <f>'data-incomepc'!H5</f>
        <v>705</v>
      </c>
      <c r="I7" s="416">
        <f>'data-incomepc'!I5</f>
        <v>3331</v>
      </c>
      <c r="J7" s="417">
        <f>'data-incomepc'!J5</f>
        <v>3716</v>
      </c>
      <c r="K7" s="417">
        <f>'data-incomepc'!K5</f>
        <v>2547</v>
      </c>
      <c r="L7" s="417">
        <f>'data-incomepc'!L5</f>
        <v>4033</v>
      </c>
      <c r="M7" s="417">
        <f>'data-incomepc'!M5</f>
        <v>4998</v>
      </c>
      <c r="N7" s="417">
        <f>'data-incomepc'!N5</f>
        <v>2421</v>
      </c>
      <c r="O7" s="417">
        <f>'data-incomepc'!O5</f>
        <v>2187</v>
      </c>
      <c r="P7" s="417">
        <f>'data-incomepc'!P5</f>
        <v>3317</v>
      </c>
      <c r="Q7" s="417">
        <f>'data-incomepc'!Q5</f>
        <v>2336</v>
      </c>
      <c r="R7" s="416">
        <f>'data-incomepc'!R5</f>
        <v>1352</v>
      </c>
      <c r="S7" s="417">
        <f>'data-incomepc'!S5</f>
        <v>2913</v>
      </c>
      <c r="T7" s="417">
        <f>'data-incomepc'!T5</f>
        <v>916</v>
      </c>
      <c r="U7" s="417">
        <f>'data-incomepc'!U5</f>
        <v>1757</v>
      </c>
      <c r="V7" s="417">
        <f>'data-incomepc'!V5</f>
        <v>690</v>
      </c>
      <c r="W7" s="417">
        <f>'data-incomepc'!W5</f>
        <v>1640</v>
      </c>
      <c r="X7" s="417">
        <f>'data-incomepc'!X5</f>
        <v>1269</v>
      </c>
      <c r="Y7" s="416">
        <f>'data-incomepc'!Y5</f>
        <v>2296</v>
      </c>
      <c r="Z7" s="417">
        <f>'data-incomepc'!Z5</f>
        <v>2807</v>
      </c>
      <c r="AA7" s="417">
        <f>'data-incomepc'!AA5</f>
        <v>1750</v>
      </c>
      <c r="AB7" s="417">
        <f>'data-incomepc'!AB5</f>
        <v>1788</v>
      </c>
      <c r="AC7" s="417">
        <f>'data-incomepc'!AC5</f>
        <v>2574</v>
      </c>
      <c r="AD7" s="416">
        <f>'data-incomepc'!AD5</f>
        <v>5422</v>
      </c>
      <c r="AE7" s="417">
        <f>'data-incomepc'!AE5</f>
        <v>3406</v>
      </c>
      <c r="AF7" s="417">
        <f>'data-incomepc'!AF5</f>
        <v>5567</v>
      </c>
      <c r="AG7" s="416">
        <f>'data-incomepc'!AG5</f>
        <v>5001</v>
      </c>
      <c r="AH7" s="417">
        <f>'data-incomepc'!AH5</f>
        <v>5093</v>
      </c>
      <c r="AI7" s="417">
        <f>'data-incomepc'!AI5</f>
        <v>5284</v>
      </c>
      <c r="AJ7" s="417">
        <f>'data-incomepc'!AJ5</f>
        <v>1225</v>
      </c>
      <c r="AK7" s="416">
        <f>'data-incomepc'!AK5</f>
        <v>454</v>
      </c>
      <c r="AL7" s="417">
        <f>'data-incomepc'!AL5</f>
        <v>404</v>
      </c>
      <c r="AM7" s="417">
        <f>'data-incomepc'!AM5</f>
        <v>420</v>
      </c>
      <c r="AN7" s="417">
        <f>'data-incomepc'!AN5</f>
        <v>900</v>
      </c>
      <c r="AO7" s="416">
        <f>'data-incomepc'!AO5</f>
        <v>905</v>
      </c>
      <c r="AP7" s="417">
        <f>'data-incomepc'!AP5</f>
        <v>1593</v>
      </c>
      <c r="AQ7" s="417">
        <f>'data-incomepc'!AQ5</f>
        <v>866</v>
      </c>
      <c r="AR7" s="418">
        <f>'data-incomepc'!AR5</f>
        <v>1594</v>
      </c>
      <c r="AT7" s="426">
        <f t="shared" si="0"/>
        <v>0.54328732747804265</v>
      </c>
    </row>
    <row r="8" spans="1:46" x14ac:dyDescent="0.2">
      <c r="A8" s="176">
        <v>1910</v>
      </c>
      <c r="B8" s="416">
        <f>'data-incomepc'!B6</f>
        <v>1829</v>
      </c>
      <c r="C8" s="417">
        <f>'data-incomepc'!C6</f>
        <v>1825</v>
      </c>
      <c r="D8" s="417">
        <f>'data-incomepc'!D6</f>
        <v>1834</v>
      </c>
      <c r="E8" s="416">
        <f>'data-incomepc'!E6</f>
        <v>669</v>
      </c>
      <c r="F8" s="417">
        <f>'data-incomepc'!F6</f>
        <v>599</v>
      </c>
      <c r="G8" s="417">
        <f>'data-incomepc'!G6</f>
        <v>1235</v>
      </c>
      <c r="H8" s="417">
        <f>'data-incomepc'!H6</f>
        <v>731</v>
      </c>
      <c r="I8" s="416">
        <f>'data-incomepc'!I6</f>
        <v>3362</v>
      </c>
      <c r="J8" s="417">
        <f>'data-incomepc'!J6</f>
        <v>4168</v>
      </c>
      <c r="K8" s="417">
        <f>'data-incomepc'!K6</f>
        <v>2687</v>
      </c>
      <c r="L8" s="417">
        <f>'data-incomepc'!L6</f>
        <v>3912</v>
      </c>
      <c r="M8" s="417">
        <f>'data-incomepc'!M6</f>
        <v>5073</v>
      </c>
      <c r="N8" s="417">
        <f>'data-incomepc'!N6</f>
        <v>2765</v>
      </c>
      <c r="O8" s="417">
        <f>'data-incomepc'!O6</f>
        <v>2578</v>
      </c>
      <c r="P8" s="417">
        <f>'data-incomepc'!P6</f>
        <v>3530</v>
      </c>
      <c r="Q8" s="417">
        <f>'data-incomepc'!Q6</f>
        <v>1701</v>
      </c>
      <c r="R8" s="416">
        <f>'data-incomepc'!R6</f>
        <v>1647</v>
      </c>
      <c r="S8" s="417">
        <f>'data-incomepc'!S6</f>
        <v>3872</v>
      </c>
      <c r="T8" s="417">
        <f>'data-incomepc'!T6</f>
        <v>1038</v>
      </c>
      <c r="U8" s="417">
        <f>'data-incomepc'!U6</f>
        <v>2328</v>
      </c>
      <c r="V8" s="417">
        <f>'data-incomepc'!V6</f>
        <v>787</v>
      </c>
      <c r="W8" s="417">
        <f>'data-incomepc'!W6</f>
        <v>2016</v>
      </c>
      <c r="X8" s="417">
        <f>'data-incomepc'!X6</f>
        <v>1437</v>
      </c>
      <c r="Y8" s="416">
        <f>'data-incomepc'!Y6</f>
        <v>2492</v>
      </c>
      <c r="Z8" s="417">
        <f>'data-incomepc'!Z6</f>
        <v>3021</v>
      </c>
      <c r="AA8" s="417">
        <f>'data-incomepc'!AA6</f>
        <v>1834</v>
      </c>
      <c r="AB8" s="417">
        <f>'data-incomepc'!AB6</f>
        <v>1866</v>
      </c>
      <c r="AC8" s="417">
        <f>'data-incomepc'!AC6</f>
        <v>2841</v>
      </c>
      <c r="AD8" s="416">
        <f>'data-incomepc'!AD6</f>
        <v>6536</v>
      </c>
      <c r="AE8" s="417">
        <f>'data-incomepc'!AE6</f>
        <v>4757</v>
      </c>
      <c r="AF8" s="417">
        <f>'data-incomepc'!AF6</f>
        <v>6675</v>
      </c>
      <c r="AG8" s="416">
        <f>'data-incomepc'!AG6</f>
        <v>6239</v>
      </c>
      <c r="AH8" s="417">
        <f>'data-incomepc'!AH6</f>
        <v>6612</v>
      </c>
      <c r="AI8" s="417">
        <f>'data-incomepc'!AI6</f>
        <v>6536</v>
      </c>
      <c r="AJ8" s="417">
        <f>'data-incomepc'!AJ6</f>
        <v>1331</v>
      </c>
      <c r="AK8" s="416">
        <f>'data-incomepc'!AK6</f>
        <v>572</v>
      </c>
      <c r="AL8" s="417">
        <f>'data-incomepc'!AL6</f>
        <v>470</v>
      </c>
      <c r="AM8" s="417">
        <f>'data-incomepc'!AM6</f>
        <v>430</v>
      </c>
      <c r="AN8" s="417">
        <f>'data-incomepc'!AN6</f>
        <v>974</v>
      </c>
      <c r="AO8" s="416">
        <f>'data-incomepc'!AO6</f>
        <v>928</v>
      </c>
      <c r="AP8" s="417">
        <f>'data-incomepc'!AP6</f>
        <v>1880</v>
      </c>
      <c r="AQ8" s="417">
        <f>'data-incomepc'!AQ6</f>
        <v>873</v>
      </c>
      <c r="AR8" s="418">
        <f>'data-incomepc'!AR6</f>
        <v>1724</v>
      </c>
      <c r="AT8" s="426">
        <f t="shared" si="0"/>
        <v>0.50638051044083532</v>
      </c>
    </row>
    <row r="9" spans="1:46" x14ac:dyDescent="0.2">
      <c r="A9" s="176">
        <v>1920</v>
      </c>
      <c r="B9" s="416">
        <f>'data-incomepc'!B7</f>
        <v>1355</v>
      </c>
      <c r="C9" s="417">
        <f>'data-incomepc'!C7</f>
        <v>1205</v>
      </c>
      <c r="D9" s="417">
        <f>'data-incomepc'!D7</f>
        <v>1573</v>
      </c>
      <c r="E9" s="416">
        <f>'data-incomepc'!E7</f>
        <v>731</v>
      </c>
      <c r="F9" s="417">
        <f>'data-incomepc'!F7</f>
        <v>631</v>
      </c>
      <c r="G9" s="417">
        <f>'data-incomepc'!G7</f>
        <v>1586</v>
      </c>
      <c r="H9" s="417">
        <f>'data-incomepc'!H7</f>
        <v>753</v>
      </c>
      <c r="I9" s="416">
        <f>'data-incomepc'!I7</f>
        <v>3175</v>
      </c>
      <c r="J9" s="417">
        <f>'data-incomepc'!J7</f>
        <v>3481</v>
      </c>
      <c r="K9" s="417">
        <f>'data-incomepc'!K7</f>
        <v>3087</v>
      </c>
      <c r="L9" s="417">
        <f>'data-incomepc'!L7</f>
        <v>4219</v>
      </c>
      <c r="M9" s="417">
        <f>'data-incomepc'!M7</f>
        <v>5091</v>
      </c>
      <c r="N9" s="417">
        <f>'data-incomepc'!N7</f>
        <v>2901</v>
      </c>
      <c r="O9" s="417">
        <f>'data-incomepc'!O7</f>
        <v>3036</v>
      </c>
      <c r="P9" s="417">
        <f>'data-incomepc'!P7</f>
        <v>3636</v>
      </c>
      <c r="Q9" s="417">
        <f>'data-incomepc'!Q7</f>
        <v>1162</v>
      </c>
      <c r="R9" s="416">
        <f>'data-incomepc'!R7</f>
        <v>1792</v>
      </c>
      <c r="S9" s="417">
        <f>'data-incomepc'!S7</f>
        <v>3519</v>
      </c>
      <c r="T9" s="417">
        <f>'data-incomepc'!T7</f>
        <v>1302</v>
      </c>
      <c r="U9" s="417">
        <f>'data-incomepc'!U7</f>
        <v>2205</v>
      </c>
      <c r="V9" s="417">
        <f>'data-incomepc'!V7</f>
        <v>1081</v>
      </c>
      <c r="W9" s="417">
        <f>'data-incomepc'!W7</f>
        <v>2297</v>
      </c>
      <c r="X9" s="417">
        <f>'data-incomepc'!X7</f>
        <v>1565</v>
      </c>
      <c r="Y9" s="416">
        <f>'data-incomepc'!Y7</f>
        <v>2501</v>
      </c>
      <c r="Z9" s="417">
        <f>'data-incomepc'!Z7</f>
        <v>3226</v>
      </c>
      <c r="AA9" s="417">
        <f>'data-incomepc'!AA7</f>
        <v>1785</v>
      </c>
      <c r="AB9" s="417">
        <f>'data-incomepc'!AB7</f>
        <v>1150</v>
      </c>
      <c r="AC9" s="417">
        <f>'data-incomepc'!AC7</f>
        <v>3070</v>
      </c>
      <c r="AD9" s="416">
        <f>'data-incomepc'!AD7</f>
        <v>6840</v>
      </c>
      <c r="AE9" s="417">
        <f>'data-incomepc'!AE7</f>
        <v>4517</v>
      </c>
      <c r="AF9" s="417">
        <f>'data-incomepc'!AF7</f>
        <v>7032</v>
      </c>
      <c r="AG9" s="416">
        <f>'data-incomepc'!AG7</f>
        <v>5787</v>
      </c>
      <c r="AH9" s="417">
        <f>'data-incomepc'!AH7</f>
        <v>6047</v>
      </c>
      <c r="AI9" s="417">
        <f>'data-incomepc'!AI7</f>
        <v>6936</v>
      </c>
      <c r="AJ9" s="417">
        <f>'data-incomepc'!AJ7</f>
        <v>1354</v>
      </c>
      <c r="AK9" s="416">
        <f>'data-incomepc'!AK7</f>
        <v>596</v>
      </c>
      <c r="AL9" s="417">
        <f>'data-incomepc'!AL7</f>
        <v>428</v>
      </c>
      <c r="AM9" s="417">
        <f>'data-incomepc'!AM7</f>
        <v>443</v>
      </c>
      <c r="AN9" s="417">
        <f>'data-incomepc'!AN7</f>
        <v>992</v>
      </c>
      <c r="AO9" s="416">
        <f>'data-incomepc'!AO7</f>
        <v>939</v>
      </c>
      <c r="AP9" s="417">
        <f>'data-incomepc'!AP7</f>
        <v>1915</v>
      </c>
      <c r="AQ9" s="417">
        <f>'data-incomepc'!AQ7</f>
        <v>878</v>
      </c>
      <c r="AR9" s="418">
        <f>'data-incomepc'!AR7</f>
        <v>1677</v>
      </c>
      <c r="AT9" s="426">
        <f t="shared" si="0"/>
        <v>0.52355396541443056</v>
      </c>
    </row>
    <row r="10" spans="1:46" x14ac:dyDescent="0.2">
      <c r="A10" s="176">
        <v>1930</v>
      </c>
      <c r="B10" s="416">
        <f>'data-incomepc'!B8</f>
        <v>1964</v>
      </c>
      <c r="C10" s="417">
        <f>'data-incomepc'!C8</f>
        <v>1960</v>
      </c>
      <c r="D10" s="417">
        <f>'data-incomepc'!D8</f>
        <v>1970</v>
      </c>
      <c r="E10" s="416">
        <f>'data-incomepc'!E8</f>
        <v>791</v>
      </c>
      <c r="F10" s="417">
        <f>'data-incomepc'!F8</f>
        <v>662</v>
      </c>
      <c r="G10" s="417">
        <f>'data-incomepc'!G8</f>
        <v>1778</v>
      </c>
      <c r="H10" s="417">
        <f>'data-incomepc'!H8</f>
        <v>822</v>
      </c>
      <c r="I10" s="416">
        <f>'data-incomepc'!I8</f>
        <v>4002</v>
      </c>
      <c r="J10" s="417">
        <f>'data-incomepc'!J8</f>
        <v>4946</v>
      </c>
      <c r="K10" s="417">
        <f>'data-incomepc'!K8</f>
        <v>3732</v>
      </c>
      <c r="L10" s="417">
        <f>'data-incomepc'!L8</f>
        <v>4950</v>
      </c>
      <c r="M10" s="417">
        <f>'data-incomepc'!M8</f>
        <v>5918</v>
      </c>
      <c r="N10" s="417">
        <f>'data-incomepc'!N8</f>
        <v>3166</v>
      </c>
      <c r="O10" s="417">
        <f>'data-incomepc'!O8</f>
        <v>3665</v>
      </c>
      <c r="P10" s="417">
        <f>'data-incomepc'!P8</f>
        <v>4396</v>
      </c>
      <c r="Q10" s="417">
        <f>'data-incomepc'!Q8</f>
        <v>2062</v>
      </c>
      <c r="R10" s="416">
        <f>'data-incomepc'!R8</f>
        <v>2045</v>
      </c>
      <c r="S10" s="417">
        <f>'data-incomepc'!S8</f>
        <v>4134</v>
      </c>
      <c r="T10" s="417">
        <f>'data-incomepc'!T8</f>
        <v>1415</v>
      </c>
      <c r="U10" s="417">
        <f>'data-incomepc'!U8</f>
        <v>2530</v>
      </c>
      <c r="V10" s="417">
        <f>'data-incomepc'!V8</f>
        <v>1488</v>
      </c>
      <c r="W10" s="417">
        <f>'data-incomepc'!W8</f>
        <v>2010</v>
      </c>
      <c r="X10" s="417">
        <f>'data-incomepc'!X8</f>
        <v>2031</v>
      </c>
      <c r="Y10" s="416">
        <f>'data-incomepc'!Y8</f>
        <v>2768</v>
      </c>
      <c r="Z10" s="417">
        <f>'data-incomepc'!Z8</f>
        <v>3389</v>
      </c>
      <c r="AA10" s="417">
        <f>'data-incomepc'!AA8</f>
        <v>1709</v>
      </c>
      <c r="AB10" s="417">
        <f>'data-incomepc'!AB8</f>
        <v>2051</v>
      </c>
      <c r="AC10" s="417">
        <f>'data-incomepc'!AC8</f>
        <v>3268</v>
      </c>
      <c r="AD10" s="416">
        <f>'data-incomepc'!AD8</f>
        <v>7268</v>
      </c>
      <c r="AE10" s="417">
        <f>'data-incomepc'!AE8</f>
        <v>5629</v>
      </c>
      <c r="AF10" s="417">
        <f>'data-incomepc'!AF8</f>
        <v>7407</v>
      </c>
      <c r="AG10" s="416">
        <f>'data-incomepc'!AG8</f>
        <v>5756</v>
      </c>
      <c r="AH10" s="417">
        <f>'data-incomepc'!AH8</f>
        <v>5974</v>
      </c>
      <c r="AI10" s="417">
        <f>'data-incomepc'!AI8</f>
        <v>6098</v>
      </c>
      <c r="AJ10" s="417">
        <f>'data-incomepc'!AJ8</f>
        <v>1440</v>
      </c>
      <c r="AK10" s="416">
        <f>'data-incomepc'!AK8</f>
        <v>616</v>
      </c>
      <c r="AL10" s="417">
        <f>'data-incomepc'!AL8</f>
        <v>494</v>
      </c>
      <c r="AM10" s="417">
        <f>'data-incomepc'!AM8</f>
        <v>536</v>
      </c>
      <c r="AN10" s="417">
        <f>'data-incomepc'!AN8</f>
        <v>1053</v>
      </c>
      <c r="AO10" s="416">
        <f>'data-incomepc'!AO8</f>
        <v>1167</v>
      </c>
      <c r="AP10" s="417">
        <f>'data-incomepc'!AP8</f>
        <v>2659</v>
      </c>
      <c r="AQ10" s="417">
        <f>'data-incomepc'!AQ8</f>
        <v>1065</v>
      </c>
      <c r="AR10" s="418">
        <f>'data-incomepc'!AR8</f>
        <v>2014</v>
      </c>
      <c r="AT10" s="426">
        <f t="shared" si="0"/>
        <v>0.52879841112214498</v>
      </c>
    </row>
    <row r="11" spans="1:46" x14ac:dyDescent="0.2">
      <c r="A11" s="176">
        <v>1940</v>
      </c>
      <c r="B11" s="416">
        <f>'data-incomepc'!B9</f>
        <v>2908</v>
      </c>
      <c r="C11" s="417">
        <f>'data-incomepc'!C9</f>
        <v>2902</v>
      </c>
      <c r="D11" s="417">
        <f>'data-incomepc'!D9</f>
        <v>2916</v>
      </c>
      <c r="E11" s="416">
        <f>'data-incomepc'!E9</f>
        <v>871</v>
      </c>
      <c r="F11" s="417">
        <f>'data-incomepc'!F9</f>
        <v>632</v>
      </c>
      <c r="G11" s="417">
        <f>'data-incomepc'!G9</f>
        <v>2603</v>
      </c>
      <c r="H11" s="417">
        <f>'data-incomepc'!H9</f>
        <v>883</v>
      </c>
      <c r="I11" s="416">
        <f>'data-incomepc'!I9</f>
        <v>4312</v>
      </c>
      <c r="J11" s="417">
        <f>'data-incomepc'!J9</f>
        <v>6726</v>
      </c>
      <c r="K11" s="417">
        <f>'data-incomepc'!K9</f>
        <v>3058</v>
      </c>
      <c r="L11" s="417">
        <f>'data-incomepc'!L9</f>
        <v>3738</v>
      </c>
      <c r="M11" s="417">
        <f>'data-incomepc'!M9</f>
        <v>6119</v>
      </c>
      <c r="N11" s="417">
        <f>'data-incomepc'!N9</f>
        <v>2893</v>
      </c>
      <c r="O11" s="417">
        <f>'data-incomepc'!O9</f>
        <v>4377</v>
      </c>
      <c r="P11" s="417">
        <f>'data-incomepc'!P9</f>
        <v>4485</v>
      </c>
      <c r="Q11" s="417">
        <f>'data-incomepc'!Q9</f>
        <v>2777</v>
      </c>
      <c r="R11" s="416">
        <f>'data-incomepc'!R9</f>
        <v>2321</v>
      </c>
      <c r="S11" s="417">
        <f>'data-incomepc'!S9</f>
        <v>4216</v>
      </c>
      <c r="T11" s="417">
        <f>'data-incomepc'!T9</f>
        <v>1688</v>
      </c>
      <c r="U11" s="417">
        <f>'data-incomepc'!U9</f>
        <v>2687</v>
      </c>
      <c r="V11" s="417">
        <f>'data-incomepc'!V9</f>
        <v>1913</v>
      </c>
      <c r="W11" s="417">
        <f>'data-incomepc'!W9</f>
        <v>2305</v>
      </c>
      <c r="X11" s="417">
        <f>'data-incomepc'!X9</f>
        <v>2372</v>
      </c>
      <c r="Y11" s="416">
        <f>'data-incomepc'!Y9</f>
        <v>2968</v>
      </c>
      <c r="Z11" s="417">
        <f>'data-incomepc'!Z9</f>
        <v>3514</v>
      </c>
      <c r="AA11" s="417">
        <f>'data-incomepc'!AA9</f>
        <v>1652</v>
      </c>
      <c r="AB11" s="417">
        <f>'data-incomepc'!AB9</f>
        <v>2751</v>
      </c>
      <c r="AC11" s="417">
        <f>'data-incomepc'!AC9</f>
        <v>3441</v>
      </c>
      <c r="AD11" s="416">
        <f>'data-incomepc'!AD9</f>
        <v>8150</v>
      </c>
      <c r="AE11" s="417">
        <f>'data-incomepc'!AE9</f>
        <v>6281</v>
      </c>
      <c r="AF11" s="417">
        <f>'data-incomepc'!AF9</f>
        <v>8315</v>
      </c>
      <c r="AG11" s="416">
        <f>'data-incomepc'!AG9</f>
        <v>7634</v>
      </c>
      <c r="AH11" s="417">
        <f>'data-incomepc'!AH9</f>
        <v>7823</v>
      </c>
      <c r="AI11" s="417">
        <f>'data-incomepc'!AI9</f>
        <v>7746</v>
      </c>
      <c r="AJ11" s="417">
        <f>'data-incomepc'!AJ9</f>
        <v>1651</v>
      </c>
      <c r="AK11" s="416">
        <f>'data-incomepc'!AK9</f>
        <v>588</v>
      </c>
      <c r="AL11" s="417">
        <f>'data-incomepc'!AL9</f>
        <v>498</v>
      </c>
      <c r="AM11" s="417">
        <f>'data-incomepc'!AM9</f>
        <v>556</v>
      </c>
      <c r="AN11" s="417">
        <f>'data-incomepc'!AN9</f>
        <v>1209</v>
      </c>
      <c r="AO11" s="416">
        <f>'data-incomepc'!AO9</f>
        <v>1398</v>
      </c>
      <c r="AP11" s="417">
        <f>'data-incomepc'!AP9</f>
        <v>3649</v>
      </c>
      <c r="AQ11" s="417">
        <f>'data-incomepc'!AQ9</f>
        <v>1227</v>
      </c>
      <c r="AR11" s="418">
        <f>'data-incomepc'!AR9</f>
        <v>2279</v>
      </c>
      <c r="AT11" s="426">
        <f t="shared" si="0"/>
        <v>0.53839403247038176</v>
      </c>
    </row>
    <row r="12" spans="1:46" x14ac:dyDescent="0.2">
      <c r="A12" s="176">
        <v>1950</v>
      </c>
      <c r="B12" s="416">
        <f>'data-incomepc'!B10</f>
        <v>3854</v>
      </c>
      <c r="C12" s="417">
        <f>'data-incomepc'!C10</f>
        <v>3847</v>
      </c>
      <c r="D12" s="417">
        <f>'data-incomepc'!D10</f>
        <v>3865</v>
      </c>
      <c r="E12" s="416">
        <f>'data-incomepc'!E10</f>
        <v>742</v>
      </c>
      <c r="F12" s="417">
        <f>'data-incomepc'!F10</f>
        <v>523</v>
      </c>
      <c r="G12" s="417">
        <f>'data-incomepc'!G10</f>
        <v>2177</v>
      </c>
      <c r="H12" s="417">
        <f>'data-incomepc'!H10</f>
        <v>728</v>
      </c>
      <c r="I12" s="416">
        <f>'data-incomepc'!I10</f>
        <v>5170</v>
      </c>
      <c r="J12" s="417">
        <f>'data-incomepc'!J10</f>
        <v>4831</v>
      </c>
      <c r="K12" s="417">
        <f>'data-incomepc'!K10</f>
        <v>3677</v>
      </c>
      <c r="L12" s="417">
        <f>'data-incomepc'!L10</f>
        <v>6520</v>
      </c>
      <c r="M12" s="417">
        <f>'data-incomepc'!M10</f>
        <v>7544</v>
      </c>
      <c r="N12" s="417">
        <f>'data-incomepc'!N10</f>
        <v>4833</v>
      </c>
      <c r="O12" s="417">
        <f>'data-incomepc'!O10</f>
        <v>6815</v>
      </c>
      <c r="P12" s="417">
        <f>'data-incomepc'!P10</f>
        <v>5781</v>
      </c>
      <c r="Q12" s="417">
        <f>'data-incomepc'!Q10</f>
        <v>3532</v>
      </c>
      <c r="R12" s="416">
        <f>'data-incomepc'!R10</f>
        <v>2905</v>
      </c>
      <c r="S12" s="417">
        <f>'data-incomepc'!S10</f>
        <v>5053</v>
      </c>
      <c r="T12" s="417">
        <f>'data-incomepc'!T10</f>
        <v>2344</v>
      </c>
      <c r="U12" s="417">
        <f>'data-incomepc'!U10</f>
        <v>3051</v>
      </c>
      <c r="V12" s="417">
        <f>'data-incomepc'!V10</f>
        <v>2174</v>
      </c>
      <c r="W12" s="417">
        <f>'data-incomepc'!W10</f>
        <v>3160</v>
      </c>
      <c r="X12" s="417">
        <f>'data-incomepc'!X10</f>
        <v>2790</v>
      </c>
      <c r="Y12" s="416">
        <f>'data-incomepc'!Y10</f>
        <v>3010</v>
      </c>
      <c r="Z12" s="417">
        <f>'data-incomepc'!Z10</f>
        <v>3614</v>
      </c>
      <c r="AA12" s="417">
        <f>'data-incomepc'!AA10</f>
        <v>1609</v>
      </c>
      <c r="AB12" s="417">
        <f>'data-incomepc'!AB10</f>
        <v>2665</v>
      </c>
      <c r="AC12" s="417">
        <f>'data-incomepc'!AC10</f>
        <v>3594</v>
      </c>
      <c r="AD12" s="416">
        <f>'data-incomepc'!AD10</f>
        <v>10384</v>
      </c>
      <c r="AE12" s="417">
        <f>'data-incomepc'!AE10</f>
        <v>8531</v>
      </c>
      <c r="AF12" s="417">
        <f>'data-incomepc'!AF10</f>
        <v>10555</v>
      </c>
      <c r="AG12" s="416">
        <f>'data-incomepc'!AG10</f>
        <v>8932</v>
      </c>
      <c r="AH12" s="417">
        <f>'data-incomepc'!AH10</f>
        <v>9405</v>
      </c>
      <c r="AI12" s="417">
        <f>'data-incomepc'!AI10</f>
        <v>10398</v>
      </c>
      <c r="AJ12" s="417">
        <f>'data-incomepc'!AJ10</f>
        <v>1252</v>
      </c>
      <c r="AK12" s="416">
        <f>'data-incomepc'!AK10</f>
        <v>655</v>
      </c>
      <c r="AL12" s="417">
        <f>'data-incomepc'!AL10</f>
        <v>562</v>
      </c>
      <c r="AM12" s="417">
        <f>'data-incomepc'!AM10</f>
        <v>403</v>
      </c>
      <c r="AN12" s="417">
        <f>'data-incomepc'!AN10</f>
        <v>917</v>
      </c>
      <c r="AO12" s="416">
        <f>'data-incomepc'!AO10</f>
        <v>1428</v>
      </c>
      <c r="AP12" s="417">
        <f>'data-incomepc'!AP10</f>
        <v>4078</v>
      </c>
      <c r="AQ12" s="417">
        <f>'data-incomepc'!AQ10</f>
        <v>1220</v>
      </c>
      <c r="AR12" s="418">
        <f>'data-incomepc'!AR10</f>
        <v>2580</v>
      </c>
      <c r="AT12" s="426">
        <f t="shared" si="0"/>
        <v>0.47286821705426357</v>
      </c>
    </row>
    <row r="13" spans="1:46" x14ac:dyDescent="0.2">
      <c r="A13" s="176">
        <v>1960</v>
      </c>
      <c r="B13" s="416">
        <f>'data-incomepc'!B11</f>
        <v>5355</v>
      </c>
      <c r="C13" s="417">
        <f>'data-incomepc'!C11</f>
        <v>5418</v>
      </c>
      <c r="D13" s="417">
        <f>'data-incomepc'!D11</f>
        <v>5268</v>
      </c>
      <c r="E13" s="416">
        <f>'data-incomepc'!E11</f>
        <v>1277</v>
      </c>
      <c r="F13" s="417">
        <f>'data-incomepc'!F11</f>
        <v>833</v>
      </c>
      <c r="G13" s="417">
        <f>'data-incomepc'!G11</f>
        <v>4442</v>
      </c>
      <c r="H13" s="417">
        <f>'data-incomepc'!H11</f>
        <v>1126</v>
      </c>
      <c r="I13" s="416">
        <f>'data-incomepc'!I11</f>
        <v>7782</v>
      </c>
      <c r="J13" s="417">
        <f>'data-incomepc'!J11</f>
        <v>9592</v>
      </c>
      <c r="K13" s="417">
        <f>'data-incomepc'!K11</f>
        <v>5064</v>
      </c>
      <c r="L13" s="417">
        <f>'data-incomepc'!L11</f>
        <v>9285</v>
      </c>
      <c r="M13" s="417">
        <f>'data-incomepc'!M11</f>
        <v>9295</v>
      </c>
      <c r="N13" s="417">
        <f>'data-incomepc'!N11</f>
        <v>8142</v>
      </c>
      <c r="O13" s="417">
        <f>'data-incomepc'!O11</f>
        <v>9220</v>
      </c>
      <c r="P13" s="417">
        <f>'data-incomepc'!P11</f>
        <v>8735</v>
      </c>
      <c r="Q13" s="417">
        <f>'data-incomepc'!Q11</f>
        <v>5001</v>
      </c>
      <c r="R13" s="416">
        <f>'data-incomepc'!R11</f>
        <v>3708</v>
      </c>
      <c r="S13" s="417">
        <f>'data-incomepc'!S11</f>
        <v>5598</v>
      </c>
      <c r="T13" s="417">
        <f>'data-incomepc'!T11</f>
        <v>3260</v>
      </c>
      <c r="U13" s="417">
        <f>'data-incomepc'!U11</f>
        <v>3075</v>
      </c>
      <c r="V13" s="417">
        <f>'data-incomepc'!V11</f>
        <v>2584</v>
      </c>
      <c r="W13" s="417">
        <f>'data-incomepc'!W11</f>
        <v>4250</v>
      </c>
      <c r="X13" s="417">
        <f>'data-incomepc'!X11</f>
        <v>3659</v>
      </c>
      <c r="Y13" s="416">
        <f>'data-incomepc'!Y11</f>
        <v>4113</v>
      </c>
      <c r="Z13" s="417">
        <f>'data-incomepc'!Z11</f>
        <v>5448</v>
      </c>
      <c r="AA13" s="417">
        <f>'data-incomepc'!AA11</f>
        <v>1703</v>
      </c>
      <c r="AB13" s="417">
        <f>'data-incomepc'!AB11</f>
        <v>3807</v>
      </c>
      <c r="AC13" s="417">
        <f>'data-incomepc'!AC11</f>
        <v>4961</v>
      </c>
      <c r="AD13" s="416">
        <f>'data-incomepc'!AD11</f>
        <v>12127</v>
      </c>
      <c r="AE13" s="417">
        <f>'data-incomepc'!AE11</f>
        <v>9804</v>
      </c>
      <c r="AF13" s="417">
        <f>'data-incomepc'!AF11</f>
        <v>12360</v>
      </c>
      <c r="AG13" s="416">
        <f>'data-incomepc'!AG11</f>
        <v>10203</v>
      </c>
      <c r="AH13" s="417">
        <f>'data-incomepc'!AH11</f>
        <v>10824</v>
      </c>
      <c r="AI13" s="417">
        <f>'data-incomepc'!AI11</f>
        <v>11526</v>
      </c>
      <c r="AJ13" s="417">
        <f>'data-incomepc'!AJ11</f>
        <v>1482</v>
      </c>
      <c r="AK13" s="416">
        <f>'data-incomepc'!AK11</f>
        <v>792</v>
      </c>
      <c r="AL13" s="417">
        <f>'data-incomepc'!AL11</f>
        <v>696</v>
      </c>
      <c r="AM13" s="417">
        <f>'data-incomepc'!AM11</f>
        <v>443</v>
      </c>
      <c r="AN13" s="417">
        <f>'data-incomepc'!AN11</f>
        <v>1085</v>
      </c>
      <c r="AO13" s="416">
        <f>'data-incomepc'!AO11</f>
        <v>1711</v>
      </c>
      <c r="AP13" s="417">
        <f>'data-incomepc'!AP11</f>
        <v>4924</v>
      </c>
      <c r="AQ13" s="417">
        <f>'data-incomepc'!AQ11</f>
        <v>1449</v>
      </c>
      <c r="AR13" s="418">
        <f>'data-incomepc'!AR11</f>
        <v>3444</v>
      </c>
      <c r="AT13" s="426">
        <f t="shared" si="0"/>
        <v>0.42073170731707316</v>
      </c>
    </row>
    <row r="14" spans="1:46" x14ac:dyDescent="0.2">
      <c r="A14" s="176">
        <v>1970</v>
      </c>
      <c r="B14" s="416">
        <f>'data-incomepc'!B12</f>
        <v>7683</v>
      </c>
      <c r="C14" s="417">
        <f>'data-incomepc'!C12</f>
        <v>8846</v>
      </c>
      <c r="D14" s="417">
        <f>'data-incomepc'!D12</f>
        <v>6191</v>
      </c>
      <c r="E14" s="416">
        <f>'data-incomepc'!E12</f>
        <v>1828</v>
      </c>
      <c r="F14" s="417">
        <f>'data-incomepc'!F12</f>
        <v>866</v>
      </c>
      <c r="G14" s="417">
        <f>'data-incomepc'!G12</f>
        <v>9269</v>
      </c>
      <c r="H14" s="417">
        <f>'data-incomepc'!H12</f>
        <v>1975</v>
      </c>
      <c r="I14" s="416">
        <f>'data-incomepc'!I12</f>
        <v>11326</v>
      </c>
      <c r="J14" s="417">
        <f>'data-incomepc'!J12</f>
        <v>13493</v>
      </c>
      <c r="K14" s="417">
        <f>'data-incomepc'!K12</f>
        <v>9647</v>
      </c>
      <c r="L14" s="417">
        <f>'data-incomepc'!L12</f>
        <v>14371</v>
      </c>
      <c r="M14" s="417">
        <f>'data-incomepc'!M12</f>
        <v>11093</v>
      </c>
      <c r="N14" s="417">
        <f>'data-incomepc'!N12</f>
        <v>13190</v>
      </c>
      <c r="O14" s="417">
        <f>'data-incomepc'!O12</f>
        <v>14022</v>
      </c>
      <c r="P14" s="417">
        <f>'data-incomepc'!P12</f>
        <v>12863</v>
      </c>
      <c r="Q14" s="417">
        <f>'data-incomepc'!Q12</f>
        <v>7132</v>
      </c>
      <c r="R14" s="416">
        <f>'data-incomepc'!R12</f>
        <v>4981</v>
      </c>
      <c r="S14" s="417">
        <f>'data-incomepc'!S12</f>
        <v>7409</v>
      </c>
      <c r="T14" s="417">
        <f>'data-incomepc'!T12</f>
        <v>4445</v>
      </c>
      <c r="U14" s="417">
        <f>'data-incomepc'!U12</f>
        <v>5163</v>
      </c>
      <c r="V14" s="417">
        <f>'data-incomepc'!V12</f>
        <v>3168</v>
      </c>
      <c r="W14" s="417">
        <f>'data-incomepc'!W12</f>
        <v>5923</v>
      </c>
      <c r="X14" s="417">
        <f>'data-incomepc'!X12</f>
        <v>4760</v>
      </c>
      <c r="Y14" s="416">
        <f>'data-incomepc'!Y12</f>
        <v>6885</v>
      </c>
      <c r="Z14" s="417">
        <f>'data-incomepc'!Z12</f>
        <v>5662</v>
      </c>
      <c r="AA14" s="417">
        <f>'data-incomepc'!AA12</f>
        <v>2062</v>
      </c>
      <c r="AB14" s="417">
        <f>'data-incomepc'!AB12</f>
        <v>4969</v>
      </c>
      <c r="AC14" s="417">
        <f>'data-incomepc'!AC12</f>
        <v>9671</v>
      </c>
      <c r="AD14" s="416">
        <f>'data-incomepc'!AD12</f>
        <v>16275</v>
      </c>
      <c r="AE14" s="417">
        <f>'data-incomepc'!AE12</f>
        <v>14047</v>
      </c>
      <c r="AF14" s="417">
        <f>'data-incomepc'!AF12</f>
        <v>16511</v>
      </c>
      <c r="AG14" s="416">
        <f>'data-incomepc'!AG12</f>
        <v>13065</v>
      </c>
      <c r="AH14" s="417">
        <f>'data-incomepc'!AH12</f>
        <v>14232</v>
      </c>
      <c r="AI14" s="417">
        <f>'data-incomepc'!AI12</f>
        <v>13478</v>
      </c>
      <c r="AJ14" s="417">
        <f>'data-incomepc'!AJ12</f>
        <v>1873</v>
      </c>
      <c r="AK14" s="416">
        <f>'data-incomepc'!AK12</f>
        <v>972</v>
      </c>
      <c r="AL14" s="417">
        <f>'data-incomepc'!AL12</f>
        <v>829</v>
      </c>
      <c r="AM14" s="417">
        <f>'data-incomepc'!AM12</f>
        <v>534</v>
      </c>
      <c r="AN14" s="417">
        <f>'data-incomepc'!AN12</f>
        <v>1371</v>
      </c>
      <c r="AO14" s="416">
        <f>'data-incomepc'!AO12</f>
        <v>2054</v>
      </c>
      <c r="AP14" s="417">
        <f>'data-incomepc'!AP12</f>
        <v>6377</v>
      </c>
      <c r="AQ14" s="417">
        <f>'data-incomepc'!AQ12</f>
        <v>1692</v>
      </c>
      <c r="AR14" s="418">
        <f>'data-incomepc'!AR12</f>
        <v>4623</v>
      </c>
      <c r="AT14" s="426">
        <f t="shared" si="0"/>
        <v>0.36599610642439973</v>
      </c>
    </row>
    <row r="15" spans="1:46" x14ac:dyDescent="0.2">
      <c r="A15" s="176">
        <v>1980</v>
      </c>
      <c r="B15" s="416">
        <f>'data-incomepc'!B13</f>
        <v>9241</v>
      </c>
      <c r="C15" s="417">
        <f>'data-incomepc'!C13</f>
        <v>11836</v>
      </c>
      <c r="D15" s="417">
        <f>'data-incomepc'!D13</f>
        <v>6121</v>
      </c>
      <c r="E15" s="416">
        <f>'data-incomepc'!E13</f>
        <v>2492</v>
      </c>
      <c r="F15" s="417">
        <f>'data-incomepc'!F13</f>
        <v>1105</v>
      </c>
      <c r="G15" s="417">
        <f>'data-incomepc'!G13</f>
        <v>13194</v>
      </c>
      <c r="H15" s="417">
        <f>'data-incomepc'!H13</f>
        <v>3937</v>
      </c>
      <c r="I15" s="416">
        <f>'data-incomepc'!I13</f>
        <v>14296</v>
      </c>
      <c r="J15" s="417">
        <f>'data-incomepc'!J13</f>
        <v>17570</v>
      </c>
      <c r="K15" s="417">
        <f>'data-incomepc'!K13</f>
        <v>12886</v>
      </c>
      <c r="L15" s="417">
        <f>'data-incomepc'!L13</f>
        <v>18884</v>
      </c>
      <c r="M15" s="417">
        <f>'data-incomepc'!M13</f>
        <v>11795</v>
      </c>
      <c r="N15" s="417">
        <f>'data-incomepc'!N13</f>
        <v>17986</v>
      </c>
      <c r="O15" s="417">
        <f>'data-incomepc'!O13</f>
        <v>16951</v>
      </c>
      <c r="P15" s="417">
        <f>'data-incomepc'!P13</f>
        <v>16675</v>
      </c>
      <c r="Q15" s="417">
        <f>'data-incomepc'!Q13</f>
        <v>8595</v>
      </c>
      <c r="R15" s="416">
        <f>'data-incomepc'!R13</f>
        <v>6951</v>
      </c>
      <c r="S15" s="417">
        <f>'data-incomepc'!S13</f>
        <v>8485</v>
      </c>
      <c r="T15" s="417">
        <f>'data-incomepc'!T13</f>
        <v>7563</v>
      </c>
      <c r="U15" s="417">
        <f>'data-incomepc'!U13</f>
        <v>5673</v>
      </c>
      <c r="V15" s="417">
        <f>'data-incomepc'!V13</f>
        <v>4335</v>
      </c>
      <c r="W15" s="417">
        <f>'data-incomepc'!W13</f>
        <v>8419</v>
      </c>
      <c r="X15" s="417">
        <f>'data-incomepc'!X13</f>
        <v>5679</v>
      </c>
      <c r="Y15" s="416">
        <f>'data-incomepc'!Y13</f>
        <v>9644</v>
      </c>
      <c r="Z15" s="417">
        <f>'data-incomepc'!Z13</f>
        <v>7477</v>
      </c>
      <c r="AA15" s="417">
        <f>'data-incomepc'!AA13</f>
        <v>3185</v>
      </c>
      <c r="AB15" s="417">
        <f>'data-incomepc'!AB13</f>
        <v>5904</v>
      </c>
      <c r="AC15" s="417">
        <f>'data-incomepc'!AC13</f>
        <v>13597</v>
      </c>
      <c r="AD15" s="416">
        <f>'data-incomepc'!AD13</f>
        <v>19573</v>
      </c>
      <c r="AE15" s="417">
        <f>'data-incomepc'!AE13</f>
        <v>18331</v>
      </c>
      <c r="AF15" s="417">
        <f>'data-incomepc'!AF13</f>
        <v>19707</v>
      </c>
      <c r="AG15" s="416">
        <f>'data-incomepc'!AG13</f>
        <v>15047</v>
      </c>
      <c r="AH15" s="417">
        <f>'data-incomepc'!AH13</f>
        <v>16730</v>
      </c>
      <c r="AI15" s="417">
        <f>'data-incomepc'!AI13</f>
        <v>14342</v>
      </c>
      <c r="AJ15" s="417">
        <f>'data-incomepc'!AJ13</f>
        <v>2295</v>
      </c>
      <c r="AK15" s="416">
        <f>'data-incomepc'!AK13</f>
        <v>1227</v>
      </c>
      <c r="AL15" s="417">
        <f>'data-incomepc'!AL13</f>
        <v>880</v>
      </c>
      <c r="AM15" s="417">
        <f>'data-incomepc'!AM13</f>
        <v>1139</v>
      </c>
      <c r="AN15" s="417">
        <f>'data-incomepc'!AN13</f>
        <v>1846</v>
      </c>
      <c r="AO15" s="416">
        <f>'data-incomepc'!AO13</f>
        <v>2187</v>
      </c>
      <c r="AP15" s="417">
        <f>'data-incomepc'!AP13</f>
        <v>7481</v>
      </c>
      <c r="AQ15" s="417">
        <f>'data-incomepc'!AQ13</f>
        <v>1763</v>
      </c>
      <c r="AR15" s="418">
        <f>'data-incomepc'!AR13</f>
        <v>5571</v>
      </c>
      <c r="AT15" s="426">
        <f t="shared" si="0"/>
        <v>0.31646024053132293</v>
      </c>
    </row>
    <row r="16" spans="1:46" x14ac:dyDescent="0.2">
      <c r="A16" s="176">
        <v>1990</v>
      </c>
      <c r="B16" s="416">
        <f>'data-incomepc'!B14</f>
        <v>9501</v>
      </c>
      <c r="C16" s="417">
        <f>'data-incomepc'!C14</f>
        <v>12576</v>
      </c>
      <c r="D16" s="417">
        <f>'data-incomepc'!D14</f>
        <v>5952</v>
      </c>
      <c r="E16" s="416">
        <f>'data-incomepc'!E14</f>
        <v>3736</v>
      </c>
      <c r="F16" s="417">
        <f>'data-incomepc'!F14</f>
        <v>1741</v>
      </c>
      <c r="G16" s="417">
        <f>'data-incomepc'!G14</f>
        <v>19300</v>
      </c>
      <c r="H16" s="417">
        <f>'data-incomepc'!H14</f>
        <v>7636</v>
      </c>
      <c r="I16" s="416">
        <f>'data-incomepc'!I14</f>
        <v>16948</v>
      </c>
      <c r="J16" s="417">
        <f>'data-incomepc'!J14</f>
        <v>19830</v>
      </c>
      <c r="K16" s="417">
        <f>'data-incomepc'!K14</f>
        <v>16997</v>
      </c>
      <c r="L16" s="417">
        <f>'data-incomepc'!L14</f>
        <v>22524</v>
      </c>
      <c r="M16" s="417">
        <f>'data-incomepc'!M14</f>
        <v>16407</v>
      </c>
      <c r="N16" s="417">
        <f>'data-incomepc'!N14</f>
        <v>22220</v>
      </c>
      <c r="O16" s="417">
        <f>'data-incomepc'!O14</f>
        <v>20199</v>
      </c>
      <c r="P16" s="417">
        <f>'data-incomepc'!P14</f>
        <v>20249</v>
      </c>
      <c r="Q16" s="417">
        <f>'data-incomepc'!Q14</f>
        <v>8635</v>
      </c>
      <c r="R16" s="416">
        <f>'data-incomepc'!R14</f>
        <v>6415</v>
      </c>
      <c r="S16" s="417">
        <f>'data-incomepc'!S14</f>
        <v>6595</v>
      </c>
      <c r="T16" s="417">
        <f>'data-incomepc'!T14</f>
        <v>7241</v>
      </c>
      <c r="U16" s="417">
        <f>'data-incomepc'!U14</f>
        <v>6359</v>
      </c>
      <c r="V16" s="417">
        <f>'data-incomepc'!V14</f>
        <v>4718</v>
      </c>
      <c r="W16" s="417">
        <f>'data-incomepc'!W14</f>
        <v>7781</v>
      </c>
      <c r="X16" s="417">
        <f>'data-incomepc'!X14</f>
        <v>4921</v>
      </c>
      <c r="Y16" s="416">
        <f>'data-incomepc'!Y14</f>
        <v>8705</v>
      </c>
      <c r="Z16" s="417">
        <f>'data-incomepc'!Z14</f>
        <v>7507</v>
      </c>
      <c r="AA16" s="417">
        <f>'data-incomepc'!AA14</f>
        <v>4473</v>
      </c>
      <c r="AB16" s="417">
        <f>'data-incomepc'!AB14</f>
        <v>8038</v>
      </c>
      <c r="AC16" s="417">
        <f>'data-incomepc'!AC14</f>
        <v>10480</v>
      </c>
      <c r="AD16" s="416">
        <f>'data-incomepc'!AD14</f>
        <v>24482</v>
      </c>
      <c r="AE16" s="417">
        <f>'data-incomepc'!AE14</f>
        <v>21212</v>
      </c>
      <c r="AF16" s="417">
        <f>'data-incomepc'!AF14</f>
        <v>24844</v>
      </c>
      <c r="AG16" s="416">
        <f>'data-incomepc'!AG14</f>
        <v>17321</v>
      </c>
      <c r="AH16" s="417">
        <f>'data-incomepc'!AH14</f>
        <v>19487</v>
      </c>
      <c r="AI16" s="417">
        <f>'data-incomepc'!AI14</f>
        <v>15797</v>
      </c>
      <c r="AJ16" s="417">
        <f>'data-incomepc'!AJ14</f>
        <v>2294</v>
      </c>
      <c r="AK16" s="416">
        <f>'data-incomepc'!AK14</f>
        <v>1626</v>
      </c>
      <c r="AL16" s="417">
        <f>'data-incomepc'!AL14</f>
        <v>1195</v>
      </c>
      <c r="AM16" s="417">
        <f>'data-incomepc'!AM14</f>
        <v>1711</v>
      </c>
      <c r="AN16" s="417">
        <f>'data-incomepc'!AN14</f>
        <v>2317</v>
      </c>
      <c r="AO16" s="416">
        <f>'data-incomepc'!AO14</f>
        <v>1835</v>
      </c>
      <c r="AP16" s="417">
        <f>'data-incomepc'!AP14</f>
        <v>6518</v>
      </c>
      <c r="AQ16" s="417">
        <f>'data-incomepc'!AQ14</f>
        <v>1483</v>
      </c>
      <c r="AR16" s="418">
        <f>'data-incomepc'!AR14</f>
        <v>6167</v>
      </c>
      <c r="AT16" s="426">
        <f t="shared" si="0"/>
        <v>0.2404734879195719</v>
      </c>
    </row>
    <row r="17" spans="1:46" x14ac:dyDescent="0.2">
      <c r="A17" s="176">
        <v>2000</v>
      </c>
      <c r="B17" s="416">
        <f>'data-incomepc'!B15</f>
        <v>6456</v>
      </c>
      <c r="C17" s="417">
        <f>'data-incomepc'!C15</f>
        <v>9266</v>
      </c>
      <c r="D17" s="417">
        <f>'data-incomepc'!D15</f>
        <v>3271</v>
      </c>
      <c r="E17" s="416">
        <f>'data-incomepc'!E15</f>
        <v>5044</v>
      </c>
      <c r="F17" s="417">
        <f>'data-incomepc'!F15</f>
        <v>2949</v>
      </c>
      <c r="G17" s="417">
        <f>'data-incomepc'!G15</f>
        <v>20158</v>
      </c>
      <c r="H17" s="417">
        <f>'data-incomepc'!H15</f>
        <v>12288</v>
      </c>
      <c r="I17" s="416">
        <f>'data-incomepc'!I15</f>
        <v>21153</v>
      </c>
      <c r="J17" s="417">
        <f>'data-incomepc'!J15</f>
        <v>26059</v>
      </c>
      <c r="K17" s="417">
        <f>'data-incomepc'!K15</f>
        <v>21388</v>
      </c>
      <c r="L17" s="417">
        <f>'data-incomepc'!L15</f>
        <v>26812</v>
      </c>
      <c r="M17" s="417">
        <f>'data-incomepc'!M15</f>
        <v>22323</v>
      </c>
      <c r="N17" s="417">
        <f>'data-incomepc'!N15</f>
        <v>26188</v>
      </c>
      <c r="O17" s="417">
        <f>'data-incomepc'!O15</f>
        <v>23970</v>
      </c>
      <c r="P17" s="417">
        <f>'data-incomepc'!P15</f>
        <v>26752</v>
      </c>
      <c r="Q17" s="417">
        <f>'data-incomepc'!Q15</f>
        <v>8877</v>
      </c>
      <c r="R17" s="416">
        <f>'data-incomepc'!R15</f>
        <v>7904</v>
      </c>
      <c r="S17" s="417">
        <f>'data-incomepc'!S15</f>
        <v>8812</v>
      </c>
      <c r="T17" s="417">
        <f>'data-incomepc'!T15</f>
        <v>7972</v>
      </c>
      <c r="U17" s="417">
        <f>'data-incomepc'!U15</f>
        <v>10319</v>
      </c>
      <c r="V17" s="417">
        <f>'data-incomepc'!V15</f>
        <v>5906</v>
      </c>
      <c r="W17" s="417">
        <f>'data-incomepc'!W15</f>
        <v>11056</v>
      </c>
      <c r="X17" s="417">
        <f>'data-incomepc'!X15</f>
        <v>5828</v>
      </c>
      <c r="Y17" s="416">
        <f>'data-incomepc'!Y15</f>
        <v>9990</v>
      </c>
      <c r="Z17" s="417">
        <f>'data-incomepc'!Z15</f>
        <v>7577</v>
      </c>
      <c r="AA17" s="417">
        <f>'data-incomepc'!AA15</f>
        <v>5864</v>
      </c>
      <c r="AB17" s="417">
        <f>'data-incomepc'!AB15</f>
        <v>9643</v>
      </c>
      <c r="AC17" s="417">
        <f>'data-incomepc'!AC15</f>
        <v>11765</v>
      </c>
      <c r="AD17" s="416">
        <f>'data-incomepc'!AD15</f>
        <v>31357</v>
      </c>
      <c r="AE17" s="417">
        <f>'data-incomepc'!AE15</f>
        <v>25788</v>
      </c>
      <c r="AF17" s="417">
        <f>'data-incomepc'!AF15</f>
        <v>31962</v>
      </c>
      <c r="AG17" s="416">
        <f>'data-incomepc'!AG15</f>
        <v>21401</v>
      </c>
      <c r="AH17" s="417">
        <f>'data-incomepc'!AH15</f>
        <v>24517</v>
      </c>
      <c r="AI17" s="417">
        <f>'data-incomepc'!AI15</f>
        <v>18199</v>
      </c>
      <c r="AJ17" s="417">
        <f>'data-incomepc'!AJ15</f>
        <v>2514</v>
      </c>
      <c r="AK17" s="416">
        <f>'data-incomepc'!AK15</f>
        <v>2235</v>
      </c>
      <c r="AL17" s="417">
        <f>'data-incomepc'!AL15</f>
        <v>1714</v>
      </c>
      <c r="AM17" s="417">
        <f>'data-incomepc'!AM15</f>
        <v>2900</v>
      </c>
      <c r="AN17" s="417">
        <f>'data-incomepc'!AN15</f>
        <v>2868</v>
      </c>
      <c r="AO17" s="416">
        <f>'data-incomepc'!AO15</f>
        <v>1762</v>
      </c>
      <c r="AP17" s="417">
        <f>'data-incomepc'!AP15</f>
        <v>6451</v>
      </c>
      <c r="AQ17" s="417">
        <f>'data-incomepc'!AQ15</f>
        <v>1432</v>
      </c>
      <c r="AR17" s="418">
        <f>'data-incomepc'!AR15</f>
        <v>7209</v>
      </c>
      <c r="AT17" s="426">
        <f t="shared" si="0"/>
        <v>0.19864058815369676</v>
      </c>
    </row>
    <row r="18" spans="1:46" x14ac:dyDescent="0.2">
      <c r="A18" s="176">
        <v>2010</v>
      </c>
      <c r="B18" s="416">
        <f>'data-incomepc'!B16</f>
        <v>10999</v>
      </c>
      <c r="C18" s="417">
        <f>'data-incomepc'!C16</f>
        <v>15371</v>
      </c>
      <c r="D18" s="417">
        <f>'data-incomepc'!D16</f>
        <v>6339</v>
      </c>
      <c r="E18" s="416">
        <f>'data-incomepc'!E16</f>
        <v>8813</v>
      </c>
      <c r="F18" s="417">
        <f>'data-incomepc'!F16</f>
        <v>6898</v>
      </c>
      <c r="G18" s="417">
        <f>'data-incomepc'!G16</f>
        <v>21373</v>
      </c>
      <c r="H18" s="417">
        <f>'data-incomepc'!H16</f>
        <v>17740</v>
      </c>
      <c r="I18" s="416">
        <f>'data-incomepc'!I16</f>
        <v>23719</v>
      </c>
      <c r="J18" s="417">
        <f>'data-incomepc'!J16</f>
        <v>28914</v>
      </c>
      <c r="K18" s="417">
        <f>'data-incomepc'!K16</f>
        <v>22277</v>
      </c>
      <c r="L18" s="417">
        <f>'data-incomepc'!L16</f>
        <v>27868</v>
      </c>
      <c r="M18" s="417">
        <f>'data-incomepc'!M16</f>
        <v>24759</v>
      </c>
      <c r="N18" s="417">
        <f>'data-incomepc'!N16</f>
        <v>24987</v>
      </c>
      <c r="O18" s="417">
        <f>'data-incomepc'!O16</f>
        <v>29747</v>
      </c>
      <c r="P18" s="417">
        <f>'data-incomepc'!P16</f>
        <v>29716</v>
      </c>
      <c r="Q18" s="417">
        <f>'data-incomepc'!Q16</f>
        <v>13096</v>
      </c>
      <c r="R18" s="416">
        <f>'data-incomepc'!R16</f>
        <v>9599</v>
      </c>
      <c r="S18" s="417">
        <f>'data-incomepc'!S16</f>
        <v>12195</v>
      </c>
      <c r="T18" s="417">
        <f>'data-incomepc'!T16</f>
        <v>10087</v>
      </c>
      <c r="U18" s="417">
        <f>'data-incomepc'!U16</f>
        <v>13614</v>
      </c>
      <c r="V18" s="417">
        <f>'data-incomepc'!V16</f>
        <v>7476</v>
      </c>
      <c r="W18" s="417">
        <f>'data-incomepc'!W16</f>
        <v>10776</v>
      </c>
      <c r="X18" s="417">
        <f>'data-incomepc'!X16</f>
        <v>7855</v>
      </c>
      <c r="Y18" s="416">
        <f>'data-incomepc'!Y16</f>
        <v>12475</v>
      </c>
      <c r="Z18" s="417">
        <f>'data-incomepc'!Z16</f>
        <v>9847</v>
      </c>
      <c r="AA18" s="417">
        <f>'data-incomepc'!AA16</f>
        <v>7463</v>
      </c>
      <c r="AB18" s="417">
        <f>'data-incomepc'!AB16</f>
        <v>12541</v>
      </c>
      <c r="AC18" s="417">
        <f>'data-incomepc'!AC16</f>
        <v>14369</v>
      </c>
      <c r="AD18" s="416">
        <f>'data-incomepc'!AD16</f>
        <v>33305</v>
      </c>
      <c r="AE18" s="417">
        <f>'data-incomepc'!AE16</f>
        <v>27957</v>
      </c>
      <c r="AF18" s="417">
        <f>'data-incomepc'!AF16</f>
        <v>33894</v>
      </c>
      <c r="AG18" s="416">
        <f>'data-incomepc'!AG16</f>
        <v>24605</v>
      </c>
      <c r="AH18" s="417">
        <f>'data-incomepc'!AH16</f>
        <v>28101</v>
      </c>
      <c r="AI18" s="417">
        <f>'data-incomepc'!AI16</f>
        <v>21045</v>
      </c>
      <c r="AJ18" s="417">
        <f>'data-incomepc'!AJ16</f>
        <v>2641</v>
      </c>
      <c r="AK18" s="416">
        <f>'data-incomepc'!AK16</f>
        <v>3553</v>
      </c>
      <c r="AL18" s="417">
        <f>'data-incomepc'!AL16</f>
        <v>2791</v>
      </c>
      <c r="AM18" s="417">
        <f>'data-incomepc'!AM16</f>
        <v>5497</v>
      </c>
      <c r="AN18" s="417">
        <f>'data-incomepc'!AN16</f>
        <v>4171</v>
      </c>
      <c r="AO18" s="416">
        <f>'data-incomepc'!AO16</f>
        <v>2371</v>
      </c>
      <c r="AP18" s="417">
        <f>'data-incomepc'!AP16</f>
        <v>8379</v>
      </c>
      <c r="AQ18" s="417">
        <f>'data-incomepc'!AQ16</f>
        <v>1997</v>
      </c>
      <c r="AR18" s="418">
        <f>'data-incomepc'!AR16</f>
        <v>9145</v>
      </c>
      <c r="AT18" s="426">
        <f t="shared" si="0"/>
        <v>0.21837069436850737</v>
      </c>
    </row>
    <row r="19" spans="1:46" ht="17" thickBot="1" x14ac:dyDescent="0.25">
      <c r="A19" s="187">
        <v>2020</v>
      </c>
      <c r="B19" s="419">
        <f>'data-incomepc'!B17</f>
        <v>12193</v>
      </c>
      <c r="C19" s="420">
        <f>'data-incomepc'!C17</f>
        <v>16530</v>
      </c>
      <c r="D19" s="420">
        <f>'data-incomepc'!D17</f>
        <v>7750</v>
      </c>
      <c r="E19" s="419">
        <f>'data-incomepc'!E17</f>
        <v>13733</v>
      </c>
      <c r="F19" s="420">
        <f>'data-incomepc'!F17</f>
        <v>12093</v>
      </c>
      <c r="G19" s="420">
        <f>'data-incomepc'!G17</f>
        <v>25154</v>
      </c>
      <c r="H19" s="420">
        <f>'data-incomepc'!H17</f>
        <v>21414</v>
      </c>
      <c r="I19" s="419">
        <f>'data-incomepc'!I17</f>
        <v>26647</v>
      </c>
      <c r="J19" s="420">
        <f>'data-incomepc'!J17</f>
        <v>32841</v>
      </c>
      <c r="K19" s="420">
        <f>'data-incomepc'!K17</f>
        <v>25611</v>
      </c>
      <c r="L19" s="420">
        <f>'data-incomepc'!L17</f>
        <v>29336</v>
      </c>
      <c r="M19" s="420">
        <f>'data-incomepc'!M17</f>
        <v>26757</v>
      </c>
      <c r="N19" s="420">
        <f>'data-incomepc'!N17</f>
        <v>24653</v>
      </c>
      <c r="O19" s="420">
        <f>'data-incomepc'!O17</f>
        <v>35028</v>
      </c>
      <c r="P19" s="420">
        <f>'data-incomepc'!P17</f>
        <v>31968</v>
      </c>
      <c r="Q19" s="420">
        <f>'data-incomepc'!Q17</f>
        <v>17712</v>
      </c>
      <c r="R19" s="419">
        <f>'data-incomepc'!R17</f>
        <v>10017</v>
      </c>
      <c r="S19" s="420">
        <f>'data-incomepc'!S17</f>
        <v>12145</v>
      </c>
      <c r="T19" s="420">
        <f>'data-incomepc'!T17</f>
        <v>9961</v>
      </c>
      <c r="U19" s="420">
        <f>'data-incomepc'!U17</f>
        <v>16432</v>
      </c>
      <c r="V19" s="420">
        <f>'data-incomepc'!V17</f>
        <v>9392</v>
      </c>
      <c r="W19" s="420">
        <f>'data-incomepc'!W17</f>
        <v>11849</v>
      </c>
      <c r="X19" s="420">
        <f>'data-incomepc'!X17</f>
        <v>7920</v>
      </c>
      <c r="Y19" s="419">
        <f>'data-incomepc'!Y17</f>
        <v>13421</v>
      </c>
      <c r="Z19" s="420">
        <f>'data-incomepc'!Z17</f>
        <v>9401</v>
      </c>
      <c r="AA19" s="420">
        <f>'data-incomepc'!AA17</f>
        <v>8884</v>
      </c>
      <c r="AB19" s="420">
        <f>'data-incomepc'!AB17</f>
        <v>16848</v>
      </c>
      <c r="AC19" s="420">
        <f>'data-incomepc'!AC17</f>
        <v>14519</v>
      </c>
      <c r="AD19" s="419">
        <f>'data-incomepc'!AD17</f>
        <v>38547</v>
      </c>
      <c r="AE19" s="420">
        <f>'data-incomepc'!AE17</f>
        <v>30829</v>
      </c>
      <c r="AF19" s="420">
        <f>'data-incomepc'!AF17</f>
        <v>39422</v>
      </c>
      <c r="AG19" s="419">
        <f>'data-incomepc'!AG17</f>
        <v>26382</v>
      </c>
      <c r="AH19" s="420">
        <f>'data-incomepc'!AH17</f>
        <v>29266</v>
      </c>
      <c r="AI19" s="420">
        <f>'data-incomepc'!AI17</f>
        <v>26450</v>
      </c>
      <c r="AJ19" s="420">
        <f>'data-incomepc'!AJ17</f>
        <v>3111</v>
      </c>
      <c r="AK19" s="419">
        <f>'data-incomepc'!AK17</f>
        <v>5243</v>
      </c>
      <c r="AL19" s="420">
        <f>'data-incomepc'!AL17</f>
        <v>4519</v>
      </c>
      <c r="AM19" s="420">
        <f>'data-incomepc'!AM17</f>
        <v>7561</v>
      </c>
      <c r="AN19" s="420">
        <f>'data-incomepc'!AN17</f>
        <v>5664</v>
      </c>
      <c r="AO19" s="419">
        <f>'data-incomepc'!AO17</f>
        <v>2594</v>
      </c>
      <c r="AP19" s="420">
        <f>'data-incomepc'!AP17</f>
        <v>8331</v>
      </c>
      <c r="AQ19" s="420">
        <f>'data-incomepc'!AQ17</f>
        <v>2279</v>
      </c>
      <c r="AR19" s="421">
        <f>'data-incomepc'!AR17</f>
        <v>11131</v>
      </c>
      <c r="AT19" s="426">
        <f t="shared" si="0"/>
        <v>0.20474350911867756</v>
      </c>
    </row>
    <row r="20" spans="1:46" x14ac:dyDescent="0.2">
      <c r="B20" s="460" t="s">
        <v>4554</v>
      </c>
      <c r="Q20" s="424"/>
    </row>
    <row r="21" spans="1:46" x14ac:dyDescent="0.2">
      <c r="A21" s="422" t="s">
        <v>291</v>
      </c>
      <c r="Q21" s="424"/>
      <c r="AG21" s="2"/>
    </row>
    <row r="22" spans="1:46" x14ac:dyDescent="0.2">
      <c r="Q22" s="424"/>
    </row>
    <row r="23" spans="1:46" x14ac:dyDescent="0.2">
      <c r="A23" s="38" t="s">
        <v>316</v>
      </c>
      <c r="Q23" s="424"/>
    </row>
    <row r="24" spans="1:46" x14ac:dyDescent="0.2">
      <c r="Q24" s="424"/>
    </row>
    <row r="25" spans="1:46" x14ac:dyDescent="0.2">
      <c r="Q25" s="424"/>
      <c r="AO25" s="2"/>
    </row>
  </sheetData>
  <hyperlinks>
    <hyperlink ref="A23" location="'Table of Contents'!A1" display="Go to table of contents" xr:uid="{00000000-0004-0000-2200-000000000000}"/>
  </hyperlinks>
  <pageMargins left="0.7" right="0.7" top="0.75" bottom="0.75" header="0.3" footer="0.3"/>
  <pageSetup paperSize="9" orientation="portrait" horizontalDpi="0" verticalDpi="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648D6-02FF-6448-BEDC-6BA164C73323}">
  <sheetPr>
    <tabColor theme="5" tint="0.39997558519241921"/>
  </sheetPr>
  <dimension ref="A1:FM27"/>
  <sheetViews>
    <sheetView zoomScale="125" workbookViewId="0">
      <pane xSplit="1" ySplit="4" topLeftCell="B5" activePane="bottomRight" state="frozen"/>
      <selection pane="topRight" activeCell="B1" sqref="B1"/>
      <selection pane="bottomLeft" activeCell="A4" sqref="A4"/>
      <selection pane="bottomRight" activeCell="B24" sqref="B24"/>
    </sheetView>
  </sheetViews>
  <sheetFormatPr baseColWidth="10" defaultColWidth="10.83203125" defaultRowHeight="16" x14ac:dyDescent="0.2"/>
  <cols>
    <col min="1" max="1" width="8.83203125" style="440" customWidth="1"/>
    <col min="2" max="2" width="9.1640625" style="440" customWidth="1"/>
    <col min="3" max="4" width="11.33203125" style="440" bestFit="1" customWidth="1"/>
    <col min="5" max="5" width="12.5" style="440" bestFit="1" customWidth="1"/>
    <col min="6" max="6" width="13.6640625" style="440" bestFit="1" customWidth="1"/>
    <col min="7" max="8" width="10.1640625" style="440" bestFit="1" customWidth="1"/>
    <col min="9" max="9" width="11.33203125" style="440" bestFit="1" customWidth="1"/>
    <col min="10" max="11" width="12.5" style="440" bestFit="1" customWidth="1"/>
    <col min="12" max="12" width="10.1640625" style="440" bestFit="1" customWidth="1"/>
    <col min="13" max="14" width="11.33203125" style="440" bestFit="1" customWidth="1"/>
    <col min="15" max="16" width="12.5" style="440" bestFit="1" customWidth="1"/>
    <col min="17" max="17" width="10.1640625" style="440" bestFit="1" customWidth="1"/>
    <col min="18" max="18" width="11.33203125" style="440" bestFit="1" customWidth="1"/>
    <col min="19" max="20" width="12.5" style="440" bestFit="1" customWidth="1"/>
    <col min="21" max="21" width="13.6640625" style="440" bestFit="1" customWidth="1"/>
    <col min="22" max="22" width="10.1640625" style="440" bestFit="1" customWidth="1"/>
    <col min="23" max="24" width="11.33203125" style="440" bestFit="1" customWidth="1"/>
    <col min="25" max="25" width="12.5" style="440" bestFit="1" customWidth="1"/>
    <col min="26" max="26" width="13.6640625" style="440" bestFit="1" customWidth="1"/>
    <col min="27" max="28" width="11.33203125" style="440" bestFit="1" customWidth="1"/>
    <col min="29" max="30" width="12.5" style="440" bestFit="1" customWidth="1"/>
    <col min="31" max="31" width="13.6640625" style="440" bestFit="1" customWidth="1"/>
    <col min="32" max="34" width="11.33203125" style="440" bestFit="1" customWidth="1"/>
    <col min="35" max="35" width="12.5" style="440" bestFit="1" customWidth="1"/>
    <col min="36" max="36" width="13.6640625" style="440" bestFit="1" customWidth="1"/>
    <col min="37" max="39" width="11.33203125" style="440" bestFit="1" customWidth="1"/>
    <col min="40" max="40" width="12.5" style="440" bestFit="1" customWidth="1"/>
    <col min="41" max="41" width="13.6640625" style="440" bestFit="1" customWidth="1"/>
    <col min="42" max="44" width="11.33203125" style="440" bestFit="1" customWidth="1"/>
    <col min="45" max="45" width="12.5" style="440" bestFit="1" customWidth="1"/>
    <col min="46" max="46" width="13.6640625" style="440" bestFit="1" customWidth="1"/>
    <col min="47" max="49" width="11.33203125" style="440" bestFit="1" customWidth="1"/>
    <col min="50" max="51" width="12.5" style="440" bestFit="1" customWidth="1"/>
    <col min="52" max="53" width="11.33203125" style="440" bestFit="1" customWidth="1"/>
    <col min="54" max="55" width="12.5" style="440" bestFit="1" customWidth="1"/>
    <col min="56" max="56" width="13.6640625" style="440" bestFit="1" customWidth="1"/>
    <col min="57" max="58" width="11.33203125" style="440" bestFit="1" customWidth="1"/>
    <col min="59" max="60" width="12.5" style="440" bestFit="1" customWidth="1"/>
    <col min="61" max="61" width="13.6640625" style="440" bestFit="1" customWidth="1"/>
    <col min="62" max="62" width="10.1640625" style="440" bestFit="1" customWidth="1"/>
    <col min="63" max="64" width="11.33203125" style="440" bestFit="1" customWidth="1"/>
    <col min="65" max="66" width="12.5" style="440" bestFit="1" customWidth="1"/>
    <col min="67" max="67" width="10.1640625" style="440" bestFit="1" customWidth="1"/>
    <col min="68" max="69" width="11.33203125" style="440" bestFit="1" customWidth="1"/>
    <col min="70" max="71" width="12.5" style="440" bestFit="1" customWidth="1"/>
    <col min="72" max="73" width="10.1640625" style="440" bestFit="1" customWidth="1"/>
    <col min="74" max="74" width="11.33203125" style="440" bestFit="1" customWidth="1"/>
    <col min="75" max="75" width="12.5" style="440" bestFit="1" customWidth="1"/>
    <col min="76" max="76" width="13.6640625" style="440" bestFit="1" customWidth="1"/>
    <col min="77" max="77" width="10.1640625" style="440" bestFit="1" customWidth="1"/>
    <col min="78" max="79" width="11.33203125" style="440" bestFit="1" customWidth="1"/>
    <col min="80" max="80" width="12.5" style="440" bestFit="1" customWidth="1"/>
    <col min="81" max="81" width="13.6640625" style="440" bestFit="1" customWidth="1"/>
    <col min="82" max="83" width="10.1640625" style="440" bestFit="1" customWidth="1"/>
    <col min="84" max="84" width="11.33203125" style="440" bestFit="1" customWidth="1"/>
    <col min="85" max="86" width="12.5" style="440" bestFit="1" customWidth="1"/>
    <col min="87" max="87" width="10.1640625" style="440" bestFit="1" customWidth="1"/>
    <col min="88" max="89" width="11.33203125" style="440" bestFit="1" customWidth="1"/>
    <col min="90" max="90" width="12.5" style="440" bestFit="1" customWidth="1"/>
    <col min="91" max="91" width="13.6640625" style="440" bestFit="1" customWidth="1"/>
    <col min="92" max="93" width="10.1640625" style="440" bestFit="1" customWidth="1"/>
    <col min="94" max="94" width="11.33203125" style="440" bestFit="1" customWidth="1"/>
    <col min="95" max="96" width="12.5" style="440" bestFit="1" customWidth="1"/>
    <col min="97" max="97" width="10.1640625" style="440" bestFit="1" customWidth="1"/>
    <col min="98" max="99" width="11.33203125" style="440" bestFit="1" customWidth="1"/>
    <col min="100" max="101" width="12.5" style="440" bestFit="1" customWidth="1"/>
    <col min="102" max="103" width="10.1640625" style="440" bestFit="1" customWidth="1"/>
    <col min="104" max="104" width="11.33203125" style="440" bestFit="1" customWidth="1"/>
    <col min="105" max="106" width="12.5" style="440" bestFit="1" customWidth="1"/>
    <col min="107" max="107" width="10.1640625" style="440" bestFit="1" customWidth="1"/>
    <col min="108" max="109" width="11.33203125" style="440" bestFit="1" customWidth="1"/>
    <col min="110" max="110" width="12.5" style="440" bestFit="1" customWidth="1"/>
    <col min="111" max="111" width="13.6640625" style="440" bestFit="1" customWidth="1"/>
    <col min="112" max="112" width="10.1640625" style="440" bestFit="1" customWidth="1"/>
    <col min="113" max="114" width="11.33203125" style="440" bestFit="1" customWidth="1"/>
    <col min="115" max="115" width="12.5" style="440" bestFit="1" customWidth="1"/>
    <col min="116" max="116" width="13.6640625" style="440" bestFit="1" customWidth="1"/>
    <col min="117" max="118" width="11.33203125" style="440" bestFit="1" customWidth="1"/>
    <col min="119" max="120" width="12.5" style="440" bestFit="1" customWidth="1"/>
    <col min="121" max="121" width="13.6640625" style="440" bestFit="1" customWidth="1"/>
    <col min="122" max="123" width="11.33203125" style="440" bestFit="1" customWidth="1"/>
    <col min="124" max="125" width="12.5" style="440" bestFit="1" customWidth="1"/>
    <col min="126" max="126" width="13.6640625" style="440" bestFit="1" customWidth="1"/>
    <col min="127" max="129" width="11.33203125" style="440" bestFit="1" customWidth="1"/>
    <col min="130" max="130" width="12.5" style="440" bestFit="1" customWidth="1"/>
    <col min="131" max="131" width="13.6640625" style="440" bestFit="1" customWidth="1"/>
    <col min="132" max="134" width="11.33203125" style="440" bestFit="1" customWidth="1"/>
    <col min="135" max="135" width="12.5" style="440" bestFit="1" customWidth="1"/>
    <col min="136" max="136" width="13.6640625" style="440" bestFit="1" customWidth="1"/>
    <col min="137" max="138" width="10.1640625" style="440" bestFit="1" customWidth="1"/>
    <col min="139" max="140" width="11.33203125" style="440" bestFit="1" customWidth="1"/>
    <col min="141" max="141" width="12.5" style="440" bestFit="1" customWidth="1"/>
    <col min="142" max="143" width="10.1640625" style="440" bestFit="1" customWidth="1"/>
    <col min="144" max="145" width="11.33203125" style="440" bestFit="1" customWidth="1"/>
    <col min="146" max="146" width="12.5" style="440" bestFit="1" customWidth="1"/>
    <col min="147" max="148" width="10.1640625" style="440" bestFit="1" customWidth="1"/>
    <col min="149" max="149" width="11.33203125" style="440" bestFit="1" customWidth="1"/>
    <col min="150" max="151" width="12.5" style="440" bestFit="1" customWidth="1"/>
    <col min="152" max="153" width="10.1640625" style="440" bestFit="1" customWidth="1"/>
    <col min="154" max="154" width="11.33203125" style="440" bestFit="1" customWidth="1"/>
    <col min="155" max="156" width="12.5" style="440" bestFit="1" customWidth="1"/>
    <col min="157" max="157" width="6.83203125" style="440" customWidth="1"/>
    <col min="158" max="158" width="10.1640625" style="440" bestFit="1" customWidth="1"/>
    <col min="159" max="160" width="11.33203125" style="440" bestFit="1" customWidth="1"/>
    <col min="161" max="161" width="12.5" style="440" bestFit="1" customWidth="1"/>
    <col min="162" max="162" width="8.6640625" style="440" customWidth="1"/>
    <col min="163" max="163" width="10.1640625" style="440" customWidth="1"/>
    <col min="164" max="164" width="9.83203125" style="440" customWidth="1"/>
    <col min="165" max="165" width="10.6640625" style="440" customWidth="1"/>
    <col min="166" max="166" width="11.6640625" style="440" customWidth="1"/>
    <col min="167" max="197" width="5" style="440" customWidth="1"/>
    <col min="198" max="16384" width="10.83203125" style="440"/>
  </cols>
  <sheetData>
    <row r="1" spans="1:169" ht="17" thickBot="1" x14ac:dyDescent="0.25">
      <c r="A1" s="439" t="s">
        <v>4558</v>
      </c>
    </row>
    <row r="2" spans="1:169" x14ac:dyDescent="0.2">
      <c r="B2" s="550" t="s">
        <v>46</v>
      </c>
      <c r="C2" s="551"/>
      <c r="D2" s="551"/>
      <c r="E2" s="551"/>
      <c r="F2" s="551"/>
      <c r="G2" s="551"/>
      <c r="H2" s="551"/>
      <c r="I2" s="551"/>
      <c r="J2" s="551"/>
      <c r="K2" s="552"/>
      <c r="L2" s="541" t="s">
        <v>51</v>
      </c>
      <c r="M2" s="542"/>
      <c r="N2" s="542"/>
      <c r="O2" s="542"/>
      <c r="P2" s="542"/>
      <c r="Q2" s="542"/>
      <c r="R2" s="542"/>
      <c r="S2" s="542"/>
      <c r="T2" s="542"/>
      <c r="U2" s="542"/>
      <c r="V2" s="542"/>
      <c r="W2" s="542"/>
      <c r="X2" s="542"/>
      <c r="Y2" s="542"/>
      <c r="Z2" s="543"/>
      <c r="AA2" s="541" t="s">
        <v>0</v>
      </c>
      <c r="AB2" s="542"/>
      <c r="AC2" s="542"/>
      <c r="AD2" s="542"/>
      <c r="AE2" s="542"/>
      <c r="AF2" s="542"/>
      <c r="AG2" s="542"/>
      <c r="AH2" s="542"/>
      <c r="AI2" s="542"/>
      <c r="AJ2" s="542"/>
      <c r="AK2" s="542"/>
      <c r="AL2" s="542"/>
      <c r="AM2" s="542"/>
      <c r="AN2" s="542"/>
      <c r="AO2" s="542"/>
      <c r="AP2" s="542"/>
      <c r="AQ2" s="542"/>
      <c r="AR2" s="542"/>
      <c r="AS2" s="542"/>
      <c r="AT2" s="542"/>
      <c r="AU2" s="542"/>
      <c r="AV2" s="542"/>
      <c r="AW2" s="542"/>
      <c r="AX2" s="542"/>
      <c r="AY2" s="542"/>
      <c r="AZ2" s="542"/>
      <c r="BA2" s="542"/>
      <c r="BB2" s="542"/>
      <c r="BC2" s="542"/>
      <c r="BD2" s="542"/>
      <c r="BE2" s="542"/>
      <c r="BF2" s="542"/>
      <c r="BG2" s="542"/>
      <c r="BH2" s="542"/>
      <c r="BI2" s="542"/>
      <c r="BJ2" s="542"/>
      <c r="BK2" s="542"/>
      <c r="BL2" s="542"/>
      <c r="BM2" s="542"/>
      <c r="BN2" s="543"/>
      <c r="BO2" s="541" t="s">
        <v>24</v>
      </c>
      <c r="BP2" s="542"/>
      <c r="BQ2" s="542"/>
      <c r="BR2" s="542"/>
      <c r="BS2" s="542"/>
      <c r="BT2" s="542"/>
      <c r="BU2" s="542"/>
      <c r="BV2" s="542"/>
      <c r="BW2" s="542"/>
      <c r="BX2" s="542"/>
      <c r="BY2" s="542"/>
      <c r="BZ2" s="542"/>
      <c r="CA2" s="542"/>
      <c r="CB2" s="542"/>
      <c r="CC2" s="542"/>
      <c r="CD2" s="542"/>
      <c r="CE2" s="542"/>
      <c r="CF2" s="542"/>
      <c r="CG2" s="542"/>
      <c r="CH2" s="542"/>
      <c r="CI2" s="542"/>
      <c r="CJ2" s="542"/>
      <c r="CK2" s="542"/>
      <c r="CL2" s="542"/>
      <c r="CM2" s="542"/>
      <c r="CN2" s="542"/>
      <c r="CO2" s="542"/>
      <c r="CP2" s="542"/>
      <c r="CQ2" s="542"/>
      <c r="CR2" s="543"/>
      <c r="CS2" s="541" t="s">
        <v>198</v>
      </c>
      <c r="CT2" s="542"/>
      <c r="CU2" s="542"/>
      <c r="CV2" s="542"/>
      <c r="CW2" s="542"/>
      <c r="CX2" s="542"/>
      <c r="CY2" s="542"/>
      <c r="CZ2" s="542"/>
      <c r="DA2" s="542"/>
      <c r="DB2" s="542"/>
      <c r="DC2" s="542"/>
      <c r="DD2" s="542"/>
      <c r="DE2" s="542"/>
      <c r="DF2" s="542"/>
      <c r="DG2" s="542"/>
      <c r="DH2" s="542"/>
      <c r="DI2" s="542"/>
      <c r="DJ2" s="542"/>
      <c r="DK2" s="542"/>
      <c r="DL2" s="543"/>
      <c r="DM2" s="550" t="s">
        <v>19</v>
      </c>
      <c r="DN2" s="551"/>
      <c r="DO2" s="551"/>
      <c r="DP2" s="551"/>
      <c r="DQ2" s="551"/>
      <c r="DR2" s="551"/>
      <c r="DS2" s="551"/>
      <c r="DT2" s="551"/>
      <c r="DU2" s="551"/>
      <c r="DV2" s="552"/>
      <c r="DW2" s="541" t="s">
        <v>82</v>
      </c>
      <c r="DX2" s="542"/>
      <c r="DY2" s="542"/>
      <c r="DZ2" s="542"/>
      <c r="EA2" s="542"/>
      <c r="EB2" s="542"/>
      <c r="EC2" s="542"/>
      <c r="ED2" s="542"/>
      <c r="EE2" s="542"/>
      <c r="EF2" s="542"/>
      <c r="EG2" s="541" t="s">
        <v>61</v>
      </c>
      <c r="EH2" s="542"/>
      <c r="EI2" s="542"/>
      <c r="EJ2" s="542"/>
      <c r="EK2" s="542"/>
      <c r="EL2" s="542"/>
      <c r="EM2" s="542"/>
      <c r="EN2" s="542"/>
      <c r="EO2" s="542"/>
      <c r="EP2" s="542"/>
      <c r="EQ2" s="542"/>
      <c r="ER2" s="542"/>
      <c r="ES2" s="542"/>
      <c r="ET2" s="542"/>
      <c r="EU2" s="543"/>
      <c r="EV2" s="541" t="s">
        <v>64</v>
      </c>
      <c r="EW2" s="542"/>
      <c r="EX2" s="542"/>
      <c r="EY2" s="542"/>
      <c r="EZ2" s="542"/>
      <c r="FA2" s="542"/>
      <c r="FB2" s="542"/>
      <c r="FC2" s="542"/>
      <c r="FD2" s="542"/>
      <c r="FE2" s="543"/>
      <c r="FF2" s="544" t="s">
        <v>43</v>
      </c>
      <c r="FG2" s="545"/>
      <c r="FH2" s="545"/>
      <c r="FI2" s="545"/>
      <c r="FJ2" s="546"/>
    </row>
    <row r="3" spans="1:169" x14ac:dyDescent="0.2">
      <c r="B3" s="539" t="s">
        <v>47</v>
      </c>
      <c r="C3" s="540"/>
      <c r="D3" s="540"/>
      <c r="E3" s="540"/>
      <c r="F3" s="540"/>
      <c r="G3" s="535" t="s">
        <v>49</v>
      </c>
      <c r="H3" s="536"/>
      <c r="I3" s="536"/>
      <c r="J3" s="536"/>
      <c r="K3" s="538"/>
      <c r="L3" s="539" t="s">
        <v>9</v>
      </c>
      <c r="M3" s="540"/>
      <c r="N3" s="540"/>
      <c r="O3" s="540"/>
      <c r="P3" s="540"/>
      <c r="Q3" s="535" t="s">
        <v>15</v>
      </c>
      <c r="R3" s="536"/>
      <c r="S3" s="536"/>
      <c r="T3" s="536"/>
      <c r="U3" s="537"/>
      <c r="V3" s="556" t="s">
        <v>52</v>
      </c>
      <c r="W3" s="540"/>
      <c r="X3" s="540"/>
      <c r="Y3" s="540"/>
      <c r="Z3" s="557"/>
      <c r="AA3" s="558" t="s">
        <v>7</v>
      </c>
      <c r="AB3" s="536"/>
      <c r="AC3" s="536"/>
      <c r="AD3" s="536"/>
      <c r="AE3" s="537"/>
      <c r="AF3" s="535" t="s">
        <v>1</v>
      </c>
      <c r="AG3" s="536"/>
      <c r="AH3" s="536"/>
      <c r="AI3" s="536"/>
      <c r="AJ3" s="537"/>
      <c r="AK3" s="535" t="s">
        <v>3</v>
      </c>
      <c r="AL3" s="536"/>
      <c r="AM3" s="536"/>
      <c r="AN3" s="536"/>
      <c r="AO3" s="537"/>
      <c r="AP3" s="535" t="s">
        <v>53</v>
      </c>
      <c r="AQ3" s="536"/>
      <c r="AR3" s="536"/>
      <c r="AS3" s="536"/>
      <c r="AT3" s="537"/>
      <c r="AU3" s="536" t="s">
        <v>54</v>
      </c>
      <c r="AV3" s="536"/>
      <c r="AW3" s="536"/>
      <c r="AX3" s="536"/>
      <c r="AY3" s="536"/>
      <c r="AZ3" s="535" t="s">
        <v>5</v>
      </c>
      <c r="BA3" s="536"/>
      <c r="BB3" s="536"/>
      <c r="BC3" s="536"/>
      <c r="BD3" s="536"/>
      <c r="BE3" s="535" t="s">
        <v>292</v>
      </c>
      <c r="BF3" s="536"/>
      <c r="BG3" s="536"/>
      <c r="BH3" s="536"/>
      <c r="BI3" s="536"/>
      <c r="BJ3" s="535" t="s">
        <v>293</v>
      </c>
      <c r="BK3" s="536"/>
      <c r="BL3" s="536"/>
      <c r="BM3" s="536"/>
      <c r="BN3" s="538"/>
      <c r="BO3" s="539" t="s">
        <v>25</v>
      </c>
      <c r="BP3" s="540"/>
      <c r="BQ3" s="540"/>
      <c r="BR3" s="540"/>
      <c r="BS3" s="540"/>
      <c r="BT3" s="535" t="s">
        <v>27</v>
      </c>
      <c r="BU3" s="536"/>
      <c r="BV3" s="536"/>
      <c r="BW3" s="536"/>
      <c r="BX3" s="537"/>
      <c r="BY3" s="535" t="s">
        <v>29</v>
      </c>
      <c r="BZ3" s="536"/>
      <c r="CA3" s="536"/>
      <c r="CB3" s="536"/>
      <c r="CC3" s="537"/>
      <c r="CD3" s="535" t="s">
        <v>57</v>
      </c>
      <c r="CE3" s="536"/>
      <c r="CF3" s="536"/>
      <c r="CG3" s="536"/>
      <c r="CH3" s="537"/>
      <c r="CI3" s="535" t="s">
        <v>30</v>
      </c>
      <c r="CJ3" s="536"/>
      <c r="CK3" s="536"/>
      <c r="CL3" s="536"/>
      <c r="CM3" s="537"/>
      <c r="CN3" s="535" t="s">
        <v>33</v>
      </c>
      <c r="CO3" s="536"/>
      <c r="CP3" s="536"/>
      <c r="CQ3" s="536"/>
      <c r="CR3" s="538"/>
      <c r="CS3" s="539" t="s">
        <v>59</v>
      </c>
      <c r="CT3" s="540"/>
      <c r="CU3" s="540"/>
      <c r="CV3" s="540"/>
      <c r="CW3" s="540"/>
      <c r="CX3" s="535" t="s">
        <v>40</v>
      </c>
      <c r="CY3" s="536"/>
      <c r="CZ3" s="536"/>
      <c r="DA3" s="536"/>
      <c r="DB3" s="537"/>
      <c r="DC3" s="535" t="s">
        <v>39</v>
      </c>
      <c r="DD3" s="536"/>
      <c r="DE3" s="536"/>
      <c r="DF3" s="536"/>
      <c r="DG3" s="536"/>
      <c r="DH3" s="553" t="s">
        <v>345</v>
      </c>
      <c r="DI3" s="554"/>
      <c r="DJ3" s="554"/>
      <c r="DK3" s="554"/>
      <c r="DL3" s="555"/>
      <c r="DM3" s="539" t="s">
        <v>20</v>
      </c>
      <c r="DN3" s="540"/>
      <c r="DO3" s="540"/>
      <c r="DP3" s="540"/>
      <c r="DQ3" s="540"/>
      <c r="DR3" s="535" t="s">
        <v>22</v>
      </c>
      <c r="DS3" s="536"/>
      <c r="DT3" s="536"/>
      <c r="DU3" s="536"/>
      <c r="DV3" s="538"/>
      <c r="DW3" s="539" t="s">
        <v>85</v>
      </c>
      <c r="DX3" s="540"/>
      <c r="DY3" s="540"/>
      <c r="DZ3" s="540"/>
      <c r="EA3" s="540"/>
      <c r="EB3" s="535" t="s">
        <v>210</v>
      </c>
      <c r="EC3" s="536"/>
      <c r="ED3" s="536"/>
      <c r="EE3" s="536"/>
      <c r="EF3" s="537"/>
      <c r="EG3" s="539" t="s">
        <v>11</v>
      </c>
      <c r="EH3" s="540"/>
      <c r="EI3" s="540"/>
      <c r="EJ3" s="540"/>
      <c r="EK3" s="540"/>
      <c r="EL3" s="535" t="s">
        <v>13</v>
      </c>
      <c r="EM3" s="536"/>
      <c r="EN3" s="536"/>
      <c r="EO3" s="536"/>
      <c r="EP3" s="537"/>
      <c r="EQ3" s="556" t="s">
        <v>343</v>
      </c>
      <c r="ER3" s="540"/>
      <c r="ES3" s="540"/>
      <c r="ET3" s="540"/>
      <c r="EU3" s="557"/>
      <c r="EV3" s="539" t="s">
        <v>17</v>
      </c>
      <c r="EW3" s="540"/>
      <c r="EX3" s="540"/>
      <c r="EY3" s="540"/>
      <c r="EZ3" s="540"/>
      <c r="FA3" s="556" t="s">
        <v>344</v>
      </c>
      <c r="FB3" s="540"/>
      <c r="FC3" s="540"/>
      <c r="FD3" s="540"/>
      <c r="FE3" s="557"/>
      <c r="FF3" s="547"/>
      <c r="FG3" s="548"/>
      <c r="FH3" s="548"/>
      <c r="FI3" s="548"/>
      <c r="FJ3" s="549"/>
    </row>
    <row r="4" spans="1:169" ht="38" customHeight="1" thickBot="1" x14ac:dyDescent="0.25">
      <c r="B4" s="441" t="s">
        <v>341</v>
      </c>
      <c r="C4" s="442" t="s">
        <v>342</v>
      </c>
      <c r="D4" s="442" t="s">
        <v>338</v>
      </c>
      <c r="E4" s="442" t="s">
        <v>339</v>
      </c>
      <c r="F4" s="442" t="s">
        <v>340</v>
      </c>
      <c r="G4" s="443" t="s">
        <v>341</v>
      </c>
      <c r="H4" s="442" t="s">
        <v>342</v>
      </c>
      <c r="I4" s="442" t="s">
        <v>338</v>
      </c>
      <c r="J4" s="442" t="s">
        <v>339</v>
      </c>
      <c r="K4" s="444" t="s">
        <v>340</v>
      </c>
      <c r="L4" s="441" t="s">
        <v>341</v>
      </c>
      <c r="M4" s="442" t="s">
        <v>342</v>
      </c>
      <c r="N4" s="442" t="s">
        <v>338</v>
      </c>
      <c r="O4" s="442" t="s">
        <v>339</v>
      </c>
      <c r="P4" s="442" t="s">
        <v>340</v>
      </c>
      <c r="Q4" s="443" t="s">
        <v>341</v>
      </c>
      <c r="R4" s="442" t="s">
        <v>342</v>
      </c>
      <c r="S4" s="442" t="s">
        <v>338</v>
      </c>
      <c r="T4" s="442" t="s">
        <v>339</v>
      </c>
      <c r="U4" s="445" t="s">
        <v>340</v>
      </c>
      <c r="V4" s="443" t="s">
        <v>341</v>
      </c>
      <c r="W4" s="442" t="s">
        <v>342</v>
      </c>
      <c r="X4" s="442" t="s">
        <v>338</v>
      </c>
      <c r="Y4" s="442" t="s">
        <v>339</v>
      </c>
      <c r="Z4" s="444" t="s">
        <v>340</v>
      </c>
      <c r="AA4" s="441" t="s">
        <v>341</v>
      </c>
      <c r="AB4" s="442" t="s">
        <v>342</v>
      </c>
      <c r="AC4" s="442" t="s">
        <v>338</v>
      </c>
      <c r="AD4" s="442" t="s">
        <v>339</v>
      </c>
      <c r="AE4" s="445" t="s">
        <v>340</v>
      </c>
      <c r="AF4" s="443" t="s">
        <v>341</v>
      </c>
      <c r="AG4" s="442" t="s">
        <v>342</v>
      </c>
      <c r="AH4" s="442" t="s">
        <v>338</v>
      </c>
      <c r="AI4" s="442" t="s">
        <v>339</v>
      </c>
      <c r="AJ4" s="445" t="s">
        <v>340</v>
      </c>
      <c r="AK4" s="443" t="s">
        <v>341</v>
      </c>
      <c r="AL4" s="442" t="s">
        <v>342</v>
      </c>
      <c r="AM4" s="442" t="s">
        <v>338</v>
      </c>
      <c r="AN4" s="442" t="s">
        <v>339</v>
      </c>
      <c r="AO4" s="445" t="s">
        <v>340</v>
      </c>
      <c r="AP4" s="443" t="s">
        <v>341</v>
      </c>
      <c r="AQ4" s="442" t="s">
        <v>342</v>
      </c>
      <c r="AR4" s="442" t="s">
        <v>338</v>
      </c>
      <c r="AS4" s="442" t="s">
        <v>339</v>
      </c>
      <c r="AT4" s="445" t="s">
        <v>340</v>
      </c>
      <c r="AU4" s="443" t="s">
        <v>341</v>
      </c>
      <c r="AV4" s="442" t="s">
        <v>342</v>
      </c>
      <c r="AW4" s="442" t="s">
        <v>338</v>
      </c>
      <c r="AX4" s="442" t="s">
        <v>339</v>
      </c>
      <c r="AY4" s="442" t="s">
        <v>340</v>
      </c>
      <c r="AZ4" s="443" t="s">
        <v>341</v>
      </c>
      <c r="BA4" s="442" t="s">
        <v>342</v>
      </c>
      <c r="BB4" s="442" t="s">
        <v>338</v>
      </c>
      <c r="BC4" s="442" t="s">
        <v>339</v>
      </c>
      <c r="BD4" s="442" t="s">
        <v>340</v>
      </c>
      <c r="BE4" s="443" t="s">
        <v>341</v>
      </c>
      <c r="BF4" s="442" t="s">
        <v>342</v>
      </c>
      <c r="BG4" s="442" t="s">
        <v>338</v>
      </c>
      <c r="BH4" s="442" t="s">
        <v>339</v>
      </c>
      <c r="BI4" s="442" t="s">
        <v>340</v>
      </c>
      <c r="BJ4" s="443" t="s">
        <v>341</v>
      </c>
      <c r="BK4" s="442" t="s">
        <v>342</v>
      </c>
      <c r="BL4" s="442" t="s">
        <v>338</v>
      </c>
      <c r="BM4" s="442" t="s">
        <v>339</v>
      </c>
      <c r="BN4" s="444" t="s">
        <v>340</v>
      </c>
      <c r="BO4" s="441" t="s">
        <v>341</v>
      </c>
      <c r="BP4" s="442" t="s">
        <v>342</v>
      </c>
      <c r="BQ4" s="442" t="s">
        <v>338</v>
      </c>
      <c r="BR4" s="442" t="s">
        <v>339</v>
      </c>
      <c r="BS4" s="442" t="s">
        <v>340</v>
      </c>
      <c r="BT4" s="443" t="s">
        <v>341</v>
      </c>
      <c r="BU4" s="442" t="s">
        <v>342</v>
      </c>
      <c r="BV4" s="442" t="s">
        <v>338</v>
      </c>
      <c r="BW4" s="442" t="s">
        <v>339</v>
      </c>
      <c r="BX4" s="445" t="s">
        <v>340</v>
      </c>
      <c r="BY4" s="443" t="s">
        <v>341</v>
      </c>
      <c r="BZ4" s="442" t="s">
        <v>342</v>
      </c>
      <c r="CA4" s="442" t="s">
        <v>338</v>
      </c>
      <c r="CB4" s="442" t="s">
        <v>339</v>
      </c>
      <c r="CC4" s="445" t="s">
        <v>340</v>
      </c>
      <c r="CD4" s="443" t="s">
        <v>341</v>
      </c>
      <c r="CE4" s="442" t="s">
        <v>342</v>
      </c>
      <c r="CF4" s="442" t="s">
        <v>338</v>
      </c>
      <c r="CG4" s="442" t="s">
        <v>339</v>
      </c>
      <c r="CH4" s="445" t="s">
        <v>340</v>
      </c>
      <c r="CI4" s="443" t="s">
        <v>341</v>
      </c>
      <c r="CJ4" s="442" t="s">
        <v>342</v>
      </c>
      <c r="CK4" s="442" t="s">
        <v>338</v>
      </c>
      <c r="CL4" s="442" t="s">
        <v>339</v>
      </c>
      <c r="CM4" s="445" t="s">
        <v>340</v>
      </c>
      <c r="CN4" s="443" t="s">
        <v>341</v>
      </c>
      <c r="CO4" s="442" t="s">
        <v>342</v>
      </c>
      <c r="CP4" s="442" t="s">
        <v>338</v>
      </c>
      <c r="CQ4" s="442" t="s">
        <v>339</v>
      </c>
      <c r="CR4" s="444" t="s">
        <v>340</v>
      </c>
      <c r="CS4" s="441" t="s">
        <v>341</v>
      </c>
      <c r="CT4" s="442" t="s">
        <v>342</v>
      </c>
      <c r="CU4" s="442" t="s">
        <v>338</v>
      </c>
      <c r="CV4" s="442" t="s">
        <v>339</v>
      </c>
      <c r="CW4" s="442" t="s">
        <v>340</v>
      </c>
      <c r="CX4" s="443" t="s">
        <v>341</v>
      </c>
      <c r="CY4" s="442" t="s">
        <v>342</v>
      </c>
      <c r="CZ4" s="442" t="s">
        <v>338</v>
      </c>
      <c r="DA4" s="442" t="s">
        <v>339</v>
      </c>
      <c r="DB4" s="445" t="s">
        <v>340</v>
      </c>
      <c r="DC4" s="443" t="s">
        <v>341</v>
      </c>
      <c r="DD4" s="442" t="s">
        <v>342</v>
      </c>
      <c r="DE4" s="442" t="s">
        <v>338</v>
      </c>
      <c r="DF4" s="442" t="s">
        <v>339</v>
      </c>
      <c r="DG4" s="442" t="s">
        <v>340</v>
      </c>
      <c r="DH4" s="443" t="s">
        <v>341</v>
      </c>
      <c r="DI4" s="442" t="s">
        <v>342</v>
      </c>
      <c r="DJ4" s="442" t="s">
        <v>338</v>
      </c>
      <c r="DK4" s="442" t="s">
        <v>339</v>
      </c>
      <c r="DL4" s="444" t="s">
        <v>340</v>
      </c>
      <c r="DM4" s="441" t="s">
        <v>341</v>
      </c>
      <c r="DN4" s="442" t="s">
        <v>342</v>
      </c>
      <c r="DO4" s="442" t="s">
        <v>338</v>
      </c>
      <c r="DP4" s="442" t="s">
        <v>339</v>
      </c>
      <c r="DQ4" s="442" t="s">
        <v>340</v>
      </c>
      <c r="DR4" s="443" t="s">
        <v>341</v>
      </c>
      <c r="DS4" s="442" t="s">
        <v>342</v>
      </c>
      <c r="DT4" s="442" t="s">
        <v>338</v>
      </c>
      <c r="DU4" s="442" t="s">
        <v>339</v>
      </c>
      <c r="DV4" s="444" t="s">
        <v>340</v>
      </c>
      <c r="DW4" s="441" t="s">
        <v>341</v>
      </c>
      <c r="DX4" s="442" t="s">
        <v>342</v>
      </c>
      <c r="DY4" s="442" t="s">
        <v>338</v>
      </c>
      <c r="DZ4" s="442" t="s">
        <v>339</v>
      </c>
      <c r="EA4" s="442" t="s">
        <v>340</v>
      </c>
      <c r="EB4" s="443" t="s">
        <v>341</v>
      </c>
      <c r="EC4" s="442" t="s">
        <v>342</v>
      </c>
      <c r="ED4" s="442" t="s">
        <v>338</v>
      </c>
      <c r="EE4" s="442" t="s">
        <v>339</v>
      </c>
      <c r="EF4" s="445" t="s">
        <v>340</v>
      </c>
      <c r="EG4" s="441" t="s">
        <v>341</v>
      </c>
      <c r="EH4" s="442" t="s">
        <v>342</v>
      </c>
      <c r="EI4" s="442" t="s">
        <v>338</v>
      </c>
      <c r="EJ4" s="442" t="s">
        <v>339</v>
      </c>
      <c r="EK4" s="442" t="s">
        <v>340</v>
      </c>
      <c r="EL4" s="443" t="s">
        <v>341</v>
      </c>
      <c r="EM4" s="442" t="s">
        <v>342</v>
      </c>
      <c r="EN4" s="442" t="s">
        <v>338</v>
      </c>
      <c r="EO4" s="442" t="s">
        <v>339</v>
      </c>
      <c r="EP4" s="445" t="s">
        <v>340</v>
      </c>
      <c r="EQ4" s="443" t="s">
        <v>341</v>
      </c>
      <c r="ER4" s="442" t="s">
        <v>342</v>
      </c>
      <c r="ES4" s="442" t="s">
        <v>338</v>
      </c>
      <c r="ET4" s="442" t="s">
        <v>339</v>
      </c>
      <c r="EU4" s="444" t="s">
        <v>340</v>
      </c>
      <c r="EV4" s="441" t="s">
        <v>341</v>
      </c>
      <c r="EW4" s="442" t="s">
        <v>342</v>
      </c>
      <c r="EX4" s="442" t="s">
        <v>338</v>
      </c>
      <c r="EY4" s="442" t="s">
        <v>339</v>
      </c>
      <c r="EZ4" s="442" t="s">
        <v>340</v>
      </c>
      <c r="FA4" s="443" t="s">
        <v>341</v>
      </c>
      <c r="FB4" s="442" t="s">
        <v>342</v>
      </c>
      <c r="FC4" s="442" t="s">
        <v>338</v>
      </c>
      <c r="FD4" s="442" t="s">
        <v>339</v>
      </c>
      <c r="FE4" s="444" t="s">
        <v>340</v>
      </c>
      <c r="FF4" s="441" t="s">
        <v>341</v>
      </c>
      <c r="FG4" s="442" t="s">
        <v>342</v>
      </c>
      <c r="FH4" s="442" t="s">
        <v>338</v>
      </c>
      <c r="FI4" s="442" t="s">
        <v>339</v>
      </c>
      <c r="FJ4" s="444" t="s">
        <v>340</v>
      </c>
    </row>
    <row r="5" spans="1:169" x14ac:dyDescent="0.2">
      <c r="A5" s="440">
        <v>1820</v>
      </c>
      <c r="B5" s="446">
        <f>'data-allavgs'!B2</f>
        <v>165.13114929199219</v>
      </c>
      <c r="C5" s="447">
        <f>'data-allavgs'!C2</f>
        <v>508.52951049804688</v>
      </c>
      <c r="D5" s="447">
        <f>'data-allavgs'!D2</f>
        <v>2335.87060546875</v>
      </c>
      <c r="E5" s="447">
        <f>'data-allavgs'!E2</f>
        <v>8485.3271484375</v>
      </c>
      <c r="F5" s="448">
        <f>'data-allavgs'!F2</f>
        <v>31502.966796875</v>
      </c>
      <c r="G5" s="447">
        <f>'data-allavgs'!G2</f>
        <v>149.3189697265625</v>
      </c>
      <c r="H5" s="447">
        <f>'data-allavgs'!H2</f>
        <v>459.83511352539062</v>
      </c>
      <c r="I5" s="447">
        <f>'data-allavgs'!I2</f>
        <v>2112.19873046875</v>
      </c>
      <c r="J5" s="447">
        <f>'data-allavgs'!J2</f>
        <v>7672.81201171875</v>
      </c>
      <c r="K5" s="447">
        <f>'data-allavgs'!K2</f>
        <v>28486.390625</v>
      </c>
      <c r="L5" s="447">
        <f>'data-allavgs'!L2</f>
        <v>213.98342895507812</v>
      </c>
      <c r="M5" s="447">
        <f>'data-allavgs'!M2</f>
        <v>504.4195556640625</v>
      </c>
      <c r="N5" s="447">
        <f>'data-allavgs'!N2</f>
        <v>2681.359619140625</v>
      </c>
      <c r="O5" s="447">
        <f>'data-allavgs'!O2</f>
        <v>9325.982421875</v>
      </c>
      <c r="P5" s="447">
        <f>'data-allavgs'!P2</f>
        <v>33354.19921875</v>
      </c>
      <c r="Q5" s="447">
        <f>'data-allavgs'!Q2</f>
        <v>253.29667663574219</v>
      </c>
      <c r="R5" s="447">
        <f>'data-allavgs'!R2</f>
        <v>656.62274169921875</v>
      </c>
      <c r="S5" s="447">
        <f>'data-allavgs'!S2</f>
        <v>3129.387939453125</v>
      </c>
      <c r="T5" s="447">
        <f>'data-allavgs'!T2</f>
        <v>11361.947265625</v>
      </c>
      <c r="U5" s="447">
        <f>'data-allavgs'!U2</f>
        <v>50041.48046875</v>
      </c>
      <c r="V5" s="447">
        <f>'data-allavgs'!V2</f>
        <v>237.22926330566406</v>
      </c>
      <c r="W5" s="447">
        <f>'data-allavgs'!W2</f>
        <v>559.216552734375</v>
      </c>
      <c r="X5" s="447">
        <f>'data-allavgs'!X2</f>
        <v>2972.64599609375</v>
      </c>
      <c r="Y5" s="447">
        <f>'data-allavgs'!Y2</f>
        <v>10339.0986328125</v>
      </c>
      <c r="Z5" s="447">
        <f>'data-allavgs'!Z2</f>
        <v>36977.59375</v>
      </c>
      <c r="AA5" s="447">
        <f>'data-allavgs'!AA2</f>
        <v>421.39926147460938</v>
      </c>
      <c r="AB5" s="447">
        <f>'data-allavgs'!AB2</f>
        <v>1095.979736328125</v>
      </c>
      <c r="AC5" s="447">
        <f>'data-allavgs'!AC2</f>
        <v>5785.97900390625</v>
      </c>
      <c r="AD5" s="447">
        <f>'data-allavgs'!AD2</f>
        <v>22187.484375</v>
      </c>
      <c r="AE5" s="447">
        <f>'data-allavgs'!AE2</f>
        <v>104729.1953125</v>
      </c>
      <c r="AF5" s="447">
        <f>'data-allavgs'!AF2</f>
        <v>432.50054931640625</v>
      </c>
      <c r="AG5" s="447">
        <f>'data-allavgs'!AG2</f>
        <v>1477.59326171875</v>
      </c>
      <c r="AH5" s="447">
        <f>'data-allavgs'!AH2</f>
        <v>7774.892578125</v>
      </c>
      <c r="AI5" s="447">
        <f>'data-allavgs'!AI2</f>
        <v>32329.44921875</v>
      </c>
      <c r="AJ5" s="447">
        <f>'data-allavgs'!AJ2</f>
        <v>150553.796875</v>
      </c>
      <c r="AK5" s="447">
        <f>'data-allavgs'!AK2</f>
        <v>513.28253173828125</v>
      </c>
      <c r="AL5" s="447">
        <f>'data-allavgs'!AL2</f>
        <v>1420.619384765625</v>
      </c>
      <c r="AM5" s="447">
        <f>'data-allavgs'!AM2</f>
        <v>8117.95556640625</v>
      </c>
      <c r="AN5" s="447">
        <f>'data-allavgs'!AN2</f>
        <v>40589.77734375</v>
      </c>
      <c r="AO5" s="447">
        <f>'data-allavgs'!AO2</f>
        <v>258709.0625</v>
      </c>
      <c r="AP5" s="447">
        <f>'data-allavgs'!AP2</f>
        <v>496.48263549804688</v>
      </c>
      <c r="AQ5" s="447">
        <f>'data-allavgs'!AQ2</f>
        <v>1342.935546875</v>
      </c>
      <c r="AR5" s="447">
        <f>'data-allavgs'!AR2</f>
        <v>7373.4765625</v>
      </c>
      <c r="AS5" s="447">
        <f>'data-allavgs'!AS2</f>
        <v>34746.625</v>
      </c>
      <c r="AT5" s="447">
        <f>'data-allavgs'!AT2</f>
        <v>201636.5625</v>
      </c>
      <c r="AU5" s="447">
        <f>'data-allavgs'!AU2</f>
        <v>525.16363525390625</v>
      </c>
      <c r="AV5" s="447">
        <f>'data-allavgs'!AV2</f>
        <v>1420.5147705078125</v>
      </c>
      <c r="AW5" s="447">
        <f>'data-allavgs'!AW2</f>
        <v>7799.43017578125</v>
      </c>
      <c r="AX5" s="447">
        <f>'data-allavgs'!AX2</f>
        <v>36753.87890625</v>
      </c>
      <c r="AY5" s="447">
        <f>'data-allavgs'!AY2</f>
        <v>213284.765625</v>
      </c>
      <c r="AZ5" s="447">
        <f>'data-allavgs'!AZ2</f>
        <v>406.00015258789062</v>
      </c>
      <c r="BA5" s="447">
        <f>'data-allavgs'!BA2</f>
        <v>905.6602783203125</v>
      </c>
      <c r="BB5" s="447">
        <f>'data-allavgs'!BB2</f>
        <v>5196.51806640625</v>
      </c>
      <c r="BC5" s="447">
        <f>'data-allavgs'!BC2</f>
        <v>30377.6484375</v>
      </c>
      <c r="BD5" s="447">
        <f>'data-allavgs'!BD2</f>
        <v>207527.890625</v>
      </c>
      <c r="BE5" s="447">
        <f>'data-allavgs'!BE2</f>
        <v>470.99612426757812</v>
      </c>
      <c r="BF5" s="447">
        <f>'data-allavgs'!BF2</f>
        <v>1273.9971923828125</v>
      </c>
      <c r="BG5" s="447">
        <f>'data-allavgs'!BG2</f>
        <v>6994.9658203125</v>
      </c>
      <c r="BH5" s="447">
        <f>'data-allavgs'!BH2</f>
        <v>32962.9375</v>
      </c>
      <c r="BI5" s="447">
        <f>'data-allavgs'!BI2</f>
        <v>191285.734375</v>
      </c>
      <c r="BJ5" s="447">
        <f>'data-allavgs'!BJ2</f>
        <v>227.59077453613281</v>
      </c>
      <c r="BK5" s="447">
        <f>'data-allavgs'!BK2</f>
        <v>658.89447021484375</v>
      </c>
      <c r="BL5" s="447">
        <f>'data-allavgs'!BL2</f>
        <v>3304.93310546875</v>
      </c>
      <c r="BM5" s="447">
        <f>'data-allavgs'!BM2</f>
        <v>13856.0087890625</v>
      </c>
      <c r="BN5" s="447">
        <f>'data-allavgs'!BN2</f>
        <v>68324.296875</v>
      </c>
      <c r="BO5" s="447">
        <f>'data-allavgs'!BO2</f>
        <v>196.92254638671875</v>
      </c>
      <c r="BP5" s="447">
        <f>'data-allavgs'!BP2</f>
        <v>919.1658935546875</v>
      </c>
      <c r="BQ5" s="447">
        <f>'data-allavgs'!BQ2</f>
        <v>5451.693359375</v>
      </c>
      <c r="BR5" s="447">
        <f>'data-allavgs'!BR2</f>
        <v>22654.208984375</v>
      </c>
      <c r="BS5" s="447">
        <f>'data-allavgs'!BS2</f>
        <v>80041.875</v>
      </c>
      <c r="BT5" s="447">
        <f>'data-allavgs'!BT2</f>
        <v>210.10317993164062</v>
      </c>
      <c r="BU5" s="447">
        <f>'data-allavgs'!BU2</f>
        <v>799.91888427734375</v>
      </c>
      <c r="BV5" s="447">
        <f>'data-allavgs'!BV2</f>
        <v>4839.8017578125</v>
      </c>
      <c r="BW5" s="447">
        <f>'data-allavgs'!BW2</f>
        <v>23315.83203125</v>
      </c>
      <c r="BX5" s="447">
        <f>'data-allavgs'!BX2</f>
        <v>97926.4921875</v>
      </c>
      <c r="BY5" s="447">
        <f>'data-allavgs'!BY2</f>
        <v>83.262992858886719</v>
      </c>
      <c r="BZ5" s="447">
        <f>'data-allavgs'!BZ2</f>
        <v>388.64266967773438</v>
      </c>
      <c r="CA5" s="447">
        <f>'data-allavgs'!CA2</f>
        <v>2305.090576171875</v>
      </c>
      <c r="CB5" s="447">
        <f>'data-allavgs'!CB2</f>
        <v>9578.67578125</v>
      </c>
      <c r="CC5" s="447">
        <f>'data-allavgs'!CC2</f>
        <v>33843.38671875</v>
      </c>
      <c r="CD5" s="447">
        <f>'data-allavgs'!CD2</f>
        <v>114.44786071777344</v>
      </c>
      <c r="CE5" s="447">
        <f>'data-allavgs'!CE2</f>
        <v>481.74310302734375</v>
      </c>
      <c r="CF5" s="447">
        <f>'data-allavgs'!CF2</f>
        <v>2884.184814453125</v>
      </c>
      <c r="CG5" s="447">
        <f>'data-allavgs'!CG2</f>
        <v>12933.91796875</v>
      </c>
      <c r="CH5" s="447">
        <f>'data-allavgs'!CH2</f>
        <v>50301.84765625</v>
      </c>
      <c r="CI5" s="447">
        <f>'data-allavgs'!CI2</f>
        <v>192.72067260742188</v>
      </c>
      <c r="CJ5" s="447">
        <f>'data-allavgs'!CJ2</f>
        <v>811.21527099609375</v>
      </c>
      <c r="CK5" s="447">
        <f>'data-allavgs'!CK2</f>
        <v>4856.72705078125</v>
      </c>
      <c r="CL5" s="447">
        <f>'data-allavgs'!CL2</f>
        <v>21779.640625</v>
      </c>
      <c r="CM5" s="447">
        <f>'data-allavgs'!CM2</f>
        <v>84704.125</v>
      </c>
      <c r="CN5" s="447">
        <f>'data-allavgs'!CN2</f>
        <v>148.03067016601562</v>
      </c>
      <c r="CO5" s="447">
        <f>'data-allavgs'!CO2</f>
        <v>623.10260009765625</v>
      </c>
      <c r="CP5" s="447">
        <f>'data-allavgs'!CP2</f>
        <v>3730.50048828125</v>
      </c>
      <c r="CQ5" s="447">
        <f>'data-allavgs'!CQ2</f>
        <v>16729.16015625</v>
      </c>
      <c r="CR5" s="447">
        <f>'data-allavgs'!CR2</f>
        <v>65062.0859375</v>
      </c>
      <c r="CS5" s="447">
        <f>'data-allavgs'!CS2</f>
        <v>306.23159790039062</v>
      </c>
      <c r="CT5" s="447">
        <f>'data-allavgs'!CT2</f>
        <v>1027.9281005859375</v>
      </c>
      <c r="CU5" s="447">
        <f>'data-allavgs'!CU2</f>
        <v>5733.884765625</v>
      </c>
      <c r="CV5" s="447">
        <f>'data-allavgs'!CV2</f>
        <v>20478.16015625</v>
      </c>
      <c r="CW5" s="447">
        <f>'data-allavgs'!CW2</f>
        <v>62572.15234375</v>
      </c>
      <c r="CX5" s="447">
        <f>'data-allavgs'!CX2</f>
        <v>316.29559326171875</v>
      </c>
      <c r="CY5" s="447">
        <f>'data-allavgs'!CY2</f>
        <v>839.32452392578125</v>
      </c>
      <c r="CZ5" s="447">
        <f>'data-allavgs'!CZ2</f>
        <v>5663.09619140625</v>
      </c>
      <c r="DA5" s="447">
        <f>'data-allavgs'!DA2</f>
        <v>27947.59765625</v>
      </c>
      <c r="DB5" s="447">
        <f>'data-allavgs'!DB2</f>
        <v>85779.75</v>
      </c>
      <c r="DC5" s="447">
        <f>'data-allavgs'!DC2</f>
        <v>344.3695068359375</v>
      </c>
      <c r="DD5" s="447">
        <f>'data-allavgs'!DD2</f>
        <v>1047.2080078125</v>
      </c>
      <c r="DE5" s="447">
        <f>'data-allavgs'!DE2</f>
        <v>6574.11572265625</v>
      </c>
      <c r="DF5" s="447">
        <f>'data-allavgs'!DF2</f>
        <v>26212.001953125</v>
      </c>
      <c r="DG5" s="447">
        <f>'data-allavgs'!DG2</f>
        <v>104895.9765625</v>
      </c>
      <c r="DH5" s="447">
        <f>'data-allavgs'!DH2</f>
        <v>350.33892822265625</v>
      </c>
      <c r="DI5" s="447">
        <f>'data-allavgs'!DI2</f>
        <v>1049.5904541015625</v>
      </c>
      <c r="DJ5" s="447">
        <f>'data-allavgs'!DJ2</f>
        <v>6486.74365234375</v>
      </c>
      <c r="DK5" s="447">
        <f>'data-allavgs'!DK2</f>
        <v>27094.04296875</v>
      </c>
      <c r="DL5" s="447">
        <f>'data-allavgs'!DL2</f>
        <v>91173.7578125</v>
      </c>
      <c r="DM5" s="447">
        <f>'data-allavgs'!DM2</f>
        <v>518.580322265625</v>
      </c>
      <c r="DN5" s="447">
        <f>'data-allavgs'!DN2</f>
        <v>2037.27978515625</v>
      </c>
      <c r="DO5" s="447">
        <f>'data-allavgs'!DO2</f>
        <v>7778.70458984375</v>
      </c>
      <c r="DP5" s="447">
        <f>'data-allavgs'!DP2</f>
        <v>29633.16015625</v>
      </c>
      <c r="DQ5" s="447">
        <f>'data-allavgs'!DQ2</f>
        <v>101863.984375</v>
      </c>
      <c r="DR5" s="447">
        <f>'data-allavgs'!DR2</f>
        <v>253.86598205566406</v>
      </c>
      <c r="DS5" s="447">
        <f>'data-allavgs'!DS2</f>
        <v>1216.441162109375</v>
      </c>
      <c r="DT5" s="447">
        <f>'data-allavgs'!DT2</f>
        <v>4442.654296875</v>
      </c>
      <c r="DU5" s="447">
        <f>'data-allavgs'!DU2</f>
        <v>18511.060546875</v>
      </c>
      <c r="DV5" s="447">
        <f>'data-allavgs'!DV2</f>
        <v>68755.3671875</v>
      </c>
      <c r="DW5" s="447">
        <f>'data-allavgs'!DW2</f>
        <v>178.80555725097656</v>
      </c>
      <c r="DX5" s="447">
        <f>'data-allavgs'!DX2</f>
        <v>680.6700439453125</v>
      </c>
      <c r="DY5" s="447">
        <f>'data-allavgs'!DY2</f>
        <v>2958.6982421875</v>
      </c>
      <c r="DZ5" s="447">
        <f>'data-allavgs'!DZ2</f>
        <v>9862.328125</v>
      </c>
      <c r="EA5" s="447">
        <f>'data-allavgs'!EA2</f>
        <v>43688.828125</v>
      </c>
      <c r="EB5" s="447">
        <f>'data-allavgs'!EB2</f>
        <v>129.66111755371094</v>
      </c>
      <c r="EC5" s="447">
        <f>'data-allavgs'!EC2</f>
        <v>729.39105224609375</v>
      </c>
      <c r="ED5" s="447">
        <f>'data-allavgs'!ED2</f>
        <v>2806.276123046875</v>
      </c>
      <c r="EE5" s="447">
        <f>'data-allavgs'!EE2</f>
        <v>9354.25390625</v>
      </c>
      <c r="EF5" s="447">
        <f>'data-allavgs'!EF2</f>
        <v>31166.7265625</v>
      </c>
      <c r="EG5" s="447">
        <f>'data-allavgs'!EG2</f>
        <v>127.80454254150391</v>
      </c>
      <c r="EH5" s="447">
        <f>'data-allavgs'!EH2</f>
        <v>358.81552124023438</v>
      </c>
      <c r="EI5" s="447">
        <f>'data-allavgs'!EI2</f>
        <v>1914.7244873046875</v>
      </c>
      <c r="EJ5" s="447">
        <f>'data-allavgs'!EJ2</f>
        <v>6382.4150390625</v>
      </c>
      <c r="EK5" s="447">
        <f>'data-allavgs'!EK2</f>
        <v>21939.55078125</v>
      </c>
      <c r="EL5" s="447">
        <f>'data-allavgs'!EL2</f>
        <v>142.32977294921875</v>
      </c>
      <c r="EM5" s="447">
        <f>'data-allavgs'!EM2</f>
        <v>410.3568115234375</v>
      </c>
      <c r="EN5" s="447">
        <f>'data-allavgs'!EN2</f>
        <v>1646.9237060546875</v>
      </c>
      <c r="EO5" s="447">
        <f>'data-allavgs'!EO2</f>
        <v>5489.74609375</v>
      </c>
      <c r="EP5" s="447">
        <f>'data-allavgs'!EP2</f>
        <v>22674.205078125</v>
      </c>
      <c r="EQ5" s="447">
        <f>'data-allavgs'!EQ2</f>
        <v>244.30717468261719</v>
      </c>
      <c r="ER5" s="447">
        <f>'data-allavgs'!ER2</f>
        <v>695.18182373046875</v>
      </c>
      <c r="ES5" s="447">
        <f>'data-allavgs'!ES2</f>
        <v>3220.28466796875</v>
      </c>
      <c r="ET5" s="447">
        <f>'data-allavgs'!ET2</f>
        <v>10734.2822265625</v>
      </c>
      <c r="EU5" s="447">
        <f>'data-allavgs'!EU2</f>
        <v>40332.6953125</v>
      </c>
      <c r="EV5" s="447">
        <f>'data-allavgs'!EV2</f>
        <v>165.90632629394531</v>
      </c>
      <c r="EW5" s="447">
        <f>'data-allavgs'!EW2</f>
        <v>615.96685791015625</v>
      </c>
      <c r="EX5" s="447">
        <f>'data-allavgs'!EX2</f>
        <v>3197.520751953125</v>
      </c>
      <c r="EY5" s="447">
        <f>'data-allavgs'!EY2</f>
        <v>12403.169921875</v>
      </c>
      <c r="EZ5" s="447">
        <f>'data-allavgs'!EZ2</f>
        <v>42358.234375</v>
      </c>
      <c r="FA5" s="447">
        <f>'data-allavgs'!FA2</f>
        <v>110.28452301025391</v>
      </c>
      <c r="FB5" s="447">
        <f>'data-allavgs'!FB2</f>
        <v>409.45767211914062</v>
      </c>
      <c r="FC5" s="447">
        <f>'data-allavgs'!FC2</f>
        <v>2125.51904296875</v>
      </c>
      <c r="FD5" s="447">
        <f>'data-allavgs'!FD2</f>
        <v>8244.8798828125</v>
      </c>
      <c r="FE5" s="447">
        <f>'data-allavgs'!FE2</f>
        <v>28157.203125</v>
      </c>
      <c r="FF5" s="446">
        <f>'data-WOsharesavg'!L27</f>
        <v>0</v>
      </c>
      <c r="FG5" s="447">
        <f>'data-WOsharesavg'!N27</f>
        <v>0</v>
      </c>
      <c r="FH5" s="447">
        <f>'data-WOsharesavg'!O27</f>
        <v>0</v>
      </c>
      <c r="FI5" s="447">
        <f>'data-WOsharesavg'!P27</f>
        <v>0</v>
      </c>
      <c r="FJ5" s="448">
        <f>'data-WOsharesavg'!Q27</f>
        <v>0</v>
      </c>
    </row>
    <row r="6" spans="1:169" x14ac:dyDescent="0.2">
      <c r="A6" s="440">
        <v>1850</v>
      </c>
      <c r="B6" s="449">
        <f>'data-allavgs'!B3</f>
        <v>189.77409362792969</v>
      </c>
      <c r="C6" s="450">
        <f>'data-allavgs'!C3</f>
        <v>584.418701171875</v>
      </c>
      <c r="D6" s="450">
        <f>'data-allavgs'!D3</f>
        <v>2736.7978515625</v>
      </c>
      <c r="E6" s="450">
        <f>'data-allavgs'!E3</f>
        <v>10058.1513671875</v>
      </c>
      <c r="F6" s="451">
        <f>'data-allavgs'!F3</f>
        <v>36946.25390625</v>
      </c>
      <c r="G6" s="450">
        <f>'data-allavgs'!G3</f>
        <v>171.60218811035156</v>
      </c>
      <c r="H6" s="450">
        <f>'data-allavgs'!H3</f>
        <v>528.4573974609375</v>
      </c>
      <c r="I6" s="450">
        <f>'data-allavgs'!I3</f>
        <v>2474.734375</v>
      </c>
      <c r="J6" s="450">
        <f>'data-allavgs'!J3</f>
        <v>9095.02734375</v>
      </c>
      <c r="K6" s="450">
        <f>'data-allavgs'!K3</f>
        <v>33408.4453125</v>
      </c>
      <c r="L6" s="450">
        <f>'data-allavgs'!L3</f>
        <v>203.34132385253906</v>
      </c>
      <c r="M6" s="450">
        <f>'data-allavgs'!M3</f>
        <v>479.3331298828125</v>
      </c>
      <c r="N6" s="450">
        <f>'data-allavgs'!N3</f>
        <v>2677.937744140625</v>
      </c>
      <c r="O6" s="450">
        <f>'data-allavgs'!O3</f>
        <v>9736.3935546875</v>
      </c>
      <c r="P6" s="450">
        <f>'data-allavgs'!P3</f>
        <v>34047.4296875</v>
      </c>
      <c r="Q6" s="450">
        <f>'data-allavgs'!Q3</f>
        <v>273.82192993164062</v>
      </c>
      <c r="R6" s="450">
        <f>'data-allavgs'!R3</f>
        <v>709.8304443359375</v>
      </c>
      <c r="S6" s="450">
        <f>'data-allavgs'!S3</f>
        <v>3448.448486328125</v>
      </c>
      <c r="T6" s="450">
        <f>'data-allavgs'!T3</f>
        <v>12666.9716796875</v>
      </c>
      <c r="U6" s="450">
        <f>'data-allavgs'!U3</f>
        <v>55197.51953125</v>
      </c>
      <c r="V6" s="450">
        <f>'data-allavgs'!V3</f>
        <v>211.58494567871094</v>
      </c>
      <c r="W6" s="450">
        <f>'data-allavgs'!W3</f>
        <v>498.76565551757812</v>
      </c>
      <c r="X6" s="450">
        <f>'data-allavgs'!X3</f>
        <v>2786.503662109375</v>
      </c>
      <c r="Y6" s="450">
        <f>'data-allavgs'!Y3</f>
        <v>10131.1142578125</v>
      </c>
      <c r="Z6" s="450">
        <f>'data-allavgs'!Z3</f>
        <v>35427.73828125</v>
      </c>
      <c r="AA6" s="450">
        <f>'data-allavgs'!AA3</f>
        <v>599.01806640625</v>
      </c>
      <c r="AB6" s="450">
        <f>'data-allavgs'!AB3</f>
        <v>1557.9327392578125</v>
      </c>
      <c r="AC6" s="450">
        <f>'data-allavgs'!AC3</f>
        <v>8548.11328125</v>
      </c>
      <c r="AD6" s="450">
        <f>'data-allavgs'!AD3</f>
        <v>32779.4375</v>
      </c>
      <c r="AE6" s="450">
        <f>'data-allavgs'!AE3</f>
        <v>154725.25</v>
      </c>
      <c r="AF6" s="450">
        <f>'data-allavgs'!AF3</f>
        <v>537.56439208984375</v>
      </c>
      <c r="AG6" s="450">
        <f>'data-allavgs'!AG3</f>
        <v>1836.532958984375</v>
      </c>
      <c r="AH6" s="450">
        <f>'data-allavgs'!AH3</f>
        <v>9965.0771484375</v>
      </c>
      <c r="AI6" s="450">
        <f>'data-allavgs'!AI3</f>
        <v>43197.90625</v>
      </c>
      <c r="AJ6" s="450">
        <f>'data-allavgs'!AJ3</f>
        <v>169991.75</v>
      </c>
      <c r="AK6" s="450">
        <f>'data-allavgs'!AK3</f>
        <v>667.2392578125</v>
      </c>
      <c r="AL6" s="450">
        <f>'data-allavgs'!AL3</f>
        <v>1846.7275390625</v>
      </c>
      <c r="AM6" s="450">
        <f>'data-allavgs'!AM3</f>
        <v>10723.1064453125</v>
      </c>
      <c r="AN6" s="450">
        <f>'data-allavgs'!AN3</f>
        <v>53615.53515625</v>
      </c>
      <c r="AO6" s="450">
        <f>'data-allavgs'!AO3</f>
        <v>341731.96875</v>
      </c>
      <c r="AP6" s="450">
        <f>'data-allavgs'!AP3</f>
        <v>522.59368896484375</v>
      </c>
      <c r="AQ6" s="450">
        <f>'data-allavgs'!AQ3</f>
        <v>1413.5633544921875</v>
      </c>
      <c r="AR6" s="450">
        <f>'data-allavgs'!AR3</f>
        <v>7969.25830078125</v>
      </c>
      <c r="AS6" s="450">
        <f>'data-allavgs'!AS3</f>
        <v>37888.390625</v>
      </c>
      <c r="AT6" s="450">
        <f>'data-allavgs'!AT3</f>
        <v>212992.109375</v>
      </c>
      <c r="AU6" s="450">
        <f>'data-allavgs'!AU3</f>
        <v>506.45794677734375</v>
      </c>
      <c r="AV6" s="450">
        <f>'data-allavgs'!AV3</f>
        <v>1369.917724609375</v>
      </c>
      <c r="AW6" s="450">
        <f>'data-allavgs'!AW3</f>
        <v>7723.197265625</v>
      </c>
      <c r="AX6" s="450">
        <f>'data-allavgs'!AX3</f>
        <v>36718.53515625</v>
      </c>
      <c r="AY6" s="450">
        <f>'data-allavgs'!AY3</f>
        <v>206415.703125</v>
      </c>
      <c r="AZ6" s="450">
        <f>'data-allavgs'!AZ3</f>
        <v>404.4215087890625</v>
      </c>
      <c r="BA6" s="450">
        <f>'data-allavgs'!BA3</f>
        <v>902.1387939453125</v>
      </c>
      <c r="BB6" s="450">
        <f>'data-allavgs'!BB3</f>
        <v>5283.8173828125</v>
      </c>
      <c r="BC6" s="450">
        <f>'data-allavgs'!BC3</f>
        <v>30887.978515625</v>
      </c>
      <c r="BD6" s="450">
        <f>'data-allavgs'!BD3</f>
        <v>211014.265625</v>
      </c>
      <c r="BE6" s="450">
        <f>'data-allavgs'!BE3</f>
        <v>547.73883056640625</v>
      </c>
      <c r="BF6" s="450">
        <f>'data-allavgs'!BF3</f>
        <v>1481.578369140625</v>
      </c>
      <c r="BG6" s="450">
        <f>'data-allavgs'!BG3</f>
        <v>8352.7080078125</v>
      </c>
      <c r="BH6" s="450">
        <f>'data-allavgs'!BH3</f>
        <v>39711.4296875</v>
      </c>
      <c r="BI6" s="450">
        <f>'data-allavgs'!BI3</f>
        <v>223240.453125</v>
      </c>
      <c r="BJ6" s="450">
        <f>'data-allavgs'!BJ3</f>
        <v>271.127197265625</v>
      </c>
      <c r="BK6" s="450">
        <f>'data-allavgs'!BK3</f>
        <v>784.93609619140625</v>
      </c>
      <c r="BL6" s="450">
        <f>'data-allavgs'!BL3</f>
        <v>4028.19921875</v>
      </c>
      <c r="BM6" s="450">
        <f>'data-allavgs'!BM3</f>
        <v>17061.634765625</v>
      </c>
      <c r="BN6" s="450">
        <f>'data-allavgs'!BN3</f>
        <v>82047.828125</v>
      </c>
      <c r="BO6" s="450">
        <f>'data-allavgs'!BO3</f>
        <v>243.76445007324219</v>
      </c>
      <c r="BP6" s="450">
        <f>'data-allavgs'!BP3</f>
        <v>1137.8076171875</v>
      </c>
      <c r="BQ6" s="450">
        <f>'data-allavgs'!BQ3</f>
        <v>6904.52587890625</v>
      </c>
      <c r="BR6" s="450">
        <f>'data-allavgs'!BR3</f>
        <v>28691.375</v>
      </c>
      <c r="BS6" s="450">
        <f>'data-allavgs'!BS3</f>
        <v>101372.390625</v>
      </c>
      <c r="BT6" s="450">
        <f>'data-allavgs'!BT3</f>
        <v>207.58494567871094</v>
      </c>
      <c r="BU6" s="450">
        <f>'data-allavgs'!BU3</f>
        <v>790.33135986328125</v>
      </c>
      <c r="BV6" s="450">
        <f>'data-allavgs'!BV3</f>
        <v>4890.75146484375</v>
      </c>
      <c r="BW6" s="450">
        <f>'data-allavgs'!BW3</f>
        <v>23561.28515625</v>
      </c>
      <c r="BX6" s="450">
        <f>'data-allavgs'!BX3</f>
        <v>98957.390625</v>
      </c>
      <c r="BY6" s="450">
        <f>'data-allavgs'!BY3</f>
        <v>134.93405151367188</v>
      </c>
      <c r="BZ6" s="450">
        <f>'data-allavgs'!BZ3</f>
        <v>629.8251953125</v>
      </c>
      <c r="CA6" s="450">
        <f>'data-allavgs'!CA3</f>
        <v>3821.950439453125</v>
      </c>
      <c r="CB6" s="450">
        <f>'data-allavgs'!CB3</f>
        <v>15881.9033203125</v>
      </c>
      <c r="CC6" s="450">
        <f>'data-allavgs'!CC3</f>
        <v>56113.95703125</v>
      </c>
      <c r="CD6" s="450">
        <f>'data-allavgs'!CD3</f>
        <v>104.27899932861328</v>
      </c>
      <c r="CE6" s="450">
        <f>'data-allavgs'!CE3</f>
        <v>438.93951416015625</v>
      </c>
      <c r="CF6" s="450">
        <f>'data-allavgs'!CF3</f>
        <v>2688.2392578125</v>
      </c>
      <c r="CG6" s="450">
        <f>'data-allavgs'!CG3</f>
        <v>12055.21484375</v>
      </c>
      <c r="CH6" s="450">
        <f>'data-allavgs'!CH3</f>
        <v>46884.4453125</v>
      </c>
      <c r="CI6" s="450">
        <f>'data-allavgs'!CI3</f>
        <v>199.26519775390625</v>
      </c>
      <c r="CJ6" s="450">
        <f>'data-allavgs'!CJ3</f>
        <v>838.7630615234375</v>
      </c>
      <c r="CK6" s="450">
        <f>'data-allavgs'!CK3</f>
        <v>5136.9169921875</v>
      </c>
      <c r="CL6" s="450">
        <f>'data-allavgs'!CL3</f>
        <v>23036.1328125</v>
      </c>
      <c r="CM6" s="450">
        <f>'data-allavgs'!CM3</f>
        <v>89590.7890625</v>
      </c>
      <c r="CN6" s="450">
        <f>'data-allavgs'!CN3</f>
        <v>183.39437866210938</v>
      </c>
      <c r="CO6" s="450">
        <f>'data-allavgs'!CO3</f>
        <v>771.95831298828125</v>
      </c>
      <c r="CP6" s="450">
        <f>'data-allavgs'!CP3</f>
        <v>4727.7783203125</v>
      </c>
      <c r="CQ6" s="450">
        <f>'data-allavgs'!CQ3</f>
        <v>21201.37890625</v>
      </c>
      <c r="CR6" s="450">
        <f>'data-allavgs'!CR3</f>
        <v>82455.1796875</v>
      </c>
      <c r="CS6" s="450">
        <f>'data-allavgs'!CS3</f>
        <v>431.62286376953125</v>
      </c>
      <c r="CT6" s="450">
        <f>'data-allavgs'!CT3</f>
        <v>1448.8292236328125</v>
      </c>
      <c r="CU6" s="450">
        <f>'data-allavgs'!CU3</f>
        <v>8547.4638671875</v>
      </c>
      <c r="CV6" s="450">
        <f>'data-allavgs'!CV3</f>
        <v>30526.65625</v>
      </c>
      <c r="CW6" s="450">
        <f>'data-allavgs'!CW3</f>
        <v>99005.3671875</v>
      </c>
      <c r="CX6" s="450">
        <f>'data-allavgs'!CX3</f>
        <v>363.19412231445312</v>
      </c>
      <c r="CY6" s="450">
        <f>'data-allavgs'!CY3</f>
        <v>963.77484130859375</v>
      </c>
      <c r="CZ6" s="450">
        <f>'data-allavgs'!CZ3</f>
        <v>6828.533203125</v>
      </c>
      <c r="DA6" s="450">
        <f>'data-allavgs'!DA3</f>
        <v>33707.6796875</v>
      </c>
      <c r="DB6" s="450">
        <f>'data-allavgs'!DB3</f>
        <v>103459.2109375</v>
      </c>
      <c r="DC6" s="450">
        <f>'data-allavgs'!DC3</f>
        <v>382.86074829101562</v>
      </c>
      <c r="DD6" s="450">
        <f>'data-allavgs'!DD3</f>
        <v>1164.2576904296875</v>
      </c>
      <c r="DE6" s="450">
        <f>'data-allavgs'!DE3</f>
        <v>7473.35791015625</v>
      </c>
      <c r="DF6" s="450">
        <f>'data-allavgs'!DF3</f>
        <v>29797.41796875</v>
      </c>
      <c r="DG6" s="450">
        <f>'data-allavgs'!DG3</f>
        <v>119244.1953125</v>
      </c>
      <c r="DH6" s="450">
        <f>'data-allavgs'!DH3</f>
        <v>375.1204833984375</v>
      </c>
      <c r="DI6" s="450">
        <f>'data-allavgs'!DI3</f>
        <v>1123.834228515625</v>
      </c>
      <c r="DJ6" s="450">
        <f>'data-allavgs'!DJ3</f>
        <v>7246.1806640625</v>
      </c>
      <c r="DK6" s="450">
        <f>'data-allavgs'!DK3</f>
        <v>30267.74609375</v>
      </c>
      <c r="DL6" s="450">
        <f>'data-allavgs'!DL3</f>
        <v>103341.859375</v>
      </c>
      <c r="DM6" s="450">
        <f>'data-allavgs'!DM3</f>
        <v>553.396484375</v>
      </c>
      <c r="DN6" s="450">
        <f>'data-allavgs'!DN3</f>
        <v>2766.982177734375</v>
      </c>
      <c r="DO6" s="450">
        <f>'data-allavgs'!DO3</f>
        <v>11319.47265625</v>
      </c>
      <c r="DP6" s="450">
        <f>'data-allavgs'!DP3</f>
        <v>42762.453125</v>
      </c>
      <c r="DQ6" s="450">
        <f>'data-allavgs'!DQ3</f>
        <v>150926.296875</v>
      </c>
      <c r="DR6" s="450">
        <f>'data-allavgs'!DR3</f>
        <v>401.17767333984375</v>
      </c>
      <c r="DS6" s="450">
        <f>'data-allavgs'!DS3</f>
        <v>1922.3095703125</v>
      </c>
      <c r="DT6" s="450">
        <f>'data-allavgs'!DT3</f>
        <v>5866.8740234375</v>
      </c>
      <c r="DU6" s="450">
        <f>'data-allavgs'!DU3</f>
        <v>18207.541015625</v>
      </c>
      <c r="DV6" s="450">
        <f>'data-allavgs'!DV3</f>
        <v>68472.796875</v>
      </c>
      <c r="DW6" s="450">
        <f>'data-allavgs'!DW3</f>
        <v>668.92510986328125</v>
      </c>
      <c r="DX6" s="450">
        <f>'data-allavgs'!DX3</f>
        <v>2546.438232421875</v>
      </c>
      <c r="DY6" s="450">
        <f>'data-allavgs'!DY3</f>
        <v>11529.400390625</v>
      </c>
      <c r="DZ6" s="450">
        <f>'data-allavgs'!DZ3</f>
        <v>38431.3359375</v>
      </c>
      <c r="EA6" s="450">
        <f>'data-allavgs'!EA3</f>
        <v>168440.234375</v>
      </c>
      <c r="EB6" s="450">
        <f>'data-allavgs'!EB3</f>
        <v>281.2584228515625</v>
      </c>
      <c r="EC6" s="450">
        <f>'data-allavgs'!EC3</f>
        <v>1582.18115234375</v>
      </c>
      <c r="ED6" s="450">
        <f>'data-allavgs'!ED3</f>
        <v>6336.169921875</v>
      </c>
      <c r="EE6" s="450">
        <f>'data-allavgs'!EE3</f>
        <v>21120.56640625</v>
      </c>
      <c r="EF6" s="450">
        <f>'data-allavgs'!EF3</f>
        <v>69623.6796875</v>
      </c>
      <c r="EG6" s="450">
        <f>'data-allavgs'!EG3</f>
        <v>123.37867736816406</v>
      </c>
      <c r="EH6" s="450">
        <f>'data-allavgs'!EH3</f>
        <v>346.38973999023438</v>
      </c>
      <c r="EI6" s="450">
        <f>'data-allavgs'!EI3</f>
        <v>2002.452392578125</v>
      </c>
      <c r="EJ6" s="450">
        <f>'data-allavgs'!EJ3</f>
        <v>7208.82861328125</v>
      </c>
      <c r="EK6" s="450">
        <f>'data-allavgs'!EK3</f>
        <v>24029.427734375</v>
      </c>
      <c r="EL6" s="450">
        <f>'data-allavgs'!EL3</f>
        <v>137.7491455078125</v>
      </c>
      <c r="EM6" s="450">
        <f>'data-allavgs'!EM3</f>
        <v>397.15023803710938</v>
      </c>
      <c r="EN6" s="450">
        <f>'data-allavgs'!EN3</f>
        <v>1622.6533203125</v>
      </c>
      <c r="EO6" s="450">
        <f>'data-allavgs'!EO3</f>
        <v>5408.84423828125</v>
      </c>
      <c r="EP6" s="450">
        <f>'data-allavgs'!EP3</f>
        <v>22340.05859375</v>
      </c>
      <c r="EQ6" s="450">
        <f>'data-allavgs'!EQ3</f>
        <v>255.94975280761719</v>
      </c>
      <c r="ER6" s="450">
        <f>'data-allavgs'!ER3</f>
        <v>728.31103515625</v>
      </c>
      <c r="ES6" s="450">
        <f>'data-allavgs'!ES3</f>
        <v>3543.619873046875</v>
      </c>
      <c r="ET6" s="450">
        <f>'data-allavgs'!ET3</f>
        <v>12327.83984375</v>
      </c>
      <c r="EU6" s="450">
        <f>'data-allavgs'!EU3</f>
        <v>45368.34765625</v>
      </c>
      <c r="EV6" s="450">
        <f>'data-allavgs'!EV3</f>
        <v>157.81166076660156</v>
      </c>
      <c r="EW6" s="450">
        <f>'data-allavgs'!EW3</f>
        <v>585.91351318359375</v>
      </c>
      <c r="EX6" s="450">
        <f>'data-allavgs'!EX3</f>
        <v>3180.823974609375</v>
      </c>
      <c r="EY6" s="450">
        <f>'data-allavgs'!EY3</f>
        <v>12341.5546875</v>
      </c>
      <c r="EZ6" s="450">
        <f>'data-allavgs'!EZ3</f>
        <v>42147.8125</v>
      </c>
      <c r="FA6" s="450">
        <f>'data-allavgs'!FA3</f>
        <v>119.944091796875</v>
      </c>
      <c r="FB6" s="450">
        <f>'data-allavgs'!FB3</f>
        <v>445.32110595703125</v>
      </c>
      <c r="FC6" s="450">
        <f>'data-allavgs'!FC3</f>
        <v>2417.57177734375</v>
      </c>
      <c r="FD6" s="450">
        <f>'data-allavgs'!FD3</f>
        <v>9380.146484375</v>
      </c>
      <c r="FE6" s="450">
        <f>'data-allavgs'!FE3</f>
        <v>32034.267578125</v>
      </c>
      <c r="FF6" s="449">
        <f>'data-WOsharesavg'!L28</f>
        <v>0</v>
      </c>
      <c r="FG6" s="450">
        <f>'data-WOsharesavg'!N28</f>
        <v>0</v>
      </c>
      <c r="FH6" s="450">
        <f>'data-WOsharesavg'!O28</f>
        <v>0</v>
      </c>
      <c r="FI6" s="450">
        <f>'data-WOsharesavg'!P28</f>
        <v>0</v>
      </c>
      <c r="FJ6" s="451">
        <f>'data-WOsharesavg'!Q28</f>
        <v>0</v>
      </c>
    </row>
    <row r="7" spans="1:169" x14ac:dyDescent="0.2">
      <c r="A7" s="440">
        <v>1880</v>
      </c>
      <c r="B7" s="449">
        <f>'data-allavgs'!B4</f>
        <v>343.7913818359375</v>
      </c>
      <c r="C7" s="450">
        <f>'data-allavgs'!C4</f>
        <v>1058.7225341796875</v>
      </c>
      <c r="D7" s="450">
        <f>'data-allavgs'!D4</f>
        <v>5152.6435546875</v>
      </c>
      <c r="E7" s="450">
        <f>'data-allavgs'!E4</f>
        <v>18342.5</v>
      </c>
      <c r="F7" s="451">
        <f>'data-allavgs'!F4</f>
        <v>68908.546875</v>
      </c>
      <c r="G7" s="450">
        <f>'data-allavgs'!G4</f>
        <v>310.87149047851562</v>
      </c>
      <c r="H7" s="450">
        <f>'data-allavgs'!H4</f>
        <v>957.343994140625</v>
      </c>
      <c r="I7" s="450">
        <f>'data-allavgs'!I4</f>
        <v>4659.25</v>
      </c>
      <c r="J7" s="450">
        <f>'data-allavgs'!J4</f>
        <v>16586.10546875</v>
      </c>
      <c r="K7" s="450">
        <f>'data-allavgs'!K4</f>
        <v>62310.17578125</v>
      </c>
      <c r="L7" s="450">
        <f>'data-allavgs'!L4</f>
        <v>208.05902099609375</v>
      </c>
      <c r="M7" s="450">
        <f>'data-allavgs'!M4</f>
        <v>490.45404052734375</v>
      </c>
      <c r="N7" s="450">
        <f>'data-allavgs'!N4</f>
        <v>3062.33642578125</v>
      </c>
      <c r="O7" s="450">
        <f>'data-allavgs'!O4</f>
        <v>10526.400390625</v>
      </c>
      <c r="P7" s="450">
        <f>'data-allavgs'!P4</f>
        <v>38522.4296875</v>
      </c>
      <c r="Q7" s="450">
        <f>'data-allavgs'!Q4</f>
        <v>314.56451416015625</v>
      </c>
      <c r="R7" s="450">
        <f>'data-allavgs'!R4</f>
        <v>815.44775390625</v>
      </c>
      <c r="S7" s="450">
        <f>'data-allavgs'!S4</f>
        <v>4115.95654296875</v>
      </c>
      <c r="T7" s="450">
        <f>'data-allavgs'!T4</f>
        <v>14644.439453125</v>
      </c>
      <c r="U7" s="450">
        <f>'data-allavgs'!U4</f>
        <v>65265.22265625</v>
      </c>
      <c r="V7" s="450">
        <f>'data-allavgs'!V4</f>
        <v>228.07196044921875</v>
      </c>
      <c r="W7" s="450">
        <f>'data-allavgs'!W4</f>
        <v>537.6302490234375</v>
      </c>
      <c r="X7" s="450">
        <f>'data-allavgs'!X4</f>
        <v>3356.898681640625</v>
      </c>
      <c r="Y7" s="450">
        <f>'data-allavgs'!Y4</f>
        <v>11538.921875</v>
      </c>
      <c r="Z7" s="450">
        <f>'data-allavgs'!Z4</f>
        <v>42227.85546875</v>
      </c>
      <c r="AA7" s="450">
        <f>'data-allavgs'!AA4</f>
        <v>859.6983642578125</v>
      </c>
      <c r="AB7" s="450">
        <f>'data-allavgs'!AB4</f>
        <v>2235.912841796875</v>
      </c>
      <c r="AC7" s="450">
        <f>'data-allavgs'!AC4</f>
        <v>11545.9228515625</v>
      </c>
      <c r="AD7" s="450">
        <f>'data-allavgs'!AD4</f>
        <v>44275.1328125</v>
      </c>
      <c r="AE7" s="450">
        <f>'data-allavgs'!AE4</f>
        <v>208987.125</v>
      </c>
      <c r="AF7" s="450">
        <f>'data-allavgs'!AF4</f>
        <v>742.68798828125</v>
      </c>
      <c r="AG7" s="450">
        <f>'data-allavgs'!AG4</f>
        <v>2537.31640625</v>
      </c>
      <c r="AH7" s="450">
        <f>'data-allavgs'!AH4</f>
        <v>12913.70703125</v>
      </c>
      <c r="AI7" s="450">
        <f>'data-allavgs'!AI4</f>
        <v>51142.94921875</v>
      </c>
      <c r="AJ7" s="450">
        <f>'data-allavgs'!AJ4</f>
        <v>203500.734375</v>
      </c>
      <c r="AK7" s="450">
        <f>'data-allavgs'!AK4</f>
        <v>1048.7242431640625</v>
      </c>
      <c r="AL7" s="450">
        <f>'data-allavgs'!AL4</f>
        <v>2902.569091796875</v>
      </c>
      <c r="AM7" s="450">
        <f>'data-allavgs'!AM4</f>
        <v>19158.705078125</v>
      </c>
      <c r="AN7" s="450">
        <f>'data-allavgs'!AN4</f>
        <v>95793.5234375</v>
      </c>
      <c r="AO7" s="450">
        <f>'data-allavgs'!AO4</f>
        <v>610563.9375</v>
      </c>
      <c r="AP7" s="450">
        <f>'data-allavgs'!AP4</f>
        <v>765.87445068359375</v>
      </c>
      <c r="AQ7" s="450">
        <f>'data-allavgs'!AQ4</f>
        <v>2076.3525390625</v>
      </c>
      <c r="AR7" s="450">
        <f>'data-allavgs'!AR4</f>
        <v>11848.779296875</v>
      </c>
      <c r="AS7" s="450">
        <f>'data-allavgs'!AS4</f>
        <v>55498.84765625</v>
      </c>
      <c r="AT7" s="450">
        <f>'data-allavgs'!AT4</f>
        <v>316563.625</v>
      </c>
      <c r="AU7" s="450">
        <f>'data-allavgs'!AU4</f>
        <v>597.92547607421875</v>
      </c>
      <c r="AV7" s="450">
        <f>'data-allavgs'!AV4</f>
        <v>1621.0283203125</v>
      </c>
      <c r="AW7" s="450">
        <f>'data-allavgs'!AW4</f>
        <v>9250.455078125</v>
      </c>
      <c r="AX7" s="450">
        <f>'data-allavgs'!AX4</f>
        <v>43328.4765625</v>
      </c>
      <c r="AY7" s="450">
        <f>'data-allavgs'!AY4</f>
        <v>247144.25</v>
      </c>
      <c r="AZ7" s="450">
        <f>'data-allavgs'!AZ4</f>
        <v>556.59588623046875</v>
      </c>
      <c r="BA7" s="450">
        <f>'data-allavgs'!BA4</f>
        <v>1241.592529296875</v>
      </c>
      <c r="BB7" s="450">
        <f>'data-allavgs'!BB4</f>
        <v>7628.94482421875</v>
      </c>
      <c r="BC7" s="450">
        <f>'data-allavgs'!BC4</f>
        <v>44597.0546875</v>
      </c>
      <c r="BD7" s="450">
        <f>'data-allavgs'!BD4</f>
        <v>304669.15625</v>
      </c>
      <c r="BE7" s="450">
        <f>'data-allavgs'!BE4</f>
        <v>775.2509765625</v>
      </c>
      <c r="BF7" s="450">
        <f>'data-allavgs'!BF4</f>
        <v>2101.773193359375</v>
      </c>
      <c r="BG7" s="450">
        <f>'data-allavgs'!BG4</f>
        <v>11993.841796875</v>
      </c>
      <c r="BH7" s="450">
        <f>'data-allavgs'!BH4</f>
        <v>56178.3125</v>
      </c>
      <c r="BI7" s="450">
        <f>'data-allavgs'!BI4</f>
        <v>320439.28125</v>
      </c>
      <c r="BJ7" s="450">
        <f>'data-allavgs'!BJ4</f>
        <v>552.89056396484375</v>
      </c>
      <c r="BK7" s="450">
        <f>'data-allavgs'!BK4</f>
        <v>1600.664794921875</v>
      </c>
      <c r="BL7" s="450">
        <f>'data-allavgs'!BL4</f>
        <v>8427.578125</v>
      </c>
      <c r="BM7" s="450">
        <f>'data-allavgs'!BM4</f>
        <v>34886.30078125</v>
      </c>
      <c r="BN7" s="450">
        <f>'data-allavgs'!BN4</f>
        <v>170699.640625</v>
      </c>
      <c r="BO7" s="450">
        <f>'data-allavgs'!BO4</f>
        <v>308.69424438476562</v>
      </c>
      <c r="BP7" s="450">
        <f>'data-allavgs'!BP4</f>
        <v>1440.8773193359375</v>
      </c>
      <c r="BQ7" s="450">
        <f>'data-allavgs'!BQ4</f>
        <v>8946.228515625</v>
      </c>
      <c r="BR7" s="450">
        <f>'data-allavgs'!BR4</f>
        <v>37175.5546875</v>
      </c>
      <c r="BS7" s="450">
        <f>'data-allavgs'!BS4</f>
        <v>131348.703125</v>
      </c>
      <c r="BT7" s="450">
        <f>'data-allavgs'!BT4</f>
        <v>250.24240112304688</v>
      </c>
      <c r="BU7" s="450">
        <f>'data-allavgs'!BU4</f>
        <v>952.7396240234375</v>
      </c>
      <c r="BV7" s="450">
        <f>'data-allavgs'!BV4</f>
        <v>6030.34619140625</v>
      </c>
      <c r="BW7" s="450">
        <f>'data-allavgs'!BW4</f>
        <v>29051.3046875</v>
      </c>
      <c r="BX7" s="450">
        <f>'data-allavgs'!BX4</f>
        <v>122015.46875</v>
      </c>
      <c r="BY7" s="450">
        <f>'data-allavgs'!BY4</f>
        <v>238.316162109375</v>
      </c>
      <c r="BZ7" s="450">
        <f>'data-allavgs'!BZ4</f>
        <v>1112.376953125</v>
      </c>
      <c r="CA7" s="450">
        <f>'data-allavgs'!CA4</f>
        <v>6906.6103515625</v>
      </c>
      <c r="CB7" s="450">
        <f>'data-allavgs'!CB4</f>
        <v>28700.03515625</v>
      </c>
      <c r="CC7" s="450">
        <f>'data-allavgs'!CC4</f>
        <v>101402.9921875</v>
      </c>
      <c r="CD7" s="450">
        <f>'data-allavgs'!CD4</f>
        <v>148.84599304199219</v>
      </c>
      <c r="CE7" s="450">
        <f>'data-allavgs'!CE4</f>
        <v>626.53448486328125</v>
      </c>
      <c r="CF7" s="450">
        <f>'data-allavgs'!CF4</f>
        <v>3925.38671875</v>
      </c>
      <c r="CG7" s="450">
        <f>'data-allavgs'!CG4</f>
        <v>17603.11328125</v>
      </c>
      <c r="CH7" s="450">
        <f>'data-allavgs'!CH4</f>
        <v>68461.015625</v>
      </c>
      <c r="CI7" s="450">
        <f>'data-allavgs'!CI4</f>
        <v>239.13157653808594</v>
      </c>
      <c r="CJ7" s="450">
        <f>'data-allavgs'!CJ4</f>
        <v>1006.57177734375</v>
      </c>
      <c r="CK7" s="450">
        <f>'data-allavgs'!CK4</f>
        <v>6306.41015625</v>
      </c>
      <c r="CL7" s="450">
        <f>'data-allavgs'!CL4</f>
        <v>28280.640625</v>
      </c>
      <c r="CM7" s="450">
        <f>'data-allavgs'!CM4</f>
        <v>109987.4375</v>
      </c>
      <c r="CN7" s="450">
        <f>'data-allavgs'!CN4</f>
        <v>245.61874389648438</v>
      </c>
      <c r="CO7" s="450">
        <f>'data-allavgs'!CO4</f>
        <v>1033.8780517578125</v>
      </c>
      <c r="CP7" s="450">
        <f>'data-allavgs'!CP4</f>
        <v>6477.49072265625</v>
      </c>
      <c r="CQ7" s="450">
        <f>'data-allavgs'!CQ4</f>
        <v>29047.837890625</v>
      </c>
      <c r="CR7" s="450">
        <f>'data-allavgs'!CR4</f>
        <v>112971.1796875</v>
      </c>
      <c r="CS7" s="450">
        <f>'data-allavgs'!CS4</f>
        <v>573.06341552734375</v>
      </c>
      <c r="CT7" s="450">
        <f>'data-allavgs'!CT4</f>
        <v>1923.60302734375</v>
      </c>
      <c r="CU7" s="450">
        <f>'data-allavgs'!CU4</f>
        <v>12003.7958984375</v>
      </c>
      <c r="CV7" s="450">
        <f>'data-allavgs'!CV4</f>
        <v>42870.69921875</v>
      </c>
      <c r="CW7" s="450">
        <f>'data-allavgs'!CW4</f>
        <v>135381.140625</v>
      </c>
      <c r="CX7" s="450">
        <f>'data-allavgs'!CX4</f>
        <v>426.28692626953125</v>
      </c>
      <c r="CY7" s="450">
        <f>'data-allavgs'!CY4</f>
        <v>1131.1983642578125</v>
      </c>
      <c r="CZ7" s="450">
        <f>'data-allavgs'!CZ4</f>
        <v>8418.1181640625</v>
      </c>
      <c r="DA7" s="450">
        <f>'data-allavgs'!DA4</f>
        <v>41107.7421875</v>
      </c>
      <c r="DB7" s="450">
        <f>'data-allavgs'!DB4</f>
        <v>126172.2734375</v>
      </c>
      <c r="DC7" s="450">
        <f>'data-allavgs'!DC4</f>
        <v>431.8411865234375</v>
      </c>
      <c r="DD7" s="450">
        <f>'data-allavgs'!DD4</f>
        <v>1313.204345703125</v>
      </c>
      <c r="DE7" s="450">
        <f>'data-allavgs'!DE4</f>
        <v>8619.3623046875</v>
      </c>
      <c r="DF7" s="450">
        <f>'data-allavgs'!DF4</f>
        <v>34366.7109375</v>
      </c>
      <c r="DG7" s="450">
        <f>'data-allavgs'!DG4</f>
        <v>137529.734375</v>
      </c>
      <c r="DH7" s="450">
        <f>'data-allavgs'!DH4</f>
        <v>506.01461791992188</v>
      </c>
      <c r="DI7" s="450">
        <f>'data-allavgs'!DI4</f>
        <v>1515.9837646484375</v>
      </c>
      <c r="DJ7" s="450">
        <f>'data-allavgs'!DJ4</f>
        <v>10198.86328125</v>
      </c>
      <c r="DK7" s="450">
        <f>'data-allavgs'!DK4</f>
        <v>42413.7265625</v>
      </c>
      <c r="DL7" s="450">
        <f>'data-allavgs'!DL4</f>
        <v>143757.828125</v>
      </c>
      <c r="DM7" s="450">
        <f>'data-allavgs'!DM4</f>
        <v>1303.1234130859375</v>
      </c>
      <c r="DN7" s="450">
        <f>'data-allavgs'!DN4</f>
        <v>5119.41357421875</v>
      </c>
      <c r="DO7" s="450">
        <f>'data-allavgs'!DO4</f>
        <v>16334.611328125</v>
      </c>
      <c r="DP7" s="450">
        <f>'data-allavgs'!DP4</f>
        <v>50693.62109375</v>
      </c>
      <c r="DQ7" s="450">
        <f>'data-allavgs'!DQ4</f>
        <v>207973.8125</v>
      </c>
      <c r="DR7" s="450">
        <f>'data-allavgs'!DR4</f>
        <v>536.40289306640625</v>
      </c>
      <c r="DS7" s="450">
        <f>'data-allavgs'!DS4</f>
        <v>2570.263671875</v>
      </c>
      <c r="DT7" s="450">
        <f>'data-allavgs'!DT4</f>
        <v>8287.86328125</v>
      </c>
      <c r="DU7" s="450">
        <f>'data-allavgs'!DU4</f>
        <v>25501.119140625</v>
      </c>
      <c r="DV7" s="450">
        <f>'data-allavgs'!DV4</f>
        <v>97754.2890625</v>
      </c>
      <c r="DW7" s="450">
        <f>'data-allavgs'!DW4</f>
        <v>1464.9107666015625</v>
      </c>
      <c r="DX7" s="450">
        <f>'data-allavgs'!DX4</f>
        <v>5576.56591796875</v>
      </c>
      <c r="DY7" s="450">
        <f>'data-allavgs'!DY4</f>
        <v>24739.66015625</v>
      </c>
      <c r="DZ7" s="450">
        <f>'data-allavgs'!DZ4</f>
        <v>82465.5390625</v>
      </c>
      <c r="EA7" s="450">
        <f>'data-allavgs'!EA4</f>
        <v>369653.78125</v>
      </c>
      <c r="EB7" s="450">
        <f>'data-allavgs'!EB4</f>
        <v>929.31915283203125</v>
      </c>
      <c r="EC7" s="450">
        <f>'data-allavgs'!EC4</f>
        <v>5227.7587890625</v>
      </c>
      <c r="ED7" s="450">
        <f>'data-allavgs'!ED4</f>
        <v>20520.849609375</v>
      </c>
      <c r="EE7" s="450">
        <f>'data-allavgs'!EE4</f>
        <v>68402.8359375</v>
      </c>
      <c r="EF7" s="450">
        <f>'data-allavgs'!EF4</f>
        <v>230615.15625</v>
      </c>
      <c r="EG7" s="450">
        <f>'data-allavgs'!EG4</f>
        <v>104.90091705322266</v>
      </c>
      <c r="EH7" s="450">
        <f>'data-allavgs'!EH4</f>
        <v>294.51284790039062</v>
      </c>
      <c r="EI7" s="450">
        <f>'data-allavgs'!EI4</f>
        <v>2047.5672607421875</v>
      </c>
      <c r="EJ7" s="450">
        <f>'data-allavgs'!EJ4</f>
        <v>6825.224609375</v>
      </c>
      <c r="EK7" s="450">
        <f>'data-allavgs'!EK4</f>
        <v>24375.80078125</v>
      </c>
      <c r="EL7" s="450">
        <f>'data-allavgs'!EL4</f>
        <v>143.73837280273438</v>
      </c>
      <c r="EM7" s="450">
        <f>'data-allavgs'!EM4</f>
        <v>414.41802978515625</v>
      </c>
      <c r="EN7" s="450">
        <f>'data-allavgs'!EN4</f>
        <v>1723.6357421875</v>
      </c>
      <c r="EO7" s="450">
        <f>'data-allavgs'!EO4</f>
        <v>5745.453125</v>
      </c>
      <c r="EP7" s="450">
        <f>'data-allavgs'!EP4</f>
        <v>23730.345703125</v>
      </c>
      <c r="EQ7" s="450">
        <f>'data-allavgs'!EQ4</f>
        <v>243.94143676757812</v>
      </c>
      <c r="ER7" s="450">
        <f>'data-allavgs'!ER4</f>
        <v>694.14111328125</v>
      </c>
      <c r="ES7" s="450">
        <f>'data-allavgs'!ES4</f>
        <v>3736.444091796875</v>
      </c>
      <c r="ET7" s="450">
        <f>'data-allavgs'!ET4</f>
        <v>12454.814453125</v>
      </c>
      <c r="EU7" s="450">
        <f>'data-allavgs'!EU4</f>
        <v>47509.375</v>
      </c>
      <c r="EV7" s="450">
        <f>'data-allavgs'!EV4</f>
        <v>489.15670776367188</v>
      </c>
      <c r="EW7" s="450">
        <f>'data-allavgs'!EW4</f>
        <v>1816.1112060546875</v>
      </c>
      <c r="EX7" s="450">
        <f>'data-allavgs'!EX4</f>
        <v>10311.1083984375</v>
      </c>
      <c r="EY7" s="450">
        <f>'data-allavgs'!EY4</f>
        <v>39576.98828125</v>
      </c>
      <c r="EZ7" s="450">
        <f>'data-allavgs'!EZ4</f>
        <v>135159.921875</v>
      </c>
      <c r="FA7" s="450">
        <f>'data-allavgs'!FA4</f>
        <v>169.15989685058594</v>
      </c>
      <c r="FB7" s="450">
        <f>'data-allavgs'!FB4</f>
        <v>628.0465087890625</v>
      </c>
      <c r="FC7" s="450">
        <f>'data-allavgs'!FC4</f>
        <v>3565.781494140625</v>
      </c>
      <c r="FD7" s="450">
        <f>'data-allavgs'!FD4</f>
        <v>13686.4912109375</v>
      </c>
      <c r="FE7" s="450">
        <f>'data-allavgs'!FE4</f>
        <v>46740.92578125</v>
      </c>
      <c r="FF7" s="449">
        <f>'data-WOsharesavg'!L29</f>
        <v>0</v>
      </c>
      <c r="FG7" s="450">
        <f>'data-WOsharesavg'!N29</f>
        <v>0</v>
      </c>
      <c r="FH7" s="450">
        <f>'data-WOsharesavg'!O29</f>
        <v>0</v>
      </c>
      <c r="FI7" s="450">
        <f>'data-WOsharesavg'!P29</f>
        <v>0</v>
      </c>
      <c r="FJ7" s="451">
        <f>'data-WOsharesavg'!Q29</f>
        <v>0</v>
      </c>
    </row>
    <row r="8" spans="1:169" x14ac:dyDescent="0.2">
      <c r="A8" s="440">
        <v>1900</v>
      </c>
      <c r="B8" s="449">
        <f>'data-allavgs'!B5</f>
        <v>487.7042236328125</v>
      </c>
      <c r="C8" s="450">
        <f>'data-allavgs'!C5</f>
        <v>1501.9091796875</v>
      </c>
      <c r="D8" s="450">
        <f>'data-allavgs'!D5</f>
        <v>7742.88134765625</v>
      </c>
      <c r="E8" s="450">
        <f>'data-allavgs'!E5</f>
        <v>29707.099609375</v>
      </c>
      <c r="F8" s="451">
        <f>'data-allavgs'!F5</f>
        <v>114139.15625</v>
      </c>
      <c r="G8" s="450">
        <f>'data-allavgs'!G5</f>
        <v>441.00390625</v>
      </c>
      <c r="H8" s="450">
        <f>'data-allavgs'!H5</f>
        <v>1358.09326171875</v>
      </c>
      <c r="I8" s="450">
        <f>'data-allavgs'!I5</f>
        <v>7001.45849609375</v>
      </c>
      <c r="J8" s="450">
        <f>'data-allavgs'!J5</f>
        <v>26862.484375</v>
      </c>
      <c r="K8" s="450">
        <f>'data-allavgs'!K5</f>
        <v>103209.7109375</v>
      </c>
      <c r="L8" s="450">
        <f>'data-allavgs'!L5</f>
        <v>216.80712890625</v>
      </c>
      <c r="M8" s="450">
        <f>'data-allavgs'!M5</f>
        <v>511.07583618164062</v>
      </c>
      <c r="N8" s="450">
        <f>'data-allavgs'!N5</f>
        <v>3229.29345703125</v>
      </c>
      <c r="O8" s="450">
        <f>'data-allavgs'!O5</f>
        <v>11173.5810546875</v>
      </c>
      <c r="P8" s="450">
        <f>'data-allavgs'!P5</f>
        <v>41484.8125</v>
      </c>
      <c r="Q8" s="450">
        <f>'data-allavgs'!Q5</f>
        <v>387.40814208984375</v>
      </c>
      <c r="R8" s="450">
        <f>'data-allavgs'!R5</f>
        <v>1004.2808227539062</v>
      </c>
      <c r="S8" s="450">
        <f>'data-allavgs'!S5</f>
        <v>5367.18359375</v>
      </c>
      <c r="T8" s="450">
        <f>'data-allavgs'!T5</f>
        <v>20581.53125</v>
      </c>
      <c r="U8" s="450">
        <f>'data-allavgs'!U5</f>
        <v>93809.453125</v>
      </c>
      <c r="V8" s="450">
        <f>'data-allavgs'!V5</f>
        <v>240.45677185058594</v>
      </c>
      <c r="W8" s="450">
        <f>'data-allavgs'!W5</f>
        <v>566.82470703125</v>
      </c>
      <c r="X8" s="450">
        <f>'data-allavgs'!X5</f>
        <v>3581.549560546875</v>
      </c>
      <c r="Y8" s="450">
        <f>'data-allavgs'!Y5</f>
        <v>12392.4111328125</v>
      </c>
      <c r="Z8" s="450">
        <f>'data-allavgs'!Z5</f>
        <v>46010.03515625</v>
      </c>
      <c r="AA8" s="450">
        <f>'data-allavgs'!AA5</f>
        <v>1143.712158203125</v>
      </c>
      <c r="AB8" s="450">
        <f>'data-allavgs'!AB5</f>
        <v>2974.578857421875</v>
      </c>
      <c r="AC8" s="450">
        <f>'data-allavgs'!AC5</f>
        <v>19541.861328125</v>
      </c>
      <c r="AD8" s="450">
        <f>'data-allavgs'!AD5</f>
        <v>84646.7109375</v>
      </c>
      <c r="AE8" s="450">
        <f>'data-allavgs'!AE5</f>
        <v>399548.71875</v>
      </c>
      <c r="AF8" s="450">
        <f>'data-allavgs'!AF5</f>
        <v>1077.1639404296875</v>
      </c>
      <c r="AG8" s="450">
        <f>'data-allavgs'!AG5</f>
        <v>3680.0185546875</v>
      </c>
      <c r="AH8" s="450">
        <f>'data-allavgs'!AH5</f>
        <v>20227.388671875</v>
      </c>
      <c r="AI8" s="450">
        <f>'data-allavgs'!AI5</f>
        <v>89154.4609375</v>
      </c>
      <c r="AJ8" s="450">
        <f>'data-allavgs'!AJ5</f>
        <v>424649.09375</v>
      </c>
      <c r="AK8" s="450">
        <f>'data-allavgs'!AK5</f>
        <v>1374.73095703125</v>
      </c>
      <c r="AL8" s="450">
        <f>'data-allavgs'!AL5</f>
        <v>3804.8623046875</v>
      </c>
      <c r="AM8" s="450">
        <f>'data-allavgs'!AM5</f>
        <v>27891.294921875</v>
      </c>
      <c r="AN8" s="450">
        <f>'data-allavgs'!AN5</f>
        <v>154951.640625</v>
      </c>
      <c r="AO8" s="450">
        <f>'data-allavgs'!AO5</f>
        <v>987622.9375</v>
      </c>
      <c r="AP8" s="450">
        <f>'data-allavgs'!AP5</f>
        <v>767.20074462890625</v>
      </c>
      <c r="AQ8" s="450">
        <f>'data-allavgs'!AQ5</f>
        <v>2079.580810546875</v>
      </c>
      <c r="AR8" s="450">
        <f>'data-allavgs'!AR5</f>
        <v>13313.8837890625</v>
      </c>
      <c r="AS8" s="450">
        <f>'data-allavgs'!AS5</f>
        <v>67136.3515625</v>
      </c>
      <c r="AT8" s="450">
        <f>'data-allavgs'!AT5</f>
        <v>389875.34375</v>
      </c>
      <c r="AU8" s="450">
        <f>'data-allavgs'!AU5</f>
        <v>729.21820068359375</v>
      </c>
      <c r="AV8" s="450">
        <f>'data-allavgs'!AV5</f>
        <v>1976.625</v>
      </c>
      <c r="AW8" s="450">
        <f>'data-allavgs'!AW5</f>
        <v>12654.740234375</v>
      </c>
      <c r="AX8" s="450">
        <f>'data-allavgs'!AX5</f>
        <v>63812.56640625</v>
      </c>
      <c r="AY8" s="450">
        <f>'data-allavgs'!AY5</f>
        <v>370573.4375</v>
      </c>
      <c r="AZ8" s="450">
        <f>'data-allavgs'!AZ5</f>
        <v>776.3597412109375</v>
      </c>
      <c r="BA8" s="450">
        <f>'data-allavgs'!BA5</f>
        <v>1731.8175048828125</v>
      </c>
      <c r="BB8" s="450">
        <f>'data-allavgs'!BB5</f>
        <v>11056.1796875</v>
      </c>
      <c r="BC8" s="450">
        <f>'data-allavgs'!BC5</f>
        <v>64631.8828125</v>
      </c>
      <c r="BD8" s="450">
        <f>'data-allavgs'!BD5</f>
        <v>441539.03125</v>
      </c>
      <c r="BE8" s="450">
        <f>'data-allavgs'!BE5</f>
        <v>999.1943359375</v>
      </c>
      <c r="BF8" s="450">
        <f>'data-allavgs'!BF5</f>
        <v>2708.424560546875</v>
      </c>
      <c r="BG8" s="450">
        <f>'data-allavgs'!BG5</f>
        <v>17339.865234375</v>
      </c>
      <c r="BH8" s="450">
        <f>'data-allavgs'!BH5</f>
        <v>87437.6953125</v>
      </c>
      <c r="BI8" s="450">
        <f>'data-allavgs'!BI5</f>
        <v>507769.65625</v>
      </c>
      <c r="BJ8" s="450">
        <f>'data-allavgs'!BJ5</f>
        <v>703.83770751953125</v>
      </c>
      <c r="BK8" s="450">
        <f>'data-allavgs'!BK5</f>
        <v>2037.66943359375</v>
      </c>
      <c r="BL8" s="450">
        <f>'data-allavgs'!BL5</f>
        <v>11694.259765625</v>
      </c>
      <c r="BM8" s="450">
        <f>'data-allavgs'!BM5</f>
        <v>52231.640625</v>
      </c>
      <c r="BN8" s="450">
        <f>'data-allavgs'!BN5</f>
        <v>261195.875</v>
      </c>
      <c r="BO8" s="450">
        <f>'data-allavgs'!BO5</f>
        <v>546.29974365234375</v>
      </c>
      <c r="BP8" s="450">
        <f>'data-allavgs'!BP5</f>
        <v>2549.937255859375</v>
      </c>
      <c r="BQ8" s="450">
        <f>'data-allavgs'!BQ5</f>
        <v>16199.9384765625</v>
      </c>
      <c r="BR8" s="450">
        <f>'data-allavgs'!BR5</f>
        <v>67317.9453125</v>
      </c>
      <c r="BS8" s="450">
        <f>'data-allavgs'!BS5</f>
        <v>237847.828125</v>
      </c>
      <c r="BT8" s="450">
        <f>'data-allavgs'!BT5</f>
        <v>204.18342590332031</v>
      </c>
      <c r="BU8" s="450">
        <f>'data-allavgs'!BU5</f>
        <v>777.380859375</v>
      </c>
      <c r="BV8" s="450">
        <f>'data-allavgs'!BV5</f>
        <v>5032.95166015625</v>
      </c>
      <c r="BW8" s="450">
        <f>'data-allavgs'!BW5</f>
        <v>24246.337890625</v>
      </c>
      <c r="BX8" s="450">
        <f>'data-allavgs'!BX5</f>
        <v>101834.609375</v>
      </c>
      <c r="BY8" s="450">
        <f>'data-allavgs'!BY5</f>
        <v>329.50906372070312</v>
      </c>
      <c r="BZ8" s="450">
        <f>'data-allavgs'!BZ5</f>
        <v>1538.0335693359375</v>
      </c>
      <c r="CA8" s="450">
        <f>'data-allavgs'!CA5</f>
        <v>9771.240234375</v>
      </c>
      <c r="CB8" s="450">
        <f>'data-allavgs'!CB5</f>
        <v>40603.84765625</v>
      </c>
      <c r="CC8" s="450">
        <f>'data-allavgs'!CC5</f>
        <v>143461.546875</v>
      </c>
      <c r="CD8" s="450">
        <f>'data-allavgs'!CD5</f>
        <v>141.28433227539062</v>
      </c>
      <c r="CE8" s="450">
        <f>'data-allavgs'!CE5</f>
        <v>594.70526123046875</v>
      </c>
      <c r="CF8" s="450">
        <f>'data-allavgs'!CF5</f>
        <v>3811.840087890625</v>
      </c>
      <c r="CG8" s="450">
        <f>'data-allavgs'!CG5</f>
        <v>17093.919921875</v>
      </c>
      <c r="CH8" s="450">
        <f>'data-allavgs'!CH5</f>
        <v>66480.6875</v>
      </c>
      <c r="CI8" s="450">
        <f>'data-allavgs'!CI5</f>
        <v>335.98822021484375</v>
      </c>
      <c r="CJ8" s="450">
        <f>'data-allavgs'!CJ5</f>
        <v>1414.2685546875</v>
      </c>
      <c r="CK8" s="450">
        <f>'data-allavgs'!CK5</f>
        <v>9064.9365234375</v>
      </c>
      <c r="CL8" s="450">
        <f>'data-allavgs'!CL5</f>
        <v>40651.046875</v>
      </c>
      <c r="CM8" s="450">
        <f>'data-allavgs'!CM5</f>
        <v>158097.71875</v>
      </c>
      <c r="CN8" s="450">
        <f>'data-allavgs'!CN5</f>
        <v>259.91439819335938</v>
      </c>
      <c r="CO8" s="450">
        <f>'data-allavgs'!CO5</f>
        <v>1094.052490234375</v>
      </c>
      <c r="CP8" s="450">
        <f>'data-allavgs'!CP5</f>
        <v>7012.470703125</v>
      </c>
      <c r="CQ8" s="450">
        <f>'data-allavgs'!CQ5</f>
        <v>31446.916015625</v>
      </c>
      <c r="CR8" s="450">
        <f>'data-allavgs'!CR5</f>
        <v>122301.53125</v>
      </c>
      <c r="CS8" s="450">
        <f>'data-allavgs'!CS5</f>
        <v>691.634521484375</v>
      </c>
      <c r="CT8" s="450">
        <f>'data-allavgs'!CT5</f>
        <v>2321.61083984375</v>
      </c>
      <c r="CU8" s="450">
        <f>'data-allavgs'!CU5</f>
        <v>15327.2265625</v>
      </c>
      <c r="CV8" s="450">
        <f>'data-allavgs'!CV5</f>
        <v>54740.09375</v>
      </c>
      <c r="CW8" s="450">
        <f>'data-allavgs'!CW5</f>
        <v>182466.96875</v>
      </c>
      <c r="CX8" s="450">
        <f>'data-allavgs'!CX5</f>
        <v>474.38558959960938</v>
      </c>
      <c r="CY8" s="450">
        <f>'data-allavgs'!CY5</f>
        <v>1258.8333740234375</v>
      </c>
      <c r="CZ8" s="450">
        <f>'data-allavgs'!CZ5</f>
        <v>10089.517578125</v>
      </c>
      <c r="DA8" s="450">
        <f>'data-allavgs'!DA5</f>
        <v>49834.328125</v>
      </c>
      <c r="DB8" s="450">
        <f>'data-allavgs'!DB5</f>
        <v>152956.84375</v>
      </c>
      <c r="DC8" s="450">
        <f>'data-allavgs'!DC5</f>
        <v>475.80429077148438</v>
      </c>
      <c r="DD8" s="450">
        <f>'data-allavgs'!DD5</f>
        <v>1446.8936767578125</v>
      </c>
      <c r="DE8" s="450">
        <f>'data-allavgs'!DE5</f>
        <v>9711.1748046875</v>
      </c>
      <c r="DF8" s="450">
        <f>'data-allavgs'!DF5</f>
        <v>38719.9375</v>
      </c>
      <c r="DG8" s="450">
        <f>'data-allavgs'!DG5</f>
        <v>154950.59375</v>
      </c>
      <c r="DH8" s="450">
        <f>'data-allavgs'!DH5</f>
        <v>673.9993896484375</v>
      </c>
      <c r="DI8" s="450">
        <f>'data-allavgs'!DI5</f>
        <v>2019.254150390625</v>
      </c>
      <c r="DJ8" s="450">
        <f>'data-allavgs'!DJ5</f>
        <v>14292.96875</v>
      </c>
      <c r="DK8" s="450">
        <f>'data-allavgs'!DK5</f>
        <v>59751.20703125</v>
      </c>
      <c r="DL8" s="450">
        <f>'data-allavgs'!DL5</f>
        <v>205140.984375</v>
      </c>
      <c r="DM8" s="450">
        <f>'data-allavgs'!DM5</f>
        <v>1617.858642578125</v>
      </c>
      <c r="DN8" s="450">
        <f>'data-allavgs'!DN5</f>
        <v>6355.873046875</v>
      </c>
      <c r="DO8" s="450">
        <f>'data-allavgs'!DO5</f>
        <v>22156.29296875</v>
      </c>
      <c r="DP8" s="450">
        <f>'data-allavgs'!DP5</f>
        <v>86287.0703125</v>
      </c>
      <c r="DQ8" s="450">
        <f>'data-allavgs'!DQ5</f>
        <v>417518.0625</v>
      </c>
      <c r="DR8" s="450">
        <f>'data-allavgs'!DR5</f>
        <v>845.63372802734375</v>
      </c>
      <c r="DS8" s="450">
        <f>'data-allavgs'!DS5</f>
        <v>4051.994873046875</v>
      </c>
      <c r="DT8" s="450">
        <f>'data-allavgs'!DT5</f>
        <v>13624.0986328125</v>
      </c>
      <c r="DU8" s="450">
        <f>'data-allavgs'!DU5</f>
        <v>40872.296875</v>
      </c>
      <c r="DV8" s="450">
        <f>'data-allavgs'!DV5</f>
        <v>156677.125</v>
      </c>
      <c r="DW8" s="450">
        <f>'data-allavgs'!DW5</f>
        <v>1244.755859375</v>
      </c>
      <c r="DX8" s="450">
        <f>'data-allavgs'!DX5</f>
        <v>4738.48828125</v>
      </c>
      <c r="DY8" s="450">
        <f>'data-allavgs'!DY5</f>
        <v>25745.826171875</v>
      </c>
      <c r="DZ8" s="450">
        <f>'data-allavgs'!DZ5</f>
        <v>85819.421875</v>
      </c>
      <c r="EA8" s="450">
        <f>'data-allavgs'!EA5</f>
        <v>393430.5625</v>
      </c>
      <c r="EB8" s="450">
        <f>'data-allavgs'!EB5</f>
        <v>970.82916259765625</v>
      </c>
      <c r="EC8" s="450">
        <f>'data-allavgs'!EC5</f>
        <v>5461.267578125</v>
      </c>
      <c r="ED8" s="450">
        <f>'data-allavgs'!ED5</f>
        <v>26152.5703125</v>
      </c>
      <c r="EE8" s="450">
        <f>'data-allavgs'!EE5</f>
        <v>87175.234375</v>
      </c>
      <c r="EF8" s="450">
        <f>'data-allavgs'!EF5</f>
        <v>300584.5625</v>
      </c>
      <c r="EG8" s="450">
        <f>'data-allavgs'!EG5</f>
        <v>115.06460571289062</v>
      </c>
      <c r="EH8" s="450">
        <f>'data-allavgs'!EH5</f>
        <v>323.0477294921875</v>
      </c>
      <c r="EI8" s="450">
        <f>'data-allavgs'!EI5</f>
        <v>2171.227294921875</v>
      </c>
      <c r="EJ8" s="450">
        <f>'data-allavgs'!EJ5</f>
        <v>6785.08544921875</v>
      </c>
      <c r="EK8" s="450">
        <f>'data-allavgs'!EK5</f>
        <v>24232.4453125</v>
      </c>
      <c r="EL8" s="450">
        <f>'data-allavgs'!EL5</f>
        <v>146.14317321777344</v>
      </c>
      <c r="EM8" s="450">
        <f>'data-allavgs'!EM5</f>
        <v>421.35137939453125</v>
      </c>
      <c r="EN8" s="450">
        <f>'data-allavgs'!EN5</f>
        <v>1783.8785400390625</v>
      </c>
      <c r="EO8" s="450">
        <f>'data-allavgs'!EO5</f>
        <v>5946.26220703125</v>
      </c>
      <c r="EP8" s="450">
        <f>'data-allavgs'!EP5</f>
        <v>24559.744140625</v>
      </c>
      <c r="EQ8" s="450">
        <f>'data-allavgs'!EQ5</f>
        <v>285.142333984375</v>
      </c>
      <c r="ER8" s="450">
        <f>'data-allavgs'!ER5</f>
        <v>811.37921142578125</v>
      </c>
      <c r="ES8" s="450">
        <f>'data-allavgs'!ES5</f>
        <v>4332.099609375</v>
      </c>
      <c r="ET8" s="450">
        <f>'data-allavgs'!ET5</f>
        <v>13936.146484375</v>
      </c>
      <c r="EU8" s="450">
        <f>'data-allavgs'!EU5</f>
        <v>53333.72265625</v>
      </c>
      <c r="EV8" s="450">
        <f>'data-allavgs'!EV5</f>
        <v>375.69198608398438</v>
      </c>
      <c r="EW8" s="450">
        <f>'data-allavgs'!EW5</f>
        <v>1394.8463134765625</v>
      </c>
      <c r="EX8" s="450">
        <f>'data-allavgs'!EX5</f>
        <v>8470.90234375</v>
      </c>
      <c r="EY8" s="450">
        <f>'data-allavgs'!EY5</f>
        <v>32886.42578125</v>
      </c>
      <c r="EZ8" s="450">
        <f>'data-allavgs'!EZ5</f>
        <v>112310.8828125</v>
      </c>
      <c r="FA8" s="450">
        <f>'data-allavgs'!FA5</f>
        <v>204.35794067382812</v>
      </c>
      <c r="FB8" s="450">
        <f>'data-allavgs'!FB5</f>
        <v>758.72772216796875</v>
      </c>
      <c r="FC8" s="450">
        <f>'data-allavgs'!FC5</f>
        <v>4607.75390625</v>
      </c>
      <c r="FD8" s="450">
        <f>'data-allavgs'!FD5</f>
        <v>17888.595703125</v>
      </c>
      <c r="FE8" s="450">
        <f>'data-allavgs'!FE5</f>
        <v>61091.58984375</v>
      </c>
      <c r="FF8" s="449">
        <f>'data-WOsharesavg'!L30</f>
        <v>0</v>
      </c>
      <c r="FG8" s="450">
        <f>'data-WOsharesavg'!N30</f>
        <v>0</v>
      </c>
      <c r="FH8" s="450">
        <f>'data-WOsharesavg'!O30</f>
        <v>0</v>
      </c>
      <c r="FI8" s="450">
        <f>'data-WOsharesavg'!P30</f>
        <v>0</v>
      </c>
      <c r="FJ8" s="451">
        <f>'data-WOsharesavg'!Q30</f>
        <v>0</v>
      </c>
    </row>
    <row r="9" spans="1:169" x14ac:dyDescent="0.2">
      <c r="A9" s="440">
        <v>1910</v>
      </c>
      <c r="B9" s="449">
        <f>'data-allavgs'!B6</f>
        <v>549.88232421875</v>
      </c>
      <c r="C9" s="450">
        <f>'data-allavgs'!C6</f>
        <v>1693.3896484375</v>
      </c>
      <c r="D9" s="450">
        <f>'data-allavgs'!D6</f>
        <v>8730.03125</v>
      </c>
      <c r="E9" s="450">
        <f>'data-allavgs'!E6</f>
        <v>33494.49609375</v>
      </c>
      <c r="F9" s="451">
        <f>'data-allavgs'!F6</f>
        <v>128690.90625</v>
      </c>
      <c r="G9" s="450">
        <f>'data-allavgs'!G6</f>
        <v>497.22805786132812</v>
      </c>
      <c r="H9" s="450">
        <f>'data-allavgs'!H6</f>
        <v>1531.23828125</v>
      </c>
      <c r="I9" s="450">
        <f>'data-allavgs'!I6</f>
        <v>7894.08349609375</v>
      </c>
      <c r="J9" s="450">
        <f>'data-allavgs'!J6</f>
        <v>30287.21484375</v>
      </c>
      <c r="K9" s="450">
        <f>'data-allavgs'!K6</f>
        <v>116368.046875</v>
      </c>
      <c r="L9" s="450">
        <f>'data-allavgs'!L6</f>
        <v>202.47203063964844</v>
      </c>
      <c r="M9" s="450">
        <f>'data-allavgs'!M6</f>
        <v>477.283935546875</v>
      </c>
      <c r="N9" s="450">
        <f>'data-allavgs'!N6</f>
        <v>3065.61474609375</v>
      </c>
      <c r="O9" s="450">
        <f>'data-allavgs'!O6</f>
        <v>11755.7080078125</v>
      </c>
      <c r="P9" s="450">
        <f>'data-allavgs'!P6</f>
        <v>52387.171875</v>
      </c>
      <c r="Q9" s="450">
        <f>'data-allavgs'!Q6</f>
        <v>361.26220703125</v>
      </c>
      <c r="R9" s="450">
        <f>'data-allavgs'!R6</f>
        <v>936.50244140625</v>
      </c>
      <c r="S9" s="450">
        <f>'data-allavgs'!S6</f>
        <v>6801.98583984375</v>
      </c>
      <c r="T9" s="450">
        <f>'data-allavgs'!T6</f>
        <v>26083.564453125</v>
      </c>
      <c r="U9" s="450">
        <f>'data-allavgs'!U6</f>
        <v>116236.65625</v>
      </c>
      <c r="V9" s="450">
        <f>'data-allavgs'!V6</f>
        <v>247.24229431152344</v>
      </c>
      <c r="W9" s="450">
        <f>'data-allavgs'!W6</f>
        <v>582.82012939453125</v>
      </c>
      <c r="X9" s="450">
        <f>'data-allavgs'!X6</f>
        <v>3743.47802734375</v>
      </c>
      <c r="Y9" s="450">
        <f>'data-allavgs'!Y6</f>
        <v>14355.109375</v>
      </c>
      <c r="Z9" s="450">
        <f>'data-allavgs'!Z6</f>
        <v>63970.93359375</v>
      </c>
      <c r="AA9" s="450">
        <f>'data-allavgs'!AA6</f>
        <v>1341.7845458984375</v>
      </c>
      <c r="AB9" s="450">
        <f>'data-allavgs'!AB6</f>
        <v>3489.727783203125</v>
      </c>
      <c r="AC9" s="450">
        <f>'data-allavgs'!AC6</f>
        <v>21012.677734375</v>
      </c>
      <c r="AD9" s="450">
        <f>'data-allavgs'!AD6</f>
        <v>91017.640625</v>
      </c>
      <c r="AE9" s="450">
        <f>'data-allavgs'!AE6</f>
        <v>429620.75</v>
      </c>
      <c r="AF9" s="450">
        <f>'data-allavgs'!AF6</f>
        <v>1011.1937866210938</v>
      </c>
      <c r="AG9" s="450">
        <f>'data-allavgs'!AG6</f>
        <v>3446.39697265625</v>
      </c>
      <c r="AH9" s="450">
        <f>'data-allavgs'!AH6</f>
        <v>20279.099609375</v>
      </c>
      <c r="AI9" s="450">
        <f>'data-allavgs'!AI6</f>
        <v>90060.1953125</v>
      </c>
      <c r="AJ9" s="450">
        <f>'data-allavgs'!AJ6</f>
        <v>440889.8125</v>
      </c>
      <c r="AK9" s="450">
        <f>'data-allavgs'!AK6</f>
        <v>1452.0087890625</v>
      </c>
      <c r="AL9" s="450">
        <f>'data-allavgs'!AL6</f>
        <v>4018.745361328125</v>
      </c>
      <c r="AM9" s="450">
        <f>'data-allavgs'!AM6</f>
        <v>27393.2890625</v>
      </c>
      <c r="AN9" s="450">
        <f>'data-allavgs'!AN6</f>
        <v>152184.953125</v>
      </c>
      <c r="AO9" s="450">
        <f>'data-allavgs'!AO6</f>
        <v>969988.75</v>
      </c>
      <c r="AP9" s="450">
        <f>'data-allavgs'!AP6</f>
        <v>833.6356201171875</v>
      </c>
      <c r="AQ9" s="450">
        <f>'data-allavgs'!AQ6</f>
        <v>2247.30322265625</v>
      </c>
      <c r="AR9" s="450">
        <f>'data-allavgs'!AR6</f>
        <v>13709.8662109375</v>
      </c>
      <c r="AS9" s="450">
        <f>'data-allavgs'!AS6</f>
        <v>71903.71875</v>
      </c>
      <c r="AT9" s="450">
        <f>'data-allavgs'!AT6</f>
        <v>428711.71875</v>
      </c>
      <c r="AU9" s="450">
        <f>'data-allavgs'!AU6</f>
        <v>857.8099365234375</v>
      </c>
      <c r="AV9" s="450">
        <f>'data-allavgs'!AV6</f>
        <v>2312.47216796875</v>
      </c>
      <c r="AW9" s="450">
        <f>'data-allavgs'!AW6</f>
        <v>14107.4345703125</v>
      </c>
      <c r="AX9" s="450">
        <f>'data-allavgs'!AX6</f>
        <v>73988.8359375</v>
      </c>
      <c r="AY9" s="450">
        <f>'data-allavgs'!AY6</f>
        <v>441143.8125</v>
      </c>
      <c r="AZ9" s="450">
        <f>'data-allavgs'!AZ6</f>
        <v>965.1619873046875</v>
      </c>
      <c r="BA9" s="450">
        <f>'data-allavgs'!BA6</f>
        <v>2152.976806640625</v>
      </c>
      <c r="BB9" s="450">
        <f>'data-allavgs'!BB6</f>
        <v>12335.470703125</v>
      </c>
      <c r="BC9" s="450">
        <f>'data-allavgs'!BC6</f>
        <v>82969.6015625</v>
      </c>
      <c r="BD9" s="450">
        <f>'data-allavgs'!BD6</f>
        <v>596080.1875</v>
      </c>
      <c r="BE9" s="450">
        <f>'data-allavgs'!BE6</f>
        <v>1095.3704833984375</v>
      </c>
      <c r="BF9" s="450">
        <f>'data-allavgs'!BF6</f>
        <v>2952.884521484375</v>
      </c>
      <c r="BG9" s="450">
        <f>'data-allavgs'!BG6</f>
        <v>18014.326171875</v>
      </c>
      <c r="BH9" s="450">
        <f>'data-allavgs'!BH6</f>
        <v>94479.1875</v>
      </c>
      <c r="BI9" s="450">
        <f>'data-allavgs'!BI6</f>
        <v>563313.5</v>
      </c>
      <c r="BJ9" s="450">
        <f>'data-allavgs'!BJ6</f>
        <v>520.16741943359375</v>
      </c>
      <c r="BK9" s="450">
        <f>'data-allavgs'!BK6</f>
        <v>1500.5977783203125</v>
      </c>
      <c r="BL9" s="450">
        <f>'data-allavgs'!BL6</f>
        <v>8408.626953125</v>
      </c>
      <c r="BM9" s="450">
        <f>'data-allavgs'!BM6</f>
        <v>38372.546875</v>
      </c>
      <c r="BN9" s="450">
        <f>'data-allavgs'!BN6</f>
        <v>195696.375</v>
      </c>
      <c r="BO9" s="450">
        <f>'data-allavgs'!BO6</f>
        <v>707.60833740234375</v>
      </c>
      <c r="BP9" s="450">
        <f>'data-allavgs'!BP6</f>
        <v>3302.86962890625</v>
      </c>
      <c r="BQ9" s="450">
        <f>'data-allavgs'!BQ6</f>
        <v>21973.39453125</v>
      </c>
      <c r="BR9" s="450">
        <f>'data-allavgs'!BR6</f>
        <v>91309.21875</v>
      </c>
      <c r="BS9" s="450">
        <f>'data-allavgs'!BS6</f>
        <v>322613.8125</v>
      </c>
      <c r="BT9" s="450">
        <f>'data-allavgs'!BT6</f>
        <v>225.53179931640625</v>
      </c>
      <c r="BU9" s="450">
        <f>'data-allavgs'!BU6</f>
        <v>858.6597900390625</v>
      </c>
      <c r="BV9" s="450">
        <f>'data-allavgs'!BV6</f>
        <v>5817.2841796875</v>
      </c>
      <c r="BW9" s="450">
        <f>'data-allavgs'!BW6</f>
        <v>28024.873046875</v>
      </c>
      <c r="BX9" s="450">
        <f>'data-allavgs'!BX6</f>
        <v>117704.4609375</v>
      </c>
      <c r="BY9" s="450">
        <f>'data-allavgs'!BY6</f>
        <v>425.29998779296875</v>
      </c>
      <c r="BZ9" s="450">
        <f>'data-allavgs'!BZ6</f>
        <v>1985.15234375</v>
      </c>
      <c r="CA9" s="450">
        <f>'data-allavgs'!CA6</f>
        <v>13206.8603515625</v>
      </c>
      <c r="CB9" s="450">
        <f>'data-allavgs'!CB6</f>
        <v>54880.37109375</v>
      </c>
      <c r="CC9" s="450">
        <f>'data-allavgs'!CC6</f>
        <v>193903.390625</v>
      </c>
      <c r="CD9" s="450">
        <f>'data-allavgs'!CD6</f>
        <v>157.07125854492188</v>
      </c>
      <c r="CE9" s="450">
        <f>'data-allavgs'!CE6</f>
        <v>661.15692138671875</v>
      </c>
      <c r="CF9" s="450">
        <f>'data-allavgs'!CF6</f>
        <v>4436.10888671875</v>
      </c>
      <c r="CG9" s="450">
        <f>'data-allavgs'!CG6</f>
        <v>19893.408203125</v>
      </c>
      <c r="CH9" s="450">
        <f>'data-allavgs'!CH6</f>
        <v>77368.296875</v>
      </c>
      <c r="CI9" s="450">
        <f>'data-allavgs'!CI6</f>
        <v>402.65472412109375</v>
      </c>
      <c r="CJ9" s="450">
        <f>'data-allavgs'!CJ6</f>
        <v>1694.886474609375</v>
      </c>
      <c r="CK9" s="450">
        <f>'data-allavgs'!CK6</f>
        <v>11372.0380859375</v>
      </c>
      <c r="CL9" s="450">
        <f>'data-allavgs'!CL6</f>
        <v>50997.078125</v>
      </c>
      <c r="CM9" s="450">
        <f>'data-allavgs'!CM6</f>
        <v>198334.90625</v>
      </c>
      <c r="CN9" s="450">
        <f>'data-allavgs'!CN6</f>
        <v>287.007568359375</v>
      </c>
      <c r="CO9" s="450">
        <f>'data-allavgs'!CO6</f>
        <v>1208.0953369140625</v>
      </c>
      <c r="CP9" s="450">
        <f>'data-allavgs'!CP6</f>
        <v>8105.85546875</v>
      </c>
      <c r="CQ9" s="450">
        <f>'data-allavgs'!CQ6</f>
        <v>36350.12109375</v>
      </c>
      <c r="CR9" s="450">
        <f>'data-allavgs'!CR6</f>
        <v>141370.796875</v>
      </c>
      <c r="CS9" s="450">
        <f>'data-allavgs'!CS6</f>
        <v>629.5728759765625</v>
      </c>
      <c r="CT9" s="450">
        <f>'data-allavgs'!CT6</f>
        <v>2113.288330078125</v>
      </c>
      <c r="CU9" s="450">
        <f>'data-allavgs'!CU6</f>
        <v>18609.966796875</v>
      </c>
      <c r="CV9" s="450">
        <f>'data-allavgs'!CV6</f>
        <v>66464.171875</v>
      </c>
      <c r="CW9" s="450">
        <f>'data-allavgs'!CW6</f>
        <v>211476.890625</v>
      </c>
      <c r="CX9" s="450">
        <f>'data-allavgs'!CX6</f>
        <v>461.66970825195312</v>
      </c>
      <c r="CY9" s="450">
        <f>'data-allavgs'!CY6</f>
        <v>1225.0904541015625</v>
      </c>
      <c r="CZ9" s="450">
        <f>'data-allavgs'!CZ6</f>
        <v>11134.064453125</v>
      </c>
      <c r="DA9" s="450">
        <f>'data-allavgs'!DA6</f>
        <v>55578.609375</v>
      </c>
      <c r="DB9" s="450">
        <f>'data-allavgs'!DB6</f>
        <v>170587.796875</v>
      </c>
      <c r="DC9" s="450">
        <f>'data-allavgs'!DC6</f>
        <v>484.60116577148438</v>
      </c>
      <c r="DD9" s="450">
        <f>'data-allavgs'!DD6</f>
        <v>1473.64453125</v>
      </c>
      <c r="DE9" s="450">
        <f>'data-allavgs'!DE6</f>
        <v>10343.5888671875</v>
      </c>
      <c r="DF9" s="450">
        <f>'data-allavgs'!DF6</f>
        <v>41241.46875</v>
      </c>
      <c r="DG9" s="450">
        <f>'data-allavgs'!DG6</f>
        <v>165041.34375</v>
      </c>
      <c r="DH9" s="450">
        <f>'data-allavgs'!DH6</f>
        <v>681.76226806640625</v>
      </c>
      <c r="DI9" s="450">
        <f>'data-allavgs'!DI6</f>
        <v>2042.51123046875</v>
      </c>
      <c r="DJ9" s="450">
        <f>'data-allavgs'!DJ6</f>
        <v>16830.494140625</v>
      </c>
      <c r="DK9" s="450">
        <f>'data-allavgs'!DK6</f>
        <v>70455.328125</v>
      </c>
      <c r="DL9" s="450">
        <f>'data-allavgs'!DL6</f>
        <v>238109.21875</v>
      </c>
      <c r="DM9" s="450">
        <f>'data-allavgs'!DM6</f>
        <v>1966.0206298828125</v>
      </c>
      <c r="DN9" s="450">
        <f>'data-allavgs'!DN6</f>
        <v>7002.82958984375</v>
      </c>
      <c r="DO9" s="450">
        <f>'data-allavgs'!DO6</f>
        <v>28903.95703125</v>
      </c>
      <c r="DP9" s="450">
        <f>'data-allavgs'!DP6</f>
        <v>136955.28125</v>
      </c>
      <c r="DQ9" s="450">
        <f>'data-allavgs'!DQ6</f>
        <v>618611</v>
      </c>
      <c r="DR9" s="450">
        <f>'data-allavgs'!DR6</f>
        <v>1141.7801513671875</v>
      </c>
      <c r="DS9" s="450">
        <f>'data-allavgs'!DS6</f>
        <v>5471.029296875</v>
      </c>
      <c r="DT9" s="450">
        <f>'data-allavgs'!DT6</f>
        <v>19981.150390625</v>
      </c>
      <c r="DU9" s="450">
        <f>'data-allavgs'!DU6</f>
        <v>58040.48828125</v>
      </c>
      <c r="DV9" s="450">
        <f>'data-allavgs'!DV6</f>
        <v>228356</v>
      </c>
      <c r="DW9" s="450">
        <f>'data-allavgs'!DW6</f>
        <v>1616.0238037109375</v>
      </c>
      <c r="DX9" s="450">
        <f>'data-allavgs'!DX6</f>
        <v>6151.81689453125</v>
      </c>
      <c r="DY9" s="450">
        <f>'data-allavgs'!DY6</f>
        <v>33424.921875</v>
      </c>
      <c r="DZ9" s="450">
        <f>'data-allavgs'!DZ6</f>
        <v>111416.40625</v>
      </c>
      <c r="EA9" s="450">
        <f>'data-allavgs'!EA6</f>
        <v>510777.40625</v>
      </c>
      <c r="EB9" s="450">
        <f>'data-allavgs'!EB6</f>
        <v>1200.818603515625</v>
      </c>
      <c r="EC9" s="450">
        <f>'data-allavgs'!EC6</f>
        <v>6755.04248046875</v>
      </c>
      <c r="ED9" s="450">
        <f>'data-allavgs'!ED6</f>
        <v>32348.115234375</v>
      </c>
      <c r="EE9" s="450">
        <f>'data-allavgs'!EE6</f>
        <v>107827.0546875</v>
      </c>
      <c r="EF9" s="450">
        <f>'data-allavgs'!EF6</f>
        <v>371793.0625</v>
      </c>
      <c r="EG9" s="450">
        <f>'data-allavgs'!EG6</f>
        <v>159.798828125</v>
      </c>
      <c r="EH9" s="450">
        <f>'data-allavgs'!EH6</f>
        <v>448.64056396484375</v>
      </c>
      <c r="EI9" s="450">
        <f>'data-allavgs'!EI6</f>
        <v>2104.915283203125</v>
      </c>
      <c r="EJ9" s="450">
        <f>'data-allavgs'!EJ6</f>
        <v>6577.8603515625</v>
      </c>
      <c r="EK9" s="450">
        <f>'data-allavgs'!EK6</f>
        <v>23492.357421875</v>
      </c>
      <c r="EL9" s="450">
        <f>'data-allavgs'!EL6</f>
        <v>147.36827087402344</v>
      </c>
      <c r="EM9" s="450">
        <f>'data-allavgs'!EM6</f>
        <v>424.883544921875</v>
      </c>
      <c r="EN9" s="450">
        <f>'data-allavgs'!EN6</f>
        <v>1863.624267578125</v>
      </c>
      <c r="EO9" s="450">
        <f>'data-allavgs'!EO6</f>
        <v>6212.0810546875</v>
      </c>
      <c r="EP9" s="450">
        <f>'data-allavgs'!EP6</f>
        <v>25657.65234375</v>
      </c>
      <c r="EQ9" s="450">
        <f>'data-allavgs'!EQ6</f>
        <v>332.59857177734375</v>
      </c>
      <c r="ER9" s="450">
        <f>'data-allavgs'!ER6</f>
        <v>946.4169921875</v>
      </c>
      <c r="ES9" s="450">
        <f>'data-allavgs'!ES6</f>
        <v>4293.2763671875</v>
      </c>
      <c r="ET9" s="450">
        <f>'data-allavgs'!ET6</f>
        <v>13856.298828125</v>
      </c>
      <c r="EU9" s="450">
        <f>'data-allavgs'!EU6</f>
        <v>53419.40625</v>
      </c>
      <c r="EV9" s="450">
        <f>'data-allavgs'!EV6</f>
        <v>416.937255859375</v>
      </c>
      <c r="EW9" s="450">
        <f>'data-allavgs'!EW6</f>
        <v>1547.9791259765625</v>
      </c>
      <c r="EX9" s="450">
        <f>'data-allavgs'!EX6</f>
        <v>10524.8466796875</v>
      </c>
      <c r="EY9" s="450">
        <f>'data-allavgs'!EY6</f>
        <v>41295.1015625</v>
      </c>
      <c r="EZ9" s="450">
        <f>'data-allavgs'!EZ6</f>
        <v>141027.46875</v>
      </c>
      <c r="FA9" s="450">
        <f>'data-allavgs'!FA6</f>
        <v>193.54731750488281</v>
      </c>
      <c r="FB9" s="450">
        <f>'data-allavgs'!FB6</f>
        <v>718.59063720703125</v>
      </c>
      <c r="FC9" s="450">
        <f>'data-allavgs'!FC6</f>
        <v>4885.76123046875</v>
      </c>
      <c r="FD9" s="450">
        <f>'data-allavgs'!FD6</f>
        <v>19169.685546875</v>
      </c>
      <c r="FE9" s="450">
        <f>'data-allavgs'!FE6</f>
        <v>65466.66015625</v>
      </c>
      <c r="FF9" s="449">
        <f>'data-WOsharesavg'!L31</f>
        <v>0</v>
      </c>
      <c r="FG9" s="450">
        <f>'data-WOsharesavg'!N31</f>
        <v>0</v>
      </c>
      <c r="FH9" s="450">
        <f>'data-WOsharesavg'!O31</f>
        <v>0</v>
      </c>
      <c r="FI9" s="450">
        <f>'data-WOsharesavg'!P31</f>
        <v>0</v>
      </c>
      <c r="FJ9" s="451">
        <f>'data-WOsharesavg'!Q31</f>
        <v>0</v>
      </c>
    </row>
    <row r="10" spans="1:169" x14ac:dyDescent="0.2">
      <c r="A10" s="440">
        <v>1920</v>
      </c>
      <c r="B10" s="449">
        <f>'data-allavgs'!B7</f>
        <v>591.30712890625</v>
      </c>
      <c r="C10" s="450">
        <f>'data-allavgs'!C7</f>
        <v>1345.19970703125</v>
      </c>
      <c r="D10" s="450">
        <f>'data-allavgs'!D7</f>
        <v>2561.141845703125</v>
      </c>
      <c r="E10" s="450">
        <f>'data-allavgs'!E7</f>
        <v>4468.37548828125</v>
      </c>
      <c r="F10" s="451">
        <f>'data-allavgs'!F7</f>
        <v>7049.2919921875</v>
      </c>
      <c r="G10" s="450">
        <f>'data-allavgs'!G7</f>
        <v>943.3953857421875</v>
      </c>
      <c r="H10" s="450">
        <f>'data-allavgs'!H7</f>
        <v>2146.186279296875</v>
      </c>
      <c r="I10" s="450">
        <f>'data-allavgs'!I7</f>
        <v>4086.14990234375</v>
      </c>
      <c r="J10" s="450">
        <f>'data-allavgs'!J7</f>
        <v>7129.02783203125</v>
      </c>
      <c r="K10" s="450">
        <f>'data-allavgs'!K7</f>
        <v>11246.7265625</v>
      </c>
      <c r="L10" s="450">
        <f>'data-allavgs'!L7</f>
        <v>219.27061462402344</v>
      </c>
      <c r="M10" s="450">
        <f>'data-allavgs'!M7</f>
        <v>516.88299560546875</v>
      </c>
      <c r="N10" s="450">
        <f>'data-allavgs'!N7</f>
        <v>3142.966796875</v>
      </c>
      <c r="O10" s="450">
        <f>'data-allavgs'!O7</f>
        <v>12052.330078125</v>
      </c>
      <c r="P10" s="450">
        <f>'data-allavgs'!P7</f>
        <v>60425.42578125</v>
      </c>
      <c r="Q10" s="450">
        <f>'data-allavgs'!Q7</f>
        <v>517.59326171875</v>
      </c>
      <c r="R10" s="450">
        <f>'data-allavgs'!R7</f>
        <v>1341.760498046875</v>
      </c>
      <c r="S10" s="450">
        <f>'data-allavgs'!S7</f>
        <v>7902.41357421875</v>
      </c>
      <c r="T10" s="450">
        <f>'data-allavgs'!T7</f>
        <v>30303.373046875</v>
      </c>
      <c r="U10" s="450">
        <f>'data-allavgs'!U7</f>
        <v>151928.640625</v>
      </c>
      <c r="V10" s="450">
        <f>'data-allavgs'!V7</f>
        <v>261.772216796875</v>
      </c>
      <c r="W10" s="450">
        <f>'data-allavgs'!W7</f>
        <v>617.0712890625</v>
      </c>
      <c r="X10" s="450">
        <f>'data-allavgs'!X7</f>
        <v>3752.17333984375</v>
      </c>
      <c r="Y10" s="450">
        <f>'data-allavgs'!Y7</f>
        <v>14388.453125</v>
      </c>
      <c r="Z10" s="450">
        <f>'data-allavgs'!Z7</f>
        <v>72137.7890625</v>
      </c>
      <c r="AA10" s="450">
        <f>'data-allavgs'!AA7</f>
        <v>1095.982177734375</v>
      </c>
      <c r="AB10" s="450">
        <f>'data-allavgs'!AB7</f>
        <v>2850.442138671875</v>
      </c>
      <c r="AC10" s="450">
        <f>'data-allavgs'!AC7</f>
        <v>17926.29296875</v>
      </c>
      <c r="AD10" s="450">
        <f>'data-allavgs'!AD7</f>
        <v>77648.78125</v>
      </c>
      <c r="AE10" s="450">
        <f>'data-allavgs'!AE7</f>
        <v>366517.1875</v>
      </c>
      <c r="AF10" s="450">
        <f>'data-allavgs'!AF7</f>
        <v>1206.4228515625</v>
      </c>
      <c r="AG10" s="450">
        <f>'data-allavgs'!AG7</f>
        <v>4033.26416015625</v>
      </c>
      <c r="AH10" s="450">
        <f>'data-allavgs'!AH7</f>
        <v>20027.240234375</v>
      </c>
      <c r="AI10" s="450">
        <f>'data-allavgs'!AI7</f>
        <v>84947.8359375</v>
      </c>
      <c r="AJ10" s="450">
        <f>'data-allavgs'!AJ7</f>
        <v>378633.28125</v>
      </c>
      <c r="AK10" s="450">
        <f>'data-allavgs'!AK7</f>
        <v>1826.609130859375</v>
      </c>
      <c r="AL10" s="450">
        <f>'data-allavgs'!AL7</f>
        <v>5055.53173828125</v>
      </c>
      <c r="AM10" s="450">
        <f>'data-allavgs'!AM7</f>
        <v>21554.767578125</v>
      </c>
      <c r="AN10" s="450">
        <f>'data-allavgs'!AN7</f>
        <v>119748.7109375</v>
      </c>
      <c r="AO10" s="450">
        <f>'data-allavgs'!AO7</f>
        <v>695453.5</v>
      </c>
      <c r="AP10" s="450">
        <f>'data-allavgs'!AP7</f>
        <v>1080.3638916015625</v>
      </c>
      <c r="AQ10" s="450">
        <f>'data-allavgs'!AQ7</f>
        <v>2894.147216796875</v>
      </c>
      <c r="AR10" s="450">
        <f>'data-allavgs'!AR7</f>
        <v>13895.6396484375</v>
      </c>
      <c r="AS10" s="450">
        <f>'data-allavgs'!AS7</f>
        <v>67627.265625</v>
      </c>
      <c r="AT10" s="450">
        <f>'data-allavgs'!AT7</f>
        <v>368824.59375</v>
      </c>
      <c r="AU10" s="450">
        <f>'data-allavgs'!AU7</f>
        <v>1015.0621948242188</v>
      </c>
      <c r="AV10" s="450">
        <f>'data-allavgs'!AV7</f>
        <v>2719.213134765625</v>
      </c>
      <c r="AW10" s="450">
        <f>'data-allavgs'!AW7</f>
        <v>13055.7294921875</v>
      </c>
      <c r="AX10" s="450">
        <f>'data-allavgs'!AX7</f>
        <v>63539.59375</v>
      </c>
      <c r="AY10" s="450">
        <f>'data-allavgs'!AY7</f>
        <v>346531.3125</v>
      </c>
      <c r="AZ10" s="450">
        <f>'data-allavgs'!AZ7</f>
        <v>1336.289794921875</v>
      </c>
      <c r="BA10" s="450">
        <f>'data-allavgs'!BA7</f>
        <v>2980.84765625</v>
      </c>
      <c r="BB10" s="450">
        <f>'data-allavgs'!BB7</f>
        <v>11757.533203125</v>
      </c>
      <c r="BC10" s="450">
        <f>'data-allavgs'!BC7</f>
        <v>65746.984375</v>
      </c>
      <c r="BD10" s="450">
        <f>'data-allavgs'!BD7</f>
        <v>443906.90625</v>
      </c>
      <c r="BE10" s="450">
        <f>'data-allavgs'!BE7</f>
        <v>1272.3004150390625</v>
      </c>
      <c r="BF10" s="450">
        <f>'data-allavgs'!BF7</f>
        <v>3408.319091796875</v>
      </c>
      <c r="BG10" s="450">
        <f>'data-allavgs'!BG7</f>
        <v>16364.328125</v>
      </c>
      <c r="BH10" s="450">
        <f>'data-allavgs'!BH7</f>
        <v>79641.8671875</v>
      </c>
      <c r="BI10" s="450">
        <f>'data-allavgs'!BI7</f>
        <v>434349.6875</v>
      </c>
      <c r="BJ10" s="450">
        <f>'data-allavgs'!BJ7</f>
        <v>518.49810791015625</v>
      </c>
      <c r="BK10" s="450">
        <f>'data-allavgs'!BK7</f>
        <v>1261.673095703125</v>
      </c>
      <c r="BL10" s="450">
        <f>'data-allavgs'!BL7</f>
        <v>3980.010009765625</v>
      </c>
      <c r="BM10" s="450">
        <f>'data-allavgs'!BM7</f>
        <v>15107.416015625</v>
      </c>
      <c r="BN10" s="450">
        <f>'data-allavgs'!BN7</f>
        <v>73159.7734375</v>
      </c>
      <c r="BO10" s="450">
        <f>'data-allavgs'!BO7</f>
        <v>643.027587890625</v>
      </c>
      <c r="BP10" s="450">
        <f>'data-allavgs'!BP7</f>
        <v>3001.42919921875</v>
      </c>
      <c r="BQ10" s="450">
        <f>'data-allavgs'!BQ7</f>
        <v>19967.96484375</v>
      </c>
      <c r="BR10" s="450">
        <f>'data-allavgs'!BR7</f>
        <v>82975.7734375</v>
      </c>
      <c r="BS10" s="450">
        <f>'data-allavgs'!BS7</f>
        <v>293170.09375</v>
      </c>
      <c r="BT10" s="450">
        <f>'data-allavgs'!BT7</f>
        <v>282.93991088867188</v>
      </c>
      <c r="BU10" s="450">
        <f>'data-allavgs'!BU7</f>
        <v>1077.227783203125</v>
      </c>
      <c r="BV10" s="450">
        <f>'data-allavgs'!BV7</f>
        <v>7298.0478515625</v>
      </c>
      <c r="BW10" s="450">
        <f>'data-allavgs'!BW7</f>
        <v>35158.48046875</v>
      </c>
      <c r="BX10" s="450">
        <f>'data-allavgs'!BX7</f>
        <v>147665.609375</v>
      </c>
      <c r="BY10" s="450">
        <f>'data-allavgs'!BY7</f>
        <v>402.82574462890625</v>
      </c>
      <c r="BZ10" s="450">
        <f>'data-allavgs'!BZ7</f>
        <v>1880.2503662109375</v>
      </c>
      <c r="CA10" s="450">
        <f>'data-allavgs'!CA7</f>
        <v>12508.9658203125</v>
      </c>
      <c r="CB10" s="450">
        <f>'data-allavgs'!CB7</f>
        <v>51980.3125</v>
      </c>
      <c r="CC10" s="450">
        <f>'data-allavgs'!CC7</f>
        <v>183656.890625</v>
      </c>
      <c r="CD10" s="450">
        <f>'data-allavgs'!CD7</f>
        <v>215.8780517578125</v>
      </c>
      <c r="CE10" s="450">
        <f>'data-allavgs'!CE7</f>
        <v>908.691162109375</v>
      </c>
      <c r="CF10" s="450">
        <f>'data-allavgs'!CF7</f>
        <v>6096.96875</v>
      </c>
      <c r="CG10" s="450">
        <f>'data-allavgs'!CG7</f>
        <v>27341.4140625</v>
      </c>
      <c r="CH10" s="450">
        <f>'data-allavgs'!CH7</f>
        <v>106334.65625</v>
      </c>
      <c r="CI10" s="450">
        <f>'data-allavgs'!CI7</f>
        <v>458.7388916015625</v>
      </c>
      <c r="CJ10" s="450">
        <f>'data-allavgs'!CJ7</f>
        <v>1930.96044921875</v>
      </c>
      <c r="CK10" s="450">
        <f>'data-allavgs'!CK7</f>
        <v>12956.0029296875</v>
      </c>
      <c r="CL10" s="450">
        <f>'data-allavgs'!CL7</f>
        <v>58100.2578125</v>
      </c>
      <c r="CM10" s="450">
        <f>'data-allavgs'!CM7</f>
        <v>225960.171875</v>
      </c>
      <c r="CN10" s="450">
        <f>'data-allavgs'!CN7</f>
        <v>312.53695678710938</v>
      </c>
      <c r="CO10" s="450">
        <f>'data-allavgs'!CO7</f>
        <v>1315.5555419921875</v>
      </c>
      <c r="CP10" s="450">
        <f>'data-allavgs'!CP7</f>
        <v>8826.8720703125</v>
      </c>
      <c r="CQ10" s="450">
        <f>'data-allavgs'!CQ7</f>
        <v>39583.46875</v>
      </c>
      <c r="CR10" s="450">
        <f>'data-allavgs'!CR7</f>
        <v>153945.75</v>
      </c>
      <c r="CS10" s="450">
        <f>'data-allavgs'!CS7</f>
        <v>672.22015380859375</v>
      </c>
      <c r="CT10" s="450">
        <f>'data-allavgs'!CT7</f>
        <v>2256.442626953125</v>
      </c>
      <c r="CU10" s="450">
        <f>'data-allavgs'!CU7</f>
        <v>19870.607421875</v>
      </c>
      <c r="CV10" s="450">
        <f>'data-allavgs'!CV7</f>
        <v>70966.453125</v>
      </c>
      <c r="CW10" s="450">
        <f>'data-allavgs'!CW7</f>
        <v>225802.328125</v>
      </c>
      <c r="CX10" s="450">
        <f>'data-allavgs'!CX7</f>
        <v>449.23065185546875</v>
      </c>
      <c r="CY10" s="450">
        <f>'data-allavgs'!CY7</f>
        <v>1192.08203125</v>
      </c>
      <c r="CZ10" s="450">
        <f>'data-allavgs'!CZ7</f>
        <v>10834.072265625</v>
      </c>
      <c r="DA10" s="450">
        <f>'data-allavgs'!DA7</f>
        <v>54081.1171875</v>
      </c>
      <c r="DB10" s="450">
        <f>'data-allavgs'!DB7</f>
        <v>165991.546875</v>
      </c>
      <c r="DC10" s="450">
        <f>'data-allavgs'!DC7</f>
        <v>298.66189575195312</v>
      </c>
      <c r="DD10" s="450">
        <f>'data-allavgs'!DD7</f>
        <v>908.2137451171875</v>
      </c>
      <c r="DE10" s="450">
        <f>'data-allavgs'!DE7</f>
        <v>6374.80078125</v>
      </c>
      <c r="DF10" s="450">
        <f>'data-allavgs'!DF7</f>
        <v>25417.3046875</v>
      </c>
      <c r="DG10" s="450">
        <f>'data-allavgs'!DG7</f>
        <v>101715.7265625</v>
      </c>
      <c r="DH10" s="450">
        <f>'data-allavgs'!DH7</f>
        <v>736.642333984375</v>
      </c>
      <c r="DI10" s="450">
        <f>'data-allavgs'!DI7</f>
        <v>2206.927978515625</v>
      </c>
      <c r="DJ10" s="450">
        <f>'data-allavgs'!DJ7</f>
        <v>18185.3046875</v>
      </c>
      <c r="DK10" s="450">
        <f>'data-allavgs'!DK7</f>
        <v>76126.796875</v>
      </c>
      <c r="DL10" s="450">
        <f>'data-allavgs'!DL7</f>
        <v>257276.375</v>
      </c>
      <c r="DM10" s="450">
        <f>'data-allavgs'!DM7</f>
        <v>2033.381103515625</v>
      </c>
      <c r="DN10" s="450">
        <f>'data-allavgs'!DN7</f>
        <v>7245.6044921875</v>
      </c>
      <c r="DO10" s="450">
        <f>'data-allavgs'!DO7</f>
        <v>31170.919921875</v>
      </c>
      <c r="DP10" s="450">
        <f>'data-allavgs'!DP7</f>
        <v>135107.15625</v>
      </c>
      <c r="DQ10" s="450">
        <f>'data-allavgs'!DQ7</f>
        <v>487405.78125</v>
      </c>
      <c r="DR10" s="450">
        <f>'data-allavgs'!DR7</f>
        <v>1348.57470703125</v>
      </c>
      <c r="DS10" s="450">
        <f>'data-allavgs'!DS7</f>
        <v>4574.75537109375</v>
      </c>
      <c r="DT10" s="450">
        <f>'data-allavgs'!DT7</f>
        <v>20131.966796875</v>
      </c>
      <c r="DU10" s="450">
        <f>'data-allavgs'!DU7</f>
        <v>58524.76953125</v>
      </c>
      <c r="DV10" s="450">
        <f>'data-allavgs'!DV7</f>
        <v>226151.046875</v>
      </c>
      <c r="DW10" s="450">
        <f>'data-allavgs'!DW7</f>
        <v>1969.02099609375</v>
      </c>
      <c r="DX10" s="450">
        <f>'data-allavgs'!DX7</f>
        <v>7495.59326171875</v>
      </c>
      <c r="DY10" s="450">
        <f>'data-allavgs'!DY7</f>
        <v>20648.748046875</v>
      </c>
      <c r="DZ10" s="450">
        <f>'data-allavgs'!DZ7</f>
        <v>81187.5</v>
      </c>
      <c r="EA10" s="450">
        <f>'data-allavgs'!EA7</f>
        <v>361857.8125</v>
      </c>
      <c r="EB10" s="450">
        <f>'data-allavgs'!EB7</f>
        <v>1274.222900390625</v>
      </c>
      <c r="EC10" s="450">
        <f>'data-allavgs'!EC7</f>
        <v>7167.9677734375</v>
      </c>
      <c r="ED10" s="450">
        <f>'data-allavgs'!ED7</f>
        <v>34325.50390625</v>
      </c>
      <c r="EE10" s="450">
        <f>'data-allavgs'!EE7</f>
        <v>114418.359375</v>
      </c>
      <c r="EF10" s="450">
        <f>'data-allavgs'!EF7</f>
        <v>394520.21875</v>
      </c>
      <c r="EG10" s="450">
        <f>'data-allavgs'!EG7</f>
        <v>123.17917633056641</v>
      </c>
      <c r="EH10" s="450">
        <f>'data-allavgs'!EH7</f>
        <v>345.82965087890625</v>
      </c>
      <c r="EI10" s="450">
        <f>'data-allavgs'!EI7</f>
        <v>2280.583984375</v>
      </c>
      <c r="EJ10" s="450">
        <f>'data-allavgs'!EJ7</f>
        <v>7126.8251953125</v>
      </c>
      <c r="EK10" s="450">
        <f>'data-allavgs'!EK7</f>
        <v>25452.9453125</v>
      </c>
      <c r="EL10" s="450">
        <f>'data-allavgs'!EL7</f>
        <v>151.97096252441406</v>
      </c>
      <c r="EM10" s="450">
        <f>'data-allavgs'!EM7</f>
        <v>438.15374755859375</v>
      </c>
      <c r="EN10" s="450">
        <f>'data-allavgs'!EN7</f>
        <v>1921.8299560546875</v>
      </c>
      <c r="EO10" s="450">
        <f>'data-allavgs'!EO7</f>
        <v>6406.10009765625</v>
      </c>
      <c r="EP10" s="450">
        <f>'data-allavgs'!EP7</f>
        <v>26459.0078125</v>
      </c>
      <c r="EQ10" s="450">
        <f>'data-allavgs'!EQ7</f>
        <v>312.89666748046875</v>
      </c>
      <c r="ER10" s="450">
        <f>'data-allavgs'!ER7</f>
        <v>890.35479736328125</v>
      </c>
      <c r="ES10" s="450">
        <f>'data-allavgs'!ES7</f>
        <v>4791.4189453125</v>
      </c>
      <c r="ET10" s="450">
        <f>'data-allavgs'!ET7</f>
        <v>15420.9111328125</v>
      </c>
      <c r="EU10" s="450">
        <f>'data-allavgs'!EU7</f>
        <v>59078.10546875</v>
      </c>
      <c r="EV10" s="450">
        <f>'data-allavgs'!EV7</f>
        <v>433.929443359375</v>
      </c>
      <c r="EW10" s="450">
        <f>'data-allavgs'!EW7</f>
        <v>1611.0667724609375</v>
      </c>
      <c r="EX10" s="450">
        <f>'data-allavgs'!EX7</f>
        <v>10532.3623046875</v>
      </c>
      <c r="EY10" s="450">
        <f>'data-allavgs'!EY7</f>
        <v>38763.84765625</v>
      </c>
      <c r="EZ10" s="450">
        <f>'data-allavgs'!EZ7</f>
        <v>119120</v>
      </c>
      <c r="FA10" s="450">
        <f>'data-allavgs'!FA7</f>
        <v>198.95567321777344</v>
      </c>
      <c r="FB10" s="450">
        <f>'data-allavgs'!FB7</f>
        <v>738.67047119140625</v>
      </c>
      <c r="FC10" s="450">
        <f>'data-allavgs'!FC7</f>
        <v>4829.064453125</v>
      </c>
      <c r="FD10" s="450">
        <f>'data-allavgs'!FD7</f>
        <v>17773.13671875</v>
      </c>
      <c r="FE10" s="450">
        <f>'data-allavgs'!FE7</f>
        <v>54616.25390625</v>
      </c>
      <c r="FF10" s="449">
        <f>'data-WOsharesavg'!L32</f>
        <v>0</v>
      </c>
      <c r="FG10" s="450">
        <f>'data-WOsharesavg'!N32</f>
        <v>0</v>
      </c>
      <c r="FH10" s="450">
        <f>'data-WOsharesavg'!O32</f>
        <v>0</v>
      </c>
      <c r="FI10" s="450">
        <f>'data-WOsharesavg'!P32</f>
        <v>0</v>
      </c>
      <c r="FJ10" s="451">
        <f>'data-WOsharesavg'!Q32</f>
        <v>0</v>
      </c>
    </row>
    <row r="11" spans="1:169" x14ac:dyDescent="0.2">
      <c r="A11" s="440">
        <v>1930</v>
      </c>
      <c r="B11" s="449">
        <f>'data-allavgs'!B8</f>
        <v>1063.6055908203125</v>
      </c>
      <c r="C11" s="450">
        <f>'data-allavgs'!C8</f>
        <v>2419.659423828125</v>
      </c>
      <c r="D11" s="450">
        <f>'data-allavgs'!D8</f>
        <v>4606.81884765625</v>
      </c>
      <c r="E11" s="450">
        <f>'data-allavgs'!E8</f>
        <v>8037.42919921875</v>
      </c>
      <c r="F11" s="451">
        <f>'data-allavgs'!F8</f>
        <v>12679.8173828125</v>
      </c>
      <c r="G11" s="450">
        <f>'data-allavgs'!G8</f>
        <v>961.759521484375</v>
      </c>
      <c r="H11" s="450">
        <f>'data-allavgs'!H8</f>
        <v>2187.9638671875</v>
      </c>
      <c r="I11" s="450">
        <f>'data-allavgs'!I8</f>
        <v>4165.69091796875</v>
      </c>
      <c r="J11" s="450">
        <f>'data-allavgs'!J8</f>
        <v>7267.80126953125</v>
      </c>
      <c r="K11" s="450">
        <f>'data-allavgs'!K8</f>
        <v>11465.6552734375</v>
      </c>
      <c r="L11" s="450">
        <f>'data-allavgs'!L8</f>
        <v>234.19952392578125</v>
      </c>
      <c r="M11" s="450">
        <f>'data-allavgs'!M8</f>
        <v>552.07464599609375</v>
      </c>
      <c r="N11" s="450">
        <f>'data-allavgs'!N8</f>
        <v>3239.967041015625</v>
      </c>
      <c r="O11" s="450">
        <f>'data-allavgs'!O8</f>
        <v>12424.296875</v>
      </c>
      <c r="P11" s="450">
        <f>'data-allavgs'!P8</f>
        <v>58767.6484375</v>
      </c>
      <c r="Q11" s="450">
        <f>'data-allavgs'!Q8</f>
        <v>590.52978515625</v>
      </c>
      <c r="R11" s="450">
        <f>'data-allavgs'!R8</f>
        <v>1530.83447265625</v>
      </c>
      <c r="S11" s="450">
        <f>'data-allavgs'!S8</f>
        <v>8701.7822265625</v>
      </c>
      <c r="T11" s="450">
        <f>'data-allavgs'!T8</f>
        <v>33368.7109375</v>
      </c>
      <c r="U11" s="450">
        <f>'data-allavgs'!U8</f>
        <v>157835.953125</v>
      </c>
      <c r="V11" s="450">
        <f>'data-allavgs'!V8</f>
        <v>290.89010620117188</v>
      </c>
      <c r="W11" s="450">
        <f>'data-allavgs'!W8</f>
        <v>685.71038818359375</v>
      </c>
      <c r="X11" s="450">
        <f>'data-allavgs'!X8</f>
        <v>4024.23681640625</v>
      </c>
      <c r="Y11" s="450">
        <f>'data-allavgs'!Y8</f>
        <v>15431.7353515625</v>
      </c>
      <c r="Z11" s="450">
        <f>'data-allavgs'!Z8</f>
        <v>72993.0078125</v>
      </c>
      <c r="AA11" s="450">
        <f>'data-allavgs'!AA8</f>
        <v>2206.7958984375</v>
      </c>
      <c r="AB11" s="450">
        <f>'data-allavgs'!AB8</f>
        <v>5739.45849609375</v>
      </c>
      <c r="AC11" s="450">
        <f>'data-allavgs'!AC8</f>
        <v>15467.224609375</v>
      </c>
      <c r="AD11" s="450">
        <f>'data-allavgs'!AD8</f>
        <v>51557.41796875</v>
      </c>
      <c r="AE11" s="450">
        <f>'data-allavgs'!AE8</f>
        <v>243360.90625</v>
      </c>
      <c r="AF11" s="450">
        <f>'data-allavgs'!AF8</f>
        <v>1574.9744873046875</v>
      </c>
      <c r="AG11" s="450">
        <f>'data-allavgs'!AG8</f>
        <v>5059.859375</v>
      </c>
      <c r="AH11" s="450">
        <f>'data-allavgs'!AH8</f>
        <v>21387.994140625</v>
      </c>
      <c r="AI11" s="450">
        <f>'data-allavgs'!AI8</f>
        <v>85779.5625</v>
      </c>
      <c r="AJ11" s="450">
        <f>'data-allavgs'!AJ8</f>
        <v>357671.1875</v>
      </c>
      <c r="AK11" s="450">
        <f>'data-allavgs'!AK8</f>
        <v>2239.678466796875</v>
      </c>
      <c r="AL11" s="450">
        <f>'data-allavgs'!AL8</f>
        <v>6198.7900390625</v>
      </c>
      <c r="AM11" s="450">
        <f>'data-allavgs'!AM8</f>
        <v>23188.677734375</v>
      </c>
      <c r="AN11" s="450">
        <f>'data-allavgs'!AN8</f>
        <v>128825.9921875</v>
      </c>
      <c r="AO11" s="450">
        <f>'data-allavgs'!AO8</f>
        <v>786307.3125</v>
      </c>
      <c r="AP11" s="450">
        <f>'data-allavgs'!AP8</f>
        <v>1376.4876708984375</v>
      </c>
      <c r="AQ11" s="450">
        <f>'data-allavgs'!AQ8</f>
        <v>3828.128662109375</v>
      </c>
      <c r="AR11" s="450">
        <f>'data-allavgs'!AR8</f>
        <v>15127.869140625</v>
      </c>
      <c r="AS11" s="450">
        <f>'data-allavgs'!AS8</f>
        <v>69725.984375</v>
      </c>
      <c r="AT11" s="450">
        <f>'data-allavgs'!AT8</f>
        <v>432944.71875</v>
      </c>
      <c r="AU11" s="450">
        <f>'data-allavgs'!AU8</f>
        <v>1237.05322265625</v>
      </c>
      <c r="AV11" s="450">
        <f>'data-allavgs'!AV8</f>
        <v>3298.35546875</v>
      </c>
      <c r="AW11" s="450">
        <f>'data-allavgs'!AW8</f>
        <v>12282.556640625</v>
      </c>
      <c r="AX11" s="450">
        <f>'data-allavgs'!AX8</f>
        <v>56667.13671875</v>
      </c>
      <c r="AY11" s="450">
        <f>'data-allavgs'!AY8</f>
        <v>308209.34375</v>
      </c>
      <c r="AZ11" s="450">
        <f>'data-allavgs'!AZ8</f>
        <v>1539.4971923828125</v>
      </c>
      <c r="BA11" s="450">
        <f>'data-allavgs'!BA8</f>
        <v>3434.14013671875</v>
      </c>
      <c r="BB11" s="450">
        <f>'data-allavgs'!BB8</f>
        <v>15214.1025390625</v>
      </c>
      <c r="BC11" s="450">
        <f>'data-allavgs'!BC8</f>
        <v>80887.78125</v>
      </c>
      <c r="BD11" s="450">
        <f>'data-allavgs'!BD8</f>
        <v>494983.46875</v>
      </c>
      <c r="BE11" s="450">
        <f>'data-allavgs'!BE8</f>
        <v>1717.6871337890625</v>
      </c>
      <c r="BF11" s="450">
        <f>'data-allavgs'!BF8</f>
        <v>4579.8701171875</v>
      </c>
      <c r="BG11" s="450">
        <f>'data-allavgs'!BG8</f>
        <v>17054.71484375</v>
      </c>
      <c r="BH11" s="450">
        <f>'data-allavgs'!BH8</f>
        <v>78684.09375</v>
      </c>
      <c r="BI11" s="450">
        <f>'data-allavgs'!BI8</f>
        <v>427958.34375</v>
      </c>
      <c r="BJ11" s="450">
        <f>'data-allavgs'!BJ8</f>
        <v>962.27581787109375</v>
      </c>
      <c r="BK11" s="450">
        <f>'data-allavgs'!BK8</f>
        <v>2346.792724609375</v>
      </c>
      <c r="BL11" s="450">
        <f>'data-allavgs'!BL8</f>
        <v>6422.94091796875</v>
      </c>
      <c r="BM11" s="450">
        <f>'data-allavgs'!BM8</f>
        <v>22681.525390625</v>
      </c>
      <c r="BN11" s="450">
        <f>'data-allavgs'!BN8</f>
        <v>107040.0625</v>
      </c>
      <c r="BO11" s="450">
        <f>'data-allavgs'!BO8</f>
        <v>755.34783935546875</v>
      </c>
      <c r="BP11" s="450">
        <f>'data-allavgs'!BP8</f>
        <v>3525.700927734375</v>
      </c>
      <c r="BQ11" s="450">
        <f>'data-allavgs'!BQ8</f>
        <v>23455.8515625</v>
      </c>
      <c r="BR11" s="450">
        <f>'data-allavgs'!BR8</f>
        <v>97469.484375</v>
      </c>
      <c r="BS11" s="450">
        <f>'data-allavgs'!BS8</f>
        <v>344379.28125</v>
      </c>
      <c r="BT11" s="450">
        <f>'data-allavgs'!BT8</f>
        <v>294.90457153320312</v>
      </c>
      <c r="BU11" s="450">
        <f>'data-allavgs'!BU8</f>
        <v>1122.780517578125</v>
      </c>
      <c r="BV11" s="450">
        <f>'data-allavgs'!BV8</f>
        <v>8188.33056640625</v>
      </c>
      <c r="BW11" s="450">
        <f>'data-allavgs'!BW8</f>
        <v>42461.9296875</v>
      </c>
      <c r="BX11" s="450">
        <f>'data-allavgs'!BX8</f>
        <v>178340.09375</v>
      </c>
      <c r="BY11" s="450">
        <f>'data-allavgs'!BY8</f>
        <v>462.376953125</v>
      </c>
      <c r="BZ11" s="450">
        <f>'data-allavgs'!BZ8</f>
        <v>2158.214599609375</v>
      </c>
      <c r="CA11" s="450">
        <f>'data-allavgs'!CA8</f>
        <v>14358.212890625</v>
      </c>
      <c r="CB11" s="450">
        <f>'data-allavgs'!CB8</f>
        <v>59664.75390625</v>
      </c>
      <c r="CC11" s="450">
        <f>'data-allavgs'!CC8</f>
        <v>210807.578125</v>
      </c>
      <c r="CD11" s="450">
        <f>'data-allavgs'!CD8</f>
        <v>291.04031372070312</v>
      </c>
      <c r="CE11" s="450">
        <f>'data-allavgs'!CE8</f>
        <v>1225.0703125</v>
      </c>
      <c r="CF11" s="450">
        <f>'data-allavgs'!CF8</f>
        <v>8528.029296875</v>
      </c>
      <c r="CG11" s="450">
        <f>'data-allavgs'!CG8</f>
        <v>39873.04296875</v>
      </c>
      <c r="CH11" s="450">
        <f>'data-allavgs'!CH8</f>
        <v>155765.9375</v>
      </c>
      <c r="CI11" s="450">
        <f>'data-allavgs'!CI8</f>
        <v>393.0823974609375</v>
      </c>
      <c r="CJ11" s="450">
        <f>'data-allavgs'!CJ8</f>
        <v>1654.593994140625</v>
      </c>
      <c r="CK11" s="450">
        <f>'data-allavgs'!CK8</f>
        <v>11518.0546875</v>
      </c>
      <c r="CL11" s="450">
        <f>'data-allavgs'!CL8</f>
        <v>53852.98828125</v>
      </c>
      <c r="CM11" s="450">
        <f>'data-allavgs'!CM8</f>
        <v>210379.25</v>
      </c>
      <c r="CN11" s="450">
        <f>'data-allavgs'!CN8</f>
        <v>397.15237426757812</v>
      </c>
      <c r="CO11" s="450">
        <f>'data-allavgs'!CO8</f>
        <v>1671.7255859375</v>
      </c>
      <c r="CP11" s="450">
        <f>'data-allavgs'!CP8</f>
        <v>11637.3125</v>
      </c>
      <c r="CQ11" s="450">
        <f>'data-allavgs'!CQ8</f>
        <v>54410.5859375</v>
      </c>
      <c r="CR11" s="450">
        <f>'data-allavgs'!CR8</f>
        <v>212557.53125</v>
      </c>
      <c r="CS11" s="450">
        <f>'data-allavgs'!CS8</f>
        <v>706.203125</v>
      </c>
      <c r="CT11" s="450">
        <f>'data-allavgs'!CT8</f>
        <v>2370.51318359375</v>
      </c>
      <c r="CU11" s="450">
        <f>'data-allavgs'!CU8</f>
        <v>20875.130859375</v>
      </c>
      <c r="CV11" s="450">
        <f>'data-allavgs'!CV8</f>
        <v>74554.046875</v>
      </c>
      <c r="CW11" s="450">
        <f>'data-allavgs'!CW8</f>
        <v>237217.390625</v>
      </c>
      <c r="CX11" s="450">
        <f>'data-allavgs'!CX8</f>
        <v>430.05947875976562</v>
      </c>
      <c r="CY11" s="450">
        <f>'data-allavgs'!CY8</f>
        <v>1141.209228515625</v>
      </c>
      <c r="CZ11" s="450">
        <f>'data-allavgs'!CZ8</f>
        <v>10371.7216796875</v>
      </c>
      <c r="DA11" s="450">
        <f>'data-allavgs'!DA8</f>
        <v>51773.17578125</v>
      </c>
      <c r="DB11" s="450">
        <f>'data-allavgs'!DB8</f>
        <v>158907.765625</v>
      </c>
      <c r="DC11" s="450">
        <f>'data-allavgs'!DC8</f>
        <v>532.5831298828125</v>
      </c>
      <c r="DD11" s="450">
        <f>'data-allavgs'!DD8</f>
        <v>1619.5548095703125</v>
      </c>
      <c r="DE11" s="450">
        <f>'data-allavgs'!DE8</f>
        <v>11367.7421875</v>
      </c>
      <c r="DF11" s="450">
        <f>'data-allavgs'!DF8</f>
        <v>45324.921875</v>
      </c>
      <c r="DG11" s="450">
        <f>'data-allavgs'!DG8</f>
        <v>181382.625</v>
      </c>
      <c r="DH11" s="450">
        <f>'data-allavgs'!DH8</f>
        <v>784.1845703125</v>
      </c>
      <c r="DI11" s="450">
        <f>'data-allavgs'!DI8</f>
        <v>2349.361328125</v>
      </c>
      <c r="DJ11" s="450">
        <f>'data-allavgs'!DJ8</f>
        <v>19358.966796875</v>
      </c>
      <c r="DK11" s="450">
        <f>'data-allavgs'!DK8</f>
        <v>81039.953125</v>
      </c>
      <c r="DL11" s="450">
        <f>'data-allavgs'!DL8</f>
        <v>273880.78125</v>
      </c>
      <c r="DM11" s="450">
        <f>'data-allavgs'!DM8</f>
        <v>2010.7666015625</v>
      </c>
      <c r="DN11" s="450">
        <f>'data-allavgs'!DN8</f>
        <v>7397.625</v>
      </c>
      <c r="DO11" s="450">
        <f>'data-allavgs'!DO8</f>
        <v>34430.2265625</v>
      </c>
      <c r="DP11" s="450">
        <f>'data-allavgs'!DP8</f>
        <v>144123.875</v>
      </c>
      <c r="DQ11" s="450">
        <f>'data-allavgs'!DQ8</f>
        <v>560041.75</v>
      </c>
      <c r="DR11" s="450">
        <f>'data-allavgs'!DR8</f>
        <v>1677.6710205078125</v>
      </c>
      <c r="DS11" s="450">
        <f>'data-allavgs'!DS8</f>
        <v>5685.140625</v>
      </c>
      <c r="DT11" s="450">
        <f>'data-allavgs'!DT8</f>
        <v>25165.8671875</v>
      </c>
      <c r="DU11" s="450">
        <f>'data-allavgs'!DU8</f>
        <v>81149.6015625</v>
      </c>
      <c r="DV11" s="450">
        <f>'data-allavgs'!DV8</f>
        <v>295166.84375</v>
      </c>
      <c r="DW11" s="450">
        <f>'data-allavgs'!DW8</f>
        <v>1986.4910888671875</v>
      </c>
      <c r="DX11" s="450">
        <f>'data-allavgs'!DX8</f>
        <v>7568.41650390625</v>
      </c>
      <c r="DY11" s="450">
        <f>'data-allavgs'!DY8</f>
        <v>19529.75</v>
      </c>
      <c r="DZ11" s="450">
        <f>'data-allavgs'!DZ8</f>
        <v>76177.3203125</v>
      </c>
      <c r="EA11" s="450">
        <f>'data-allavgs'!EA8</f>
        <v>325555.03125</v>
      </c>
      <c r="EB11" s="450">
        <f>'data-allavgs'!EB8</f>
        <v>1121.9552001953125</v>
      </c>
      <c r="EC11" s="450">
        <f>'data-allavgs'!EC8</f>
        <v>6311.40673828125</v>
      </c>
      <c r="ED11" s="450">
        <f>'data-allavgs'!ED8</f>
        <v>30135.158203125</v>
      </c>
      <c r="EE11" s="450">
        <f>'data-allavgs'!EE8</f>
        <v>100599.5625</v>
      </c>
      <c r="EF11" s="450">
        <f>'data-allavgs'!EF8</f>
        <v>346872.3125</v>
      </c>
      <c r="EG11" s="450">
        <f>'data-allavgs'!EG8</f>
        <v>159.12962341308594</v>
      </c>
      <c r="EH11" s="450">
        <f>'data-allavgs'!EH8</f>
        <v>446.76174926757812</v>
      </c>
      <c r="EI11" s="450">
        <f>'data-allavgs'!EI8</f>
        <v>2361.8134765625</v>
      </c>
      <c r="EJ11" s="450">
        <f>'data-allavgs'!EJ8</f>
        <v>6748.0390625</v>
      </c>
      <c r="EK11" s="450">
        <f>'data-allavgs'!EK8</f>
        <v>27681.767578125</v>
      </c>
      <c r="EL11" s="450">
        <f>'data-allavgs'!EL8</f>
        <v>174.29444885253906</v>
      </c>
      <c r="EM11" s="450">
        <f>'data-allavgs'!EM8</f>
        <v>502.51553344726562</v>
      </c>
      <c r="EN11" s="450">
        <f>'data-allavgs'!EN8</f>
        <v>2481.170654296875</v>
      </c>
      <c r="EO11" s="450">
        <f>'data-allavgs'!EO8</f>
        <v>10908.2783203125</v>
      </c>
      <c r="EP11" s="450">
        <f>'data-allavgs'!EP8</f>
        <v>50837.19921875</v>
      </c>
      <c r="EQ11" s="450">
        <f>'data-allavgs'!EQ8</f>
        <v>340.70199584960938</v>
      </c>
      <c r="ER11" s="450">
        <f>'data-allavgs'!ER8</f>
        <v>969.4754638671875</v>
      </c>
      <c r="ES11" s="450">
        <f>'data-allavgs'!ES8</f>
        <v>4952.8876953125</v>
      </c>
      <c r="ET11" s="450">
        <f>'data-allavgs'!ET8</f>
        <v>17902.2734375</v>
      </c>
      <c r="EU11" s="450">
        <f>'data-allavgs'!EU8</f>
        <v>79419.421875</v>
      </c>
      <c r="EV11" s="450">
        <f>'data-allavgs'!EV8</f>
        <v>600.92205810546875</v>
      </c>
      <c r="EW11" s="450">
        <f>'data-allavgs'!EW8</f>
        <v>2231.066650390625</v>
      </c>
      <c r="EX11" s="450">
        <f>'data-allavgs'!EX8</f>
        <v>14660.126953125</v>
      </c>
      <c r="EY11" s="450">
        <f>'data-allavgs'!EY8</f>
        <v>54426.75</v>
      </c>
      <c r="EZ11" s="450">
        <f>'data-allavgs'!EZ8</f>
        <v>162566.265625</v>
      </c>
      <c r="FA11" s="450">
        <f>'data-allavgs'!FA8</f>
        <v>240.77647399902344</v>
      </c>
      <c r="FB11" s="450">
        <f>'data-allavgs'!FB8</f>
        <v>893.940185546875</v>
      </c>
      <c r="FC11" s="450">
        <f>'data-allavgs'!FC8</f>
        <v>5873.99560546875</v>
      </c>
      <c r="FD11" s="450">
        <f>'data-allavgs'!FD8</f>
        <v>21807.62109375</v>
      </c>
      <c r="FE11" s="450">
        <f>'data-allavgs'!FE8</f>
        <v>65136.7890625</v>
      </c>
      <c r="FF11" s="449">
        <f>'data-WOsharesavg'!L33</f>
        <v>0</v>
      </c>
      <c r="FG11" s="450">
        <f>'data-WOsharesavg'!N33</f>
        <v>0</v>
      </c>
      <c r="FH11" s="450">
        <f>'data-WOsharesavg'!O33</f>
        <v>0</v>
      </c>
      <c r="FI11" s="450">
        <f>'data-WOsharesavg'!P33</f>
        <v>0</v>
      </c>
      <c r="FJ11" s="451">
        <f>'data-WOsharesavg'!Q33</f>
        <v>0</v>
      </c>
      <c r="FM11" s="452" t="s">
        <v>424</v>
      </c>
    </row>
    <row r="12" spans="1:169" x14ac:dyDescent="0.2">
      <c r="A12" s="440">
        <v>1940</v>
      </c>
      <c r="B12" s="449">
        <f>'data-allavgs'!B9</f>
        <v>1446.952392578125</v>
      </c>
      <c r="C12" s="450">
        <f>'data-allavgs'!C9</f>
        <v>3582.339111328125</v>
      </c>
      <c r="D12" s="450">
        <f>'data-allavgs'!D9</f>
        <v>7458.92041015625</v>
      </c>
      <c r="E12" s="450">
        <f>'data-allavgs'!E9</f>
        <v>12189.6767578125</v>
      </c>
      <c r="F12" s="451">
        <f>'data-allavgs'!F9</f>
        <v>21464.09765625</v>
      </c>
      <c r="G12" s="450">
        <f>'data-allavgs'!G9</f>
        <v>1308.3988037109375</v>
      </c>
      <c r="H12" s="450">
        <f>'data-allavgs'!H9</f>
        <v>3239.310791015625</v>
      </c>
      <c r="I12" s="450">
        <f>'data-allavgs'!I9</f>
        <v>6744.6884765625</v>
      </c>
      <c r="J12" s="450">
        <f>'data-allavgs'!J9</f>
        <v>11022.44921875</v>
      </c>
      <c r="K12" s="450">
        <f>'data-allavgs'!K9</f>
        <v>19408.794921875</v>
      </c>
      <c r="L12" s="450">
        <f>'data-allavgs'!L9</f>
        <v>227.71026611328125</v>
      </c>
      <c r="M12" s="450">
        <f>'data-allavgs'!M9</f>
        <v>536.777587890625</v>
      </c>
      <c r="N12" s="450">
        <f>'data-allavgs'!N9</f>
        <v>3030.7548828125</v>
      </c>
      <c r="O12" s="450">
        <f>'data-allavgs'!O9</f>
        <v>11622.03125</v>
      </c>
      <c r="P12" s="450">
        <f>'data-allavgs'!P9</f>
        <v>52238.60546875</v>
      </c>
      <c r="Q12" s="450">
        <f>'data-allavgs'!Q9</f>
        <v>881.11077880859375</v>
      </c>
      <c r="R12" s="450">
        <f>'data-allavgs'!R9</f>
        <v>2284.109619140625</v>
      </c>
      <c r="S12" s="450">
        <f>'data-allavgs'!S9</f>
        <v>12491.3837890625</v>
      </c>
      <c r="T12" s="450">
        <f>'data-allavgs'!T9</f>
        <v>47900.69140625</v>
      </c>
      <c r="U12" s="450">
        <f>'data-allavgs'!U9</f>
        <v>215303.609375</v>
      </c>
      <c r="V12" s="450">
        <f>'data-allavgs'!V9</f>
        <v>318.4693603515625</v>
      </c>
      <c r="W12" s="450">
        <f>'data-allavgs'!W9</f>
        <v>750.7225341796875</v>
      </c>
      <c r="X12" s="450">
        <f>'data-allavgs'!X9</f>
        <v>4238.73095703125</v>
      </c>
      <c r="Y12" s="450">
        <f>'data-allavgs'!Y9</f>
        <v>16254.255859375</v>
      </c>
      <c r="Z12" s="450">
        <f>'data-allavgs'!Z9</f>
        <v>73059.4921875</v>
      </c>
      <c r="AA12" s="450">
        <f>'data-allavgs'!AA9</f>
        <v>2574.3427734375</v>
      </c>
      <c r="AB12" s="450">
        <f>'data-allavgs'!AB9</f>
        <v>6695.37890625</v>
      </c>
      <c r="AC12" s="450">
        <f>'data-allavgs'!AC9</f>
        <v>27604.13671875</v>
      </c>
      <c r="AD12" s="450">
        <f>'data-allavgs'!AD9</f>
        <v>110416.5546875</v>
      </c>
      <c r="AE12" s="450">
        <f>'data-allavgs'!AE9</f>
        <v>521187.34375</v>
      </c>
      <c r="AF12" s="450">
        <f>'data-allavgs'!AF9</f>
        <v>1240.407470703125</v>
      </c>
      <c r="AG12" s="450">
        <f>'data-allavgs'!AG9</f>
        <v>3826.2685546875</v>
      </c>
      <c r="AH12" s="450">
        <f>'data-allavgs'!AH9</f>
        <v>15868.890625</v>
      </c>
      <c r="AI12" s="450">
        <f>'data-allavgs'!AI9</f>
        <v>63077.98046875</v>
      </c>
      <c r="AJ12" s="450">
        <f>'data-allavgs'!AJ9</f>
        <v>277243.46875</v>
      </c>
      <c r="AK12" s="450">
        <f>'data-allavgs'!AK9</f>
        <v>2514.05517578125</v>
      </c>
      <c r="AL12" s="450">
        <f>'data-allavgs'!AL9</f>
        <v>6958.1865234375</v>
      </c>
      <c r="AM12" s="450">
        <f>'data-allavgs'!AM9</f>
        <v>20788.14453125</v>
      </c>
      <c r="AN12" s="450">
        <f>'data-allavgs'!AN9</f>
        <v>115489.6953125</v>
      </c>
      <c r="AO12" s="450">
        <f>'data-allavgs'!AO9</f>
        <v>590230.625</v>
      </c>
      <c r="AP12" s="450">
        <f>'data-allavgs'!AP9</f>
        <v>1135.592041015625</v>
      </c>
      <c r="AQ12" s="450">
        <f>'data-allavgs'!AQ9</f>
        <v>3158.177734375</v>
      </c>
      <c r="AR12" s="450">
        <f>'data-allavgs'!AR9</f>
        <v>12272.7998046875</v>
      </c>
      <c r="AS12" s="450">
        <f>'data-allavgs'!AS9</f>
        <v>55447.6171875</v>
      </c>
      <c r="AT12" s="450">
        <f>'data-allavgs'!AT9</f>
        <v>336418.1875</v>
      </c>
      <c r="AU12" s="450">
        <f>'data-allavgs'!AU9</f>
        <v>1140.2069091796875</v>
      </c>
      <c r="AV12" s="450">
        <f>'data-allavgs'!AV9</f>
        <v>3010.51513671875</v>
      </c>
      <c r="AW12" s="450">
        <f>'data-allavgs'!AW9</f>
        <v>11189.861328125</v>
      </c>
      <c r="AX12" s="450">
        <f>'data-allavgs'!AX9</f>
        <v>50083.7734375</v>
      </c>
      <c r="AY12" s="450">
        <f>'data-allavgs'!AY9</f>
        <v>244403.328125</v>
      </c>
      <c r="AZ12" s="450">
        <f>'data-allavgs'!AZ9</f>
        <v>1973.1959228515625</v>
      </c>
      <c r="BA12" s="450">
        <f>'data-allavgs'!BA9</f>
        <v>4401.58740234375</v>
      </c>
      <c r="BB12" s="450">
        <f>'data-allavgs'!BB9</f>
        <v>16293.017578125</v>
      </c>
      <c r="BC12" s="450">
        <f>'data-allavgs'!BC9</f>
        <v>74724.6875</v>
      </c>
      <c r="BD12" s="450">
        <f>'data-allavgs'!BD9</f>
        <v>392855.1875</v>
      </c>
      <c r="BE12" s="450">
        <f>'data-allavgs'!BE9</f>
        <v>1767.5166015625</v>
      </c>
      <c r="BF12" s="450">
        <f>'data-allavgs'!BF9</f>
        <v>4666.81591796875</v>
      </c>
      <c r="BG12" s="450">
        <f>'data-allavgs'!BG9</f>
        <v>17346.208984375</v>
      </c>
      <c r="BH12" s="450">
        <f>'data-allavgs'!BH9</f>
        <v>77638.4609375</v>
      </c>
      <c r="BI12" s="450">
        <f>'data-allavgs'!BI9</f>
        <v>378867.15625</v>
      </c>
      <c r="BJ12" s="450">
        <f>'data-allavgs'!BJ9</f>
        <v>1239.370849609375</v>
      </c>
      <c r="BK12" s="450">
        <f>'data-allavgs'!BK9</f>
        <v>3158.443359375</v>
      </c>
      <c r="BL12" s="450">
        <f>'data-allavgs'!BL9</f>
        <v>8938.068359375</v>
      </c>
      <c r="BM12" s="450">
        <f>'data-allavgs'!BM9</f>
        <v>29865.62890625</v>
      </c>
      <c r="BN12" s="450">
        <f>'data-allavgs'!BN9</f>
        <v>127552.4921875</v>
      </c>
      <c r="BO12" s="450">
        <f>'data-allavgs'!BO9</f>
        <v>753.476806640625</v>
      </c>
      <c r="BP12" s="450">
        <f>'data-allavgs'!BP9</f>
        <v>3516.9677734375</v>
      </c>
      <c r="BQ12" s="450">
        <f>'data-allavgs'!BQ9</f>
        <v>24326.501953125</v>
      </c>
      <c r="BR12" s="450">
        <f>'data-allavgs'!BR9</f>
        <v>106515.5703125</v>
      </c>
      <c r="BS12" s="450">
        <f>'data-allavgs'!BS9</f>
        <v>385362.78125</v>
      </c>
      <c r="BT12" s="450">
        <f>'data-allavgs'!BT9</f>
        <v>331.60379028320312</v>
      </c>
      <c r="BU12" s="450">
        <f>'data-allavgs'!BU9</f>
        <v>1262.5042724609375</v>
      </c>
      <c r="BV12" s="450">
        <f>'data-allavgs'!BV9</f>
        <v>10171.8896484375</v>
      </c>
      <c r="BW12" s="450">
        <f>'data-allavgs'!BW9</f>
        <v>57391.75</v>
      </c>
      <c r="BX12" s="450">
        <f>'data-allavgs'!BX9</f>
        <v>241045.328125</v>
      </c>
      <c r="BY12" s="450">
        <f>'data-allavgs'!BY9</f>
        <v>480.10659790039062</v>
      </c>
      <c r="BZ12" s="450">
        <f>'data-allavgs'!BZ9</f>
        <v>2240.970703125</v>
      </c>
      <c r="CA12" s="450">
        <f>'data-allavgs'!CA9</f>
        <v>15500.5625</v>
      </c>
      <c r="CB12" s="450">
        <f>'data-allavgs'!CB9</f>
        <v>67870.4765625</v>
      </c>
      <c r="CC12" s="450">
        <f>'data-allavgs'!CC9</f>
        <v>245548.640625</v>
      </c>
      <c r="CD12" s="450">
        <f>'data-allavgs'!CD9</f>
        <v>358.90087890625</v>
      </c>
      <c r="CE12" s="450">
        <f>'data-allavgs'!CE9</f>
        <v>1513.528076171875</v>
      </c>
      <c r="CF12" s="450">
        <f>'data-allavgs'!CF9</f>
        <v>11284.6220703125</v>
      </c>
      <c r="CG12" s="450">
        <f>'data-allavgs'!CG9</f>
        <v>56695.18359375</v>
      </c>
      <c r="CH12" s="450">
        <f>'data-allavgs'!CH9</f>
        <v>224051.203125</v>
      </c>
      <c r="CI12" s="450">
        <f>'data-allavgs'!CI9</f>
        <v>432.2884521484375</v>
      </c>
      <c r="CJ12" s="450">
        <f>'data-allavgs'!CJ9</f>
        <v>1823.0123291015625</v>
      </c>
      <c r="CK12" s="450">
        <f>'data-allavgs'!CK9</f>
        <v>13592.0869140625</v>
      </c>
      <c r="CL12" s="450">
        <f>'data-allavgs'!CL9</f>
        <v>68288.140625</v>
      </c>
      <c r="CM12" s="450">
        <f>'data-allavgs'!CM9</f>
        <v>269864.90625</v>
      </c>
      <c r="CN12" s="450">
        <f>'data-allavgs'!CN9</f>
        <v>445.02163696289062</v>
      </c>
      <c r="CO12" s="450">
        <f>'data-allavgs'!CO9</f>
        <v>1876.7095947265625</v>
      </c>
      <c r="CP12" s="450">
        <f>'data-allavgs'!CP9</f>
        <v>13992.4453125</v>
      </c>
      <c r="CQ12" s="450">
        <f>'data-allavgs'!CQ9</f>
        <v>70299.5859375</v>
      </c>
      <c r="CR12" s="450">
        <f>'data-allavgs'!CR9</f>
        <v>277813.84375</v>
      </c>
      <c r="CS12" s="450">
        <f>'data-allavgs'!CS9</f>
        <v>759.065185546875</v>
      </c>
      <c r="CT12" s="450">
        <f>'data-allavgs'!CT9</f>
        <v>2547.95556640625</v>
      </c>
      <c r="CU12" s="450">
        <f>'data-allavgs'!CU9</f>
        <v>21156.44140625</v>
      </c>
      <c r="CV12" s="450">
        <f>'data-allavgs'!CV9</f>
        <v>75558.71875</v>
      </c>
      <c r="CW12" s="450">
        <f>'data-allavgs'!CW9</f>
        <v>288177.40625</v>
      </c>
      <c r="CX12" s="450">
        <f>'data-allavgs'!CX9</f>
        <v>415.89193725585938</v>
      </c>
      <c r="CY12" s="450">
        <f>'data-allavgs'!CY9</f>
        <v>1103.6141357421875</v>
      </c>
      <c r="CZ12" s="450">
        <f>'data-allavgs'!CZ9</f>
        <v>10030.0439453125</v>
      </c>
      <c r="DA12" s="450">
        <f>'data-allavgs'!DA9</f>
        <v>50067.6015625</v>
      </c>
      <c r="DB12" s="450">
        <f>'data-allavgs'!DB9</f>
        <v>153672.828125</v>
      </c>
      <c r="DC12" s="450">
        <f>'data-allavgs'!DC9</f>
        <v>714.32781982421875</v>
      </c>
      <c r="DD12" s="450">
        <f>'data-allavgs'!DD9</f>
        <v>2172.22998046875</v>
      </c>
      <c r="DE12" s="450">
        <f>'data-allavgs'!DE9</f>
        <v>15246.9990234375</v>
      </c>
      <c r="DF12" s="450">
        <f>'data-allavgs'!DF9</f>
        <v>60792.11328125</v>
      </c>
      <c r="DG12" s="450">
        <f>'data-allavgs'!DG9</f>
        <v>243279.6875</v>
      </c>
      <c r="DH12" s="450">
        <f>'data-allavgs'!DH9</f>
        <v>835.22320556640625</v>
      </c>
      <c r="DI12" s="450">
        <f>'data-allavgs'!DI9</f>
        <v>2502.269287109375</v>
      </c>
      <c r="DJ12" s="450">
        <f>'data-allavgs'!DJ9</f>
        <v>20224.955078125</v>
      </c>
      <c r="DK12" s="450">
        <f>'data-allavgs'!DK9</f>
        <v>84763.8359375</v>
      </c>
      <c r="DL12" s="450">
        <f>'data-allavgs'!DL9</f>
        <v>302168.15625</v>
      </c>
      <c r="DM12" s="450">
        <f>'data-allavgs'!DM9</f>
        <v>2237.672119140625</v>
      </c>
      <c r="DN12" s="450">
        <f>'data-allavgs'!DN9</f>
        <v>7767.80810546875</v>
      </c>
      <c r="DO12" s="450">
        <f>'data-allavgs'!DO9</f>
        <v>40888.96875</v>
      </c>
      <c r="DP12" s="450">
        <f>'data-allavgs'!DP9</f>
        <v>174316.125</v>
      </c>
      <c r="DQ12" s="450">
        <f>'data-allavgs'!DQ9</f>
        <v>665377</v>
      </c>
      <c r="DR12" s="450">
        <f>'data-allavgs'!DR9</f>
        <v>1825.264404296875</v>
      </c>
      <c r="DS12" s="450">
        <f>'data-allavgs'!DS9</f>
        <v>6184.361328125</v>
      </c>
      <c r="DT12" s="450">
        <f>'data-allavgs'!DT9</f>
        <v>28949.404296875</v>
      </c>
      <c r="DU12" s="450">
        <f>'data-allavgs'!DU9</f>
        <v>82773.21875</v>
      </c>
      <c r="DV12" s="450">
        <f>'data-allavgs'!DV9</f>
        <v>263287.75</v>
      </c>
      <c r="DW12" s="450">
        <f>'data-allavgs'!DW9</f>
        <v>2534.631103515625</v>
      </c>
      <c r="DX12" s="450">
        <f>'data-allavgs'!DX9</f>
        <v>9646.796875</v>
      </c>
      <c r="DY12" s="450">
        <f>'data-allavgs'!DY9</f>
        <v>26975.890625</v>
      </c>
      <c r="DZ12" s="450">
        <f>'data-allavgs'!DZ9</f>
        <v>105102.984375</v>
      </c>
      <c r="EA12" s="450">
        <f>'data-allavgs'!EA9</f>
        <v>449207.59375</v>
      </c>
      <c r="EB12" s="450">
        <f>'data-allavgs'!EB9</f>
        <v>2149.298583984375</v>
      </c>
      <c r="EC12" s="450">
        <f>'data-allavgs'!EC9</f>
        <v>9463.369140625</v>
      </c>
      <c r="ED12" s="450">
        <f>'data-allavgs'!ED9</f>
        <v>28868.724609375</v>
      </c>
      <c r="EE12" s="450">
        <f>'data-allavgs'!EE9</f>
        <v>89991.9921875</v>
      </c>
      <c r="EF12" s="450">
        <f>'data-allavgs'!EF9</f>
        <v>279116.375</v>
      </c>
      <c r="EG12" s="450">
        <f>'data-allavgs'!EG9</f>
        <v>151.45274353027344</v>
      </c>
      <c r="EH12" s="450">
        <f>'data-allavgs'!EH9</f>
        <v>425.20864868164062</v>
      </c>
      <c r="EI12" s="450">
        <f>'data-allavgs'!EI9</f>
        <v>2524.431640625</v>
      </c>
      <c r="EJ12" s="450">
        <f>'data-allavgs'!EJ9</f>
        <v>9709.3525390625</v>
      </c>
      <c r="EK12" s="450">
        <f>'data-allavgs'!EK9</f>
        <v>43349.41796875</v>
      </c>
      <c r="EL12" s="450">
        <f>'data-allavgs'!EL9</f>
        <v>172.44029235839844</v>
      </c>
      <c r="EM12" s="450">
        <f>'data-allavgs'!EM9</f>
        <v>497.16970825195312</v>
      </c>
      <c r="EN12" s="450">
        <f>'data-allavgs'!EN9</f>
        <v>2706.947998046875</v>
      </c>
      <c r="EO12" s="450">
        <f>'data-allavgs'!EO9</f>
        <v>13313.95703125</v>
      </c>
      <c r="EP12" s="450">
        <f>'data-allavgs'!EP9</f>
        <v>61873.30078125</v>
      </c>
      <c r="EQ12" s="450">
        <f>'data-allavgs'!EQ9</f>
        <v>371.21319580078125</v>
      </c>
      <c r="ER12" s="450">
        <f>'data-allavgs'!ER9</f>
        <v>1056.37060546875</v>
      </c>
      <c r="ES12" s="450">
        <f>'data-allavgs'!ES9</f>
        <v>6005.4970703125</v>
      </c>
      <c r="ET12" s="450">
        <f>'data-allavgs'!ET9</f>
        <v>26254.341796875</v>
      </c>
      <c r="EU12" s="450">
        <f>'data-allavgs'!EU9</f>
        <v>119860.7265625</v>
      </c>
      <c r="EV12" s="450">
        <f>'data-allavgs'!EV9</f>
        <v>866.73150634765625</v>
      </c>
      <c r="EW12" s="450">
        <f>'data-allavgs'!EW9</f>
        <v>3217.94775390625</v>
      </c>
      <c r="EX12" s="450">
        <f>'data-allavgs'!EX9</f>
        <v>19283.0859375</v>
      </c>
      <c r="EY12" s="450">
        <f>'data-allavgs'!EY9</f>
        <v>59884.23828125</v>
      </c>
      <c r="EZ12" s="450">
        <f>'data-allavgs'!EZ9</f>
        <v>183066.453125</v>
      </c>
      <c r="FA12" s="450">
        <f>'data-allavgs'!FA9</f>
        <v>291.516845703125</v>
      </c>
      <c r="FB12" s="450">
        <f>'data-allavgs'!FB9</f>
        <v>1082.325927734375</v>
      </c>
      <c r="FC12" s="450">
        <f>'data-allavgs'!FC9</f>
        <v>6485.681640625</v>
      </c>
      <c r="FD12" s="450">
        <f>'data-allavgs'!FD9</f>
        <v>20141.490234375</v>
      </c>
      <c r="FE12" s="450">
        <f>'data-allavgs'!FE9</f>
        <v>61572.6484375</v>
      </c>
      <c r="FF12" s="449">
        <f>'data-WOsharesavg'!L34</f>
        <v>0</v>
      </c>
      <c r="FG12" s="450">
        <f>'data-WOsharesavg'!N34</f>
        <v>0</v>
      </c>
      <c r="FH12" s="450">
        <f>'data-WOsharesavg'!O34</f>
        <v>0</v>
      </c>
      <c r="FI12" s="450">
        <f>'data-WOsharesavg'!P34</f>
        <v>0</v>
      </c>
      <c r="FJ12" s="451">
        <f>'data-WOsharesavg'!Q34</f>
        <v>0</v>
      </c>
    </row>
    <row r="13" spans="1:169" x14ac:dyDescent="0.2">
      <c r="A13" s="440">
        <v>1950</v>
      </c>
      <c r="B13" s="449">
        <f>'data-allavgs'!B10</f>
        <v>1794.0260009765625</v>
      </c>
      <c r="C13" s="450">
        <f>'data-allavgs'!C10</f>
        <v>4816.35546875</v>
      </c>
      <c r="D13" s="450">
        <f>'data-allavgs'!D10</f>
        <v>10232.50390625</v>
      </c>
      <c r="E13" s="450">
        <f>'data-allavgs'!E10</f>
        <v>23080.833984375</v>
      </c>
      <c r="F13" s="451">
        <f>'data-allavgs'!F10</f>
        <v>48643.359375</v>
      </c>
      <c r="G13" s="450">
        <f>'data-allavgs'!G10</f>
        <v>1622.2379150390625</v>
      </c>
      <c r="H13" s="450">
        <f>'data-allavgs'!H10</f>
        <v>4355.16259765625</v>
      </c>
      <c r="I13" s="450">
        <f>'data-allavgs'!I10</f>
        <v>9252.68359375</v>
      </c>
      <c r="J13" s="450">
        <f>'data-allavgs'!J10</f>
        <v>20870.71484375</v>
      </c>
      <c r="K13" s="450">
        <f>'data-allavgs'!K10</f>
        <v>43985.484375</v>
      </c>
      <c r="L13" s="450">
        <f>'data-allavgs'!L10</f>
        <v>265.48440551757812</v>
      </c>
      <c r="M13" s="450">
        <f>'data-allavgs'!M10</f>
        <v>625.822021484375</v>
      </c>
      <c r="N13" s="450">
        <f>'data-allavgs'!N10</f>
        <v>1395.3609619140625</v>
      </c>
      <c r="O13" s="450">
        <f>'data-allavgs'!O10</f>
        <v>2613.03564453125</v>
      </c>
      <c r="P13" s="450">
        <f>'data-allavgs'!P10</f>
        <v>4703.4638671875</v>
      </c>
      <c r="Q13" s="450">
        <f>'data-allavgs'!Q10</f>
        <v>1019.4373779296875</v>
      </c>
      <c r="R13" s="450">
        <f>'data-allavgs'!R10</f>
        <v>2642.694580078125</v>
      </c>
      <c r="S13" s="450">
        <f>'data-allavgs'!S10</f>
        <v>6104.75439453125</v>
      </c>
      <c r="T13" s="450">
        <f>'data-allavgs'!T10</f>
        <v>18783.861328125</v>
      </c>
      <c r="U13" s="450">
        <f>'data-allavgs'!U10</f>
        <v>46080.17578125</v>
      </c>
      <c r="V13" s="450">
        <f>'data-allavgs'!V10</f>
        <v>369.84988403320312</v>
      </c>
      <c r="W13" s="450">
        <f>'data-allavgs'!W10</f>
        <v>871.84100341796875</v>
      </c>
      <c r="X13" s="450">
        <f>'data-allavgs'!X10</f>
        <v>1943.89599609375</v>
      </c>
      <c r="Y13" s="450">
        <f>'data-allavgs'!Y10</f>
        <v>3640.2548828125</v>
      </c>
      <c r="Z13" s="450">
        <f>'data-allavgs'!Z10</f>
        <v>6552.45849609375</v>
      </c>
      <c r="AA13" s="450">
        <f>'data-allavgs'!AA10</f>
        <v>2194.008544921875</v>
      </c>
      <c r="AB13" s="450">
        <f>'data-allavgs'!AB10</f>
        <v>5706.201171875</v>
      </c>
      <c r="AC13" s="450">
        <f>'data-allavgs'!AC10</f>
        <v>14516.171875</v>
      </c>
      <c r="AD13" s="450">
        <f>'data-allavgs'!AD10</f>
        <v>45363.0390625</v>
      </c>
      <c r="AE13" s="450">
        <f>'data-allavgs'!AE10</f>
        <v>214122.25</v>
      </c>
      <c r="AF13" s="450">
        <f>'data-allavgs'!AF10</f>
        <v>2537.390625</v>
      </c>
      <c r="AG13" s="450">
        <f>'data-allavgs'!AG10</f>
        <v>7575.34765625</v>
      </c>
      <c r="AH13" s="450">
        <f>'data-allavgs'!AH10</f>
        <v>22208.291015625</v>
      </c>
      <c r="AI13" s="450">
        <f>'data-allavgs'!AI10</f>
        <v>68017.40625</v>
      </c>
      <c r="AJ13" s="450">
        <f>'data-allavgs'!AJ10</f>
        <v>236514.09375</v>
      </c>
      <c r="AK13" s="450">
        <f>'data-allavgs'!AK10</f>
        <v>0</v>
      </c>
      <c r="AL13" s="450">
        <f>'data-allavgs'!AL10</f>
        <v>0</v>
      </c>
      <c r="AM13" s="450">
        <f>'data-allavgs'!AM10</f>
        <v>0</v>
      </c>
      <c r="AN13" s="450">
        <f>'data-allavgs'!AN10</f>
        <v>102029.0625</v>
      </c>
      <c r="AO13" s="450">
        <f>'data-allavgs'!AO10</f>
        <v>460750.875</v>
      </c>
      <c r="AP13" s="450">
        <f>'data-allavgs'!AP10</f>
        <v>1444.8779296875</v>
      </c>
      <c r="AQ13" s="450">
        <f>'data-allavgs'!AQ10</f>
        <v>4018.327880859375</v>
      </c>
      <c r="AR13" s="450">
        <f>'data-allavgs'!AR10</f>
        <v>13472.6181640625</v>
      </c>
      <c r="AS13" s="450">
        <f>'data-allavgs'!AS10</f>
        <v>49121.5546875</v>
      </c>
      <c r="AT13" s="450">
        <f>'data-allavgs'!AT10</f>
        <v>213768.03125</v>
      </c>
      <c r="AU13" s="450">
        <f>'data-allavgs'!AU10</f>
        <v>1982.3758544921875</v>
      </c>
      <c r="AV13" s="450">
        <f>'data-allavgs'!AV10</f>
        <v>5184.47802734375</v>
      </c>
      <c r="AW13" s="450">
        <f>'data-allavgs'!AW10</f>
        <v>17681.23046875</v>
      </c>
      <c r="AX13" s="450">
        <f>'data-allavgs'!AX10</f>
        <v>55167.69921875</v>
      </c>
      <c r="AY13" s="450">
        <f>'data-allavgs'!AY10</f>
        <v>236455.25</v>
      </c>
      <c r="AZ13" s="450">
        <f>'data-allavgs'!AZ10</f>
        <v>3287.188720703125</v>
      </c>
      <c r="BA13" s="450">
        <f>'data-allavgs'!BA10</f>
        <v>7332.697265625</v>
      </c>
      <c r="BB13" s="450">
        <f>'data-allavgs'!BB10</f>
        <v>22380.455078125</v>
      </c>
      <c r="BC13" s="450">
        <f>'data-allavgs'!BC10</f>
        <v>83901.8359375</v>
      </c>
      <c r="BD13" s="450">
        <f>'data-allavgs'!BD10</f>
        <v>368168.4375</v>
      </c>
      <c r="BE13" s="450">
        <f>'data-allavgs'!BE10</f>
        <v>2371.20166015625</v>
      </c>
      <c r="BF13" s="450">
        <f>'data-allavgs'!BF10</f>
        <v>6201.36865234375</v>
      </c>
      <c r="BG13" s="450">
        <f>'data-allavgs'!BG10</f>
        <v>21149.251953125</v>
      </c>
      <c r="BH13" s="450">
        <f>'data-allavgs'!BH10</f>
        <v>65988.3671875</v>
      </c>
      <c r="BI13" s="450">
        <f>'data-allavgs'!BI10</f>
        <v>282833.90625</v>
      </c>
      <c r="BJ13" s="450">
        <f>'data-allavgs'!BJ10</f>
        <v>1548.1339111328125</v>
      </c>
      <c r="BK13" s="450">
        <f>'data-allavgs'!BK10</f>
        <v>4105.95849609375</v>
      </c>
      <c r="BL13" s="450">
        <f>'data-allavgs'!BL10</f>
        <v>11159.4853515625</v>
      </c>
      <c r="BM13" s="450">
        <f>'data-allavgs'!BM10</f>
        <v>30757.572265625</v>
      </c>
      <c r="BN13" s="450">
        <f>'data-allavgs'!BN10</f>
        <v>108743.5703125</v>
      </c>
      <c r="BO13" s="450">
        <f>'data-allavgs'!BO10</f>
        <v>907.52008056640625</v>
      </c>
      <c r="BP13" s="450">
        <f>'data-allavgs'!BP10</f>
        <v>4235.98828125</v>
      </c>
      <c r="BQ13" s="450">
        <f>'data-allavgs'!BQ10</f>
        <v>29045.09765625</v>
      </c>
      <c r="BR13" s="450">
        <f>'data-allavgs'!BR10</f>
        <v>125744.0078125</v>
      </c>
      <c r="BS13" s="450">
        <f>'data-allavgs'!BS10</f>
        <v>456220.9375</v>
      </c>
      <c r="BT13" s="450">
        <f>'data-allavgs'!BT10</f>
        <v>488.44912719726562</v>
      </c>
      <c r="BU13" s="450">
        <f>'data-allavgs'!BU10</f>
        <v>1859.6563720703125</v>
      </c>
      <c r="BV13" s="450">
        <f>'data-allavgs'!BV10</f>
        <v>13562.294921875</v>
      </c>
      <c r="BW13" s="450">
        <f>'data-allavgs'!BW10</f>
        <v>70329.5</v>
      </c>
      <c r="BX13" s="450">
        <f>'data-allavgs'!BX10</f>
        <v>295383.875</v>
      </c>
      <c r="BY13" s="450">
        <f>'data-allavgs'!BY10</f>
        <v>548.05084228515625</v>
      </c>
      <c r="BZ13" s="450">
        <f>'data-allavgs'!BZ10</f>
        <v>2558.11083984375</v>
      </c>
      <c r="CA13" s="450">
        <f>'data-allavgs'!CA10</f>
        <v>17540.31640625</v>
      </c>
      <c r="CB13" s="450">
        <f>'data-allavgs'!CB10</f>
        <v>75936.734375</v>
      </c>
      <c r="CC13" s="450">
        <f>'data-allavgs'!CC10</f>
        <v>275511.5625</v>
      </c>
      <c r="CD13" s="450">
        <f>'data-allavgs'!CD10</f>
        <v>421.64730834960938</v>
      </c>
      <c r="CE13" s="450">
        <f>'data-allavgs'!CE10</f>
        <v>1773.2752685546875</v>
      </c>
      <c r="CF13" s="450">
        <f>'data-allavgs'!CF10</f>
        <v>12534.921875</v>
      </c>
      <c r="CG13" s="450">
        <f>'data-allavgs'!CG10</f>
        <v>59651.546875</v>
      </c>
      <c r="CH13" s="450">
        <f>'data-allavgs'!CH10</f>
        <v>235070.171875</v>
      </c>
      <c r="CI13" s="450">
        <f>'data-allavgs'!CI10</f>
        <v>612.94195556640625</v>
      </c>
      <c r="CJ13" s="450">
        <f>'data-allavgs'!CJ10</f>
        <v>2577.781982421875</v>
      </c>
      <c r="CK13" s="450">
        <f>'data-allavgs'!CK10</f>
        <v>18221.81640625</v>
      </c>
      <c r="CL13" s="450">
        <f>'data-allavgs'!CL10</f>
        <v>86714.5</v>
      </c>
      <c r="CM13" s="450">
        <f>'data-allavgs'!CM10</f>
        <v>341717.75</v>
      </c>
      <c r="CN13" s="450">
        <f>'data-allavgs'!CN10</f>
        <v>541.1524658203125</v>
      </c>
      <c r="CO13" s="450">
        <f>'data-allavgs'!CO10</f>
        <v>2275.864990234375</v>
      </c>
      <c r="CP13" s="450">
        <f>'data-allavgs'!CP10</f>
        <v>16087.6259765625</v>
      </c>
      <c r="CQ13" s="450">
        <f>'data-allavgs'!CQ10</f>
        <v>76558.2578125</v>
      </c>
      <c r="CR13" s="450">
        <f>'data-allavgs'!CR10</f>
        <v>301694.8125</v>
      </c>
      <c r="CS13" s="450">
        <f>'data-allavgs'!CS10</f>
        <v>1197.94091796875</v>
      </c>
      <c r="CT13" s="450">
        <f>'data-allavgs'!CT10</f>
        <v>4021.13037109375</v>
      </c>
      <c r="CU13" s="450">
        <f>'data-allavgs'!CU10</f>
        <v>14065.634765625</v>
      </c>
      <c r="CV13" s="450">
        <f>'data-allavgs'!CV10</f>
        <v>50234.40625</v>
      </c>
      <c r="CW13" s="450">
        <f>'data-allavgs'!CW10</f>
        <v>151787.40625</v>
      </c>
      <c r="CX13" s="450">
        <f>'data-allavgs'!CX10</f>
        <v>404.99520874023438</v>
      </c>
      <c r="CY13" s="450">
        <f>'data-allavgs'!CY10</f>
        <v>1074.6986083984375</v>
      </c>
      <c r="CZ13" s="450">
        <f>'data-allavgs'!CZ10</f>
        <v>9767.2490234375</v>
      </c>
      <c r="DA13" s="450">
        <f>'data-allavgs'!DA10</f>
        <v>48755.7890625</v>
      </c>
      <c r="DB13" s="450">
        <f>'data-allavgs'!DB10</f>
        <v>149646.46875</v>
      </c>
      <c r="DC13" s="450">
        <f>'data-allavgs'!DC10</f>
        <v>692.026123046875</v>
      </c>
      <c r="DD13" s="450">
        <f>'data-allavgs'!DD10</f>
        <v>2104.411865234375</v>
      </c>
      <c r="DE13" s="450">
        <f>'data-allavgs'!DE10</f>
        <v>14770.978515625</v>
      </c>
      <c r="DF13" s="450">
        <f>'data-allavgs'!DF10</f>
        <v>58894.1484375</v>
      </c>
      <c r="DG13" s="450">
        <f>'data-allavgs'!DG10</f>
        <v>235684.359375</v>
      </c>
      <c r="DH13" s="450">
        <f>'data-allavgs'!DH10</f>
        <v>1022.4220581054688</v>
      </c>
      <c r="DI13" s="450">
        <f>'data-allavgs'!DI10</f>
        <v>3063.103759765625</v>
      </c>
      <c r="DJ13" s="450">
        <f>'data-allavgs'!DJ10</f>
        <v>18574.07421875</v>
      </c>
      <c r="DK13" s="450">
        <f>'data-allavgs'!DK10</f>
        <v>79424.484375</v>
      </c>
      <c r="DL13" s="450">
        <f>'data-allavgs'!DL10</f>
        <v>267671.9375</v>
      </c>
      <c r="DM13" s="450">
        <f>'data-allavgs'!DM10</f>
        <v>3656.276611328125</v>
      </c>
      <c r="DN13" s="450">
        <f>'data-allavgs'!DN10</f>
        <v>11484.205078125</v>
      </c>
      <c r="DO13" s="450">
        <f>'data-allavgs'!DO10</f>
        <v>41335.62109375</v>
      </c>
      <c r="DP13" s="450">
        <f>'data-allavgs'!DP10</f>
        <v>176826.828125</v>
      </c>
      <c r="DQ13" s="450">
        <f>'data-allavgs'!DQ10</f>
        <v>630205.75</v>
      </c>
      <c r="DR13" s="450">
        <f>'data-allavgs'!DR10</f>
        <v>2979.77685546875</v>
      </c>
      <c r="DS13" s="450">
        <f>'data-allavgs'!DS10</f>
        <v>10147.0556640625</v>
      </c>
      <c r="DT13" s="450">
        <f>'data-allavgs'!DT10</f>
        <v>29824.90234375</v>
      </c>
      <c r="DU13" s="450">
        <f>'data-allavgs'!DU10</f>
        <v>81363.7578125</v>
      </c>
      <c r="DV13" s="450">
        <f>'data-allavgs'!DV10</f>
        <v>234361.375</v>
      </c>
      <c r="DW13" s="450">
        <f>'data-allavgs'!DW10</f>
        <v>3070.217041015625</v>
      </c>
      <c r="DX13" s="450">
        <f>'data-allavgs'!DX10</f>
        <v>11720.75390625</v>
      </c>
      <c r="DY13" s="450">
        <f>'data-allavgs'!DY10</f>
        <v>31819.734375</v>
      </c>
      <c r="DZ13" s="450">
        <f>'data-allavgs'!DZ10</f>
        <v>169004.953125</v>
      </c>
      <c r="EA13" s="450">
        <f>'data-allavgs'!EA10</f>
        <v>690540.1875</v>
      </c>
      <c r="EB13" s="450">
        <f>'data-allavgs'!EB10</f>
        <v>2701.058837890625</v>
      </c>
      <c r="EC13" s="450">
        <f>'data-allavgs'!EC10</f>
        <v>12009.9404296875</v>
      </c>
      <c r="ED13" s="450">
        <f>'data-allavgs'!ED10</f>
        <v>42438.0859375</v>
      </c>
      <c r="EE13" s="450">
        <f>'data-allavgs'!EE10</f>
        <v>151493</v>
      </c>
      <c r="EF13" s="450">
        <f>'data-allavgs'!EF10</f>
        <v>444736</v>
      </c>
      <c r="EG13" s="450">
        <f>'data-allavgs'!EG10</f>
        <v>224.31538391113281</v>
      </c>
      <c r="EH13" s="450">
        <f>'data-allavgs'!EH10</f>
        <v>629.77294921875</v>
      </c>
      <c r="EI13" s="450">
        <f>'data-allavgs'!EI10</f>
        <v>1975.0362548828125</v>
      </c>
      <c r="EJ13" s="450">
        <f>'data-allavgs'!EJ10</f>
        <v>6583.45458984375</v>
      </c>
      <c r="EK13" s="450">
        <f>'data-allavgs'!EK10</f>
        <v>32181.078125</v>
      </c>
      <c r="EL13" s="450">
        <f>'data-allavgs'!EL10</f>
        <v>130.51596069335938</v>
      </c>
      <c r="EM13" s="450">
        <f>'data-allavgs'!EM10</f>
        <v>376.29595947265625</v>
      </c>
      <c r="EN13" s="450">
        <f>'data-allavgs'!EN10</f>
        <v>1870.5548095703125</v>
      </c>
      <c r="EO13" s="450">
        <f>'data-allavgs'!EO10</f>
        <v>8294.3193359375</v>
      </c>
      <c r="EP13" s="450">
        <f>'data-allavgs'!EP10</f>
        <v>35979.10546875</v>
      </c>
      <c r="EQ13" s="450">
        <f>'data-allavgs'!EQ10</f>
        <v>331.53610229492188</v>
      </c>
      <c r="ER13" s="450">
        <f>'data-allavgs'!ER10</f>
        <v>942.02496337890625</v>
      </c>
      <c r="ES13" s="450">
        <f>'data-allavgs'!ES10</f>
        <v>3739.776123046875</v>
      </c>
      <c r="ET13" s="450">
        <f>'data-allavgs'!ET10</f>
        <v>14808.478515625</v>
      </c>
      <c r="EU13" s="450">
        <f>'data-allavgs'!EU10</f>
        <v>67193.125</v>
      </c>
      <c r="EV13" s="450">
        <f>'data-allavgs'!EV10</f>
        <v>962.1209716796875</v>
      </c>
      <c r="EW13" s="450">
        <f>'data-allavgs'!EW10</f>
        <v>3572.10400390625</v>
      </c>
      <c r="EX13" s="450">
        <f>'data-allavgs'!EX10</f>
        <v>21677.806640625</v>
      </c>
      <c r="EY13" s="450">
        <f>'data-allavgs'!EY10</f>
        <v>69199.8046875</v>
      </c>
      <c r="EZ13" s="450">
        <f>'data-allavgs'!EZ10</f>
        <v>207526.546875</v>
      </c>
      <c r="FA13" s="450">
        <f>'data-allavgs'!FA10</f>
        <v>287.86251831054688</v>
      </c>
      <c r="FB13" s="450">
        <f>'data-allavgs'!FB10</f>
        <v>1068.75830078125</v>
      </c>
      <c r="FC13" s="450">
        <f>'data-allavgs'!FC10</f>
        <v>6485.90771484375</v>
      </c>
      <c r="FD13" s="450">
        <f>'data-allavgs'!FD10</f>
        <v>20704.287109375</v>
      </c>
      <c r="FE13" s="450">
        <f>'data-allavgs'!FE10</f>
        <v>62091.0625</v>
      </c>
      <c r="FF13" s="449">
        <f>'data-WOsharesavg'!L35</f>
        <v>0</v>
      </c>
      <c r="FG13" s="450">
        <f>'data-WOsharesavg'!N35</f>
        <v>0</v>
      </c>
      <c r="FH13" s="450">
        <f>'data-WOsharesavg'!O35</f>
        <v>0</v>
      </c>
      <c r="FI13" s="450">
        <f>'data-WOsharesavg'!P35</f>
        <v>0</v>
      </c>
      <c r="FJ13" s="451">
        <f>'data-WOsharesavg'!Q35</f>
        <v>0</v>
      </c>
    </row>
    <row r="14" spans="1:169" x14ac:dyDescent="0.2">
      <c r="A14" s="440">
        <v>1960</v>
      </c>
      <c r="B14" s="449">
        <f>'data-allavgs'!B11</f>
        <v>2553.77587890625</v>
      </c>
      <c r="C14" s="450">
        <f>'data-allavgs'!C11</f>
        <v>6735.9794921875</v>
      </c>
      <c r="D14" s="450">
        <f>'data-allavgs'!D11</f>
        <v>14465.6435546875</v>
      </c>
      <c r="E14" s="450">
        <f>'data-allavgs'!E11</f>
        <v>27089.22265625</v>
      </c>
      <c r="F14" s="451">
        <f>'data-allavgs'!F11</f>
        <v>46631.95703125</v>
      </c>
      <c r="G14" s="450">
        <f>'data-allavgs'!G11</f>
        <v>2483.025390625</v>
      </c>
      <c r="H14" s="450">
        <f>'data-allavgs'!H11</f>
        <v>6549.36376953125</v>
      </c>
      <c r="I14" s="450">
        <f>'data-allavgs'!I11</f>
        <v>14064.8828125</v>
      </c>
      <c r="J14" s="450">
        <f>'data-allavgs'!J11</f>
        <v>26338.734375</v>
      </c>
      <c r="K14" s="450">
        <f>'data-allavgs'!K11</f>
        <v>45340.05078125</v>
      </c>
      <c r="L14" s="450">
        <f>'data-allavgs'!L11</f>
        <v>423.27813720703125</v>
      </c>
      <c r="M14" s="450">
        <f>'data-allavgs'!M11</f>
        <v>997.7864990234375</v>
      </c>
      <c r="N14" s="450">
        <f>'data-allavgs'!N11</f>
        <v>2224.709716796875</v>
      </c>
      <c r="O14" s="450">
        <f>'data-allavgs'!O11</f>
        <v>4166.12353515625</v>
      </c>
      <c r="P14" s="450">
        <f>'data-allavgs'!P11</f>
        <v>7499.021484375</v>
      </c>
      <c r="Q14" s="450">
        <f>'data-allavgs'!Q11</f>
        <v>1864.8590087890625</v>
      </c>
      <c r="R14" s="450">
        <f>'data-allavgs'!R11</f>
        <v>4834.28662109375</v>
      </c>
      <c r="S14" s="450">
        <f>'data-allavgs'!S11</f>
        <v>15758.3232421875</v>
      </c>
      <c r="T14" s="450">
        <f>'data-allavgs'!T11</f>
        <v>47030.67578125</v>
      </c>
      <c r="U14" s="450">
        <f>'data-allavgs'!U11</f>
        <v>137835.765625</v>
      </c>
      <c r="V14" s="450">
        <f>'data-allavgs'!V11</f>
        <v>572.22796630859375</v>
      </c>
      <c r="W14" s="450">
        <f>'data-allavgs'!W11</f>
        <v>1348.9034423828125</v>
      </c>
      <c r="X14" s="450">
        <f>'data-allavgs'!X11</f>
        <v>3007.575927734375</v>
      </c>
      <c r="Y14" s="450">
        <f>'data-allavgs'!Y11</f>
        <v>5632.1650390625</v>
      </c>
      <c r="Z14" s="450">
        <f>'data-allavgs'!Z11</f>
        <v>10137.896484375</v>
      </c>
      <c r="AA14" s="450">
        <f>'data-allavgs'!AA11</f>
        <v>4143.83740234375</v>
      </c>
      <c r="AB14" s="450">
        <f>'data-allavgs'!AB11</f>
        <v>10777.337890625</v>
      </c>
      <c r="AC14" s="450">
        <f>'data-allavgs'!AC11</f>
        <v>32090.560546875</v>
      </c>
      <c r="AD14" s="450">
        <f>'data-allavgs'!AD11</f>
        <v>111163.4375</v>
      </c>
      <c r="AE14" s="450">
        <f>'data-allavgs'!AE11</f>
        <v>648707.5625</v>
      </c>
      <c r="AF14" s="450">
        <f>'data-allavgs'!AF11</f>
        <v>3359.7548828125</v>
      </c>
      <c r="AG14" s="450">
        <f>'data-allavgs'!AG11</f>
        <v>10205.5859375</v>
      </c>
      <c r="AH14" s="450">
        <f>'data-allavgs'!AH11</f>
        <v>35233.0625</v>
      </c>
      <c r="AI14" s="450">
        <f>'data-allavgs'!AI11</f>
        <v>107044.7421875</v>
      </c>
      <c r="AJ14" s="450">
        <f>'data-allavgs'!AJ11</f>
        <v>346990.78125</v>
      </c>
      <c r="AK14" s="450">
        <f>'data-allavgs'!AK11</f>
        <v>0</v>
      </c>
      <c r="AL14" s="450">
        <f>'data-allavgs'!AL11</f>
        <v>0</v>
      </c>
      <c r="AM14" s="450">
        <f>'data-allavgs'!AM11</f>
        <v>0</v>
      </c>
      <c r="AN14" s="450">
        <f>'data-allavgs'!AN11</f>
        <v>99727.25</v>
      </c>
      <c r="AO14" s="450">
        <f>'data-allavgs'!AO11</f>
        <v>387387.78125</v>
      </c>
      <c r="AP14" s="450">
        <f>'data-allavgs'!AP11</f>
        <v>2016.4508056640625</v>
      </c>
      <c r="AQ14" s="450">
        <f>'data-allavgs'!AQ11</f>
        <v>5607.92041015625</v>
      </c>
      <c r="AR14" s="450">
        <f>'data-allavgs'!AR11</f>
        <v>18122.24609375</v>
      </c>
      <c r="AS14" s="450">
        <f>'data-allavgs'!AS11</f>
        <v>61753.875</v>
      </c>
      <c r="AT14" s="450">
        <f>'data-allavgs'!AT11</f>
        <v>230337</v>
      </c>
      <c r="AU14" s="450">
        <f>'data-allavgs'!AU11</f>
        <v>3366.728515625</v>
      </c>
      <c r="AV14" s="450">
        <f>'data-allavgs'!AV11</f>
        <v>8843.5546875</v>
      </c>
      <c r="AW14" s="450">
        <f>'data-allavgs'!AW11</f>
        <v>29210.166015625</v>
      </c>
      <c r="AX14" s="450">
        <f>'data-allavgs'!AX11</f>
        <v>91471.265625</v>
      </c>
      <c r="AY14" s="450">
        <f>'data-allavgs'!AY11</f>
        <v>390952.15625</v>
      </c>
      <c r="AZ14" s="450">
        <f>'data-allavgs'!AZ11</f>
        <v>4441.75146484375</v>
      </c>
      <c r="BA14" s="450">
        <f>'data-allavgs'!BA11</f>
        <v>9908.1689453125</v>
      </c>
      <c r="BB14" s="450">
        <f>'data-allavgs'!BB11</f>
        <v>30359.935546875</v>
      </c>
      <c r="BC14" s="450">
        <f>'data-allavgs'!BC11</f>
        <v>102268.8984375</v>
      </c>
      <c r="BD14" s="450">
        <f>'data-allavgs'!BD11</f>
        <v>418525.4375</v>
      </c>
      <c r="BE14" s="450">
        <f>'data-allavgs'!BE11</f>
        <v>3611.804931640625</v>
      </c>
      <c r="BF14" s="450">
        <f>'data-allavgs'!BF11</f>
        <v>9487.3095703125</v>
      </c>
      <c r="BG14" s="450">
        <f>'data-allavgs'!BG11</f>
        <v>31336.482421875</v>
      </c>
      <c r="BH14" s="450">
        <f>'data-allavgs'!BH11</f>
        <v>98129.796875</v>
      </c>
      <c r="BI14" s="450">
        <f>'data-allavgs'!BI11</f>
        <v>419411</v>
      </c>
      <c r="BJ14" s="450">
        <f>'data-allavgs'!BJ11</f>
        <v>2212.60205078125</v>
      </c>
      <c r="BK14" s="450">
        <f>'data-allavgs'!BK11</f>
        <v>5824.8056640625</v>
      </c>
      <c r="BL14" s="450">
        <f>'data-allavgs'!BL11</f>
        <v>15647.123046875</v>
      </c>
      <c r="BM14" s="450">
        <f>'data-allavgs'!BM11</f>
        <v>40594.515625</v>
      </c>
      <c r="BN14" s="450">
        <f>'data-allavgs'!BN11</f>
        <v>141588.96875</v>
      </c>
      <c r="BO14" s="450">
        <f>'data-allavgs'!BO11</f>
        <v>1091.74755859375</v>
      </c>
      <c r="BP14" s="450">
        <f>'data-allavgs'!BP11</f>
        <v>5095.89794921875</v>
      </c>
      <c r="BQ14" s="450">
        <f>'data-allavgs'!BQ11</f>
        <v>30138.201171875</v>
      </c>
      <c r="BR14" s="450">
        <f>'data-allavgs'!BR11</f>
        <v>103239.3828125</v>
      </c>
      <c r="BS14" s="450">
        <f>'data-allavgs'!BS11</f>
        <v>304519.84375</v>
      </c>
      <c r="BT14" s="450">
        <f>'data-allavgs'!BT11</f>
        <v>727.6688232421875</v>
      </c>
      <c r="BU14" s="450">
        <f>'data-allavgs'!BU11</f>
        <v>2770.4296875</v>
      </c>
      <c r="BV14" s="450">
        <f>'data-allavgs'!BV11</f>
        <v>17876.173828125</v>
      </c>
      <c r="BW14" s="450">
        <f>'data-allavgs'!BW11</f>
        <v>81490.59375</v>
      </c>
      <c r="BX14" s="450">
        <f>'data-allavgs'!BX11</f>
        <v>342260.46875</v>
      </c>
      <c r="BY14" s="450">
        <f>'data-allavgs'!BY11</f>
        <v>648.263916015625</v>
      </c>
      <c r="BZ14" s="450">
        <f>'data-allavgs'!BZ11</f>
        <v>2724.27392578125</v>
      </c>
      <c r="CA14" s="450">
        <f>'data-allavgs'!CA11</f>
        <v>16607.591796875</v>
      </c>
      <c r="CB14" s="450">
        <f>'data-allavgs'!CB11</f>
        <v>62260.66796875</v>
      </c>
      <c r="CC14" s="450">
        <f>'data-allavgs'!CC11</f>
        <v>224138.390625</v>
      </c>
      <c r="CD14" s="450">
        <f>'data-allavgs'!CD11</f>
        <v>540.34942626953125</v>
      </c>
      <c r="CE14" s="450">
        <f>'data-allavgs'!CE11</f>
        <v>2274.028564453125</v>
      </c>
      <c r="CF14" s="450">
        <f>'data-allavgs'!CF11</f>
        <v>14040.12109375</v>
      </c>
      <c r="CG14" s="450">
        <f>'data-allavgs'!CG11</f>
        <v>56122.703125</v>
      </c>
      <c r="CH14" s="450">
        <f>'data-allavgs'!CH11</f>
        <v>205925.421875</v>
      </c>
      <c r="CI14" s="450">
        <f>'data-allavgs'!CI11</f>
        <v>888.70245361328125</v>
      </c>
      <c r="CJ14" s="450">
        <f>'data-allavgs'!CJ11</f>
        <v>3740.051513671875</v>
      </c>
      <c r="CK14" s="450">
        <f>'data-allavgs'!CK11</f>
        <v>23091.51953125</v>
      </c>
      <c r="CL14" s="450">
        <f>'data-allavgs'!CL11</f>
        <v>92303.9375</v>
      </c>
      <c r="CM14" s="450">
        <f>'data-allavgs'!CM11</f>
        <v>338681.625</v>
      </c>
      <c r="CN14" s="450">
        <f>'data-allavgs'!CN11</f>
        <v>765.25604248046875</v>
      </c>
      <c r="CO14" s="450">
        <f>'data-allavgs'!CO11</f>
        <v>3220.534423828125</v>
      </c>
      <c r="CP14" s="450">
        <f>'data-allavgs'!CP11</f>
        <v>19883.9609375</v>
      </c>
      <c r="CQ14" s="450">
        <f>'data-allavgs'!CQ11</f>
        <v>79482.3359375</v>
      </c>
      <c r="CR14" s="450">
        <f>'data-allavgs'!CR11</f>
        <v>291636.59375</v>
      </c>
      <c r="CS14" s="450">
        <f>'data-allavgs'!CS11</f>
        <v>1549.38427734375</v>
      </c>
      <c r="CT14" s="450">
        <f>'data-allavgs'!CT11</f>
        <v>5200.82080078125</v>
      </c>
      <c r="CU14" s="450">
        <f>'data-allavgs'!CU11</f>
        <v>25934.919921875</v>
      </c>
      <c r="CV14" s="450">
        <f>'data-allavgs'!CV11</f>
        <v>92624.71875</v>
      </c>
      <c r="CW14" s="450">
        <f>'data-allavgs'!CW11</f>
        <v>277874.125</v>
      </c>
      <c r="CX14" s="450">
        <f>'data-allavgs'!CX11</f>
        <v>470.1490478515625</v>
      </c>
      <c r="CY14" s="450">
        <f>'data-allavgs'!CY11</f>
        <v>1247.59130859375</v>
      </c>
      <c r="CZ14" s="450">
        <f>'data-allavgs'!CZ11</f>
        <v>9691.62890625</v>
      </c>
      <c r="DA14" s="450">
        <f>'data-allavgs'!DA11</f>
        <v>44966.43359375</v>
      </c>
      <c r="DB14" s="450">
        <f>'data-allavgs'!DB11</f>
        <v>148184.828125</v>
      </c>
      <c r="DC14" s="450">
        <f>'data-allavgs'!DC11</f>
        <v>988.67041015625</v>
      </c>
      <c r="DD14" s="450">
        <f>'data-allavgs'!DD11</f>
        <v>3006.490234375</v>
      </c>
      <c r="DE14" s="450">
        <f>'data-allavgs'!DE11</f>
        <v>21102.71484375</v>
      </c>
      <c r="DF14" s="450">
        <f>'data-allavgs'!DF11</f>
        <v>84139.75</v>
      </c>
      <c r="DG14" s="450">
        <f>'data-allavgs'!DG11</f>
        <v>336712.96875</v>
      </c>
      <c r="DH14" s="450">
        <f>'data-allavgs'!DH11</f>
        <v>1363.797607421875</v>
      </c>
      <c r="DI14" s="450">
        <f>'data-allavgs'!DI11</f>
        <v>4085.840576171875</v>
      </c>
      <c r="DJ14" s="450">
        <f>'data-allavgs'!DJ11</f>
        <v>26445.884765625</v>
      </c>
      <c r="DK14" s="450">
        <f>'data-allavgs'!DK11</f>
        <v>108311.5625</v>
      </c>
      <c r="DL14" s="450">
        <f>'data-allavgs'!DL11</f>
        <v>374444.65625</v>
      </c>
      <c r="DM14" s="450">
        <f>'data-allavgs'!DM11</f>
        <v>4458.02587890625</v>
      </c>
      <c r="DN14" s="450">
        <f>'data-allavgs'!DN11</f>
        <v>14332.427734375</v>
      </c>
      <c r="DO14" s="450">
        <f>'data-allavgs'!DO11</f>
        <v>43983.20703125</v>
      </c>
      <c r="DP14" s="450">
        <f>'data-allavgs'!DP11</f>
        <v>157083.796875</v>
      </c>
      <c r="DQ14" s="450">
        <f>'data-allavgs'!DQ11</f>
        <v>531265.125</v>
      </c>
      <c r="DR14" s="450">
        <f>'data-allavgs'!DR11</f>
        <v>3397.504150390625</v>
      </c>
      <c r="DS14" s="450">
        <f>'data-allavgs'!DS11</f>
        <v>11559.13671875</v>
      </c>
      <c r="DT14" s="450">
        <f>'data-allavgs'!DT11</f>
        <v>34818.44140625</v>
      </c>
      <c r="DU14" s="450">
        <f>'data-allavgs'!DU11</f>
        <v>83907.7109375</v>
      </c>
      <c r="DV14" s="450">
        <f>'data-allavgs'!DV11</f>
        <v>222129.53125</v>
      </c>
      <c r="DW14" s="450">
        <f>'data-allavgs'!DW11</f>
        <v>3829.59326171875</v>
      </c>
      <c r="DX14" s="450">
        <f>'data-allavgs'!DX11</f>
        <v>14603.599609375</v>
      </c>
      <c r="DY14" s="450">
        <f>'data-allavgs'!DY11</f>
        <v>30678.89453125</v>
      </c>
      <c r="DZ14" s="450">
        <f>'data-allavgs'!DZ11</f>
        <v>91098.2109375</v>
      </c>
      <c r="EA14" s="450">
        <f>'data-allavgs'!EA11</f>
        <v>280208.78125</v>
      </c>
      <c r="EB14" s="450">
        <f>'data-allavgs'!EB11</f>
        <v>3317.34814453125</v>
      </c>
      <c r="EC14" s="450">
        <f>'data-allavgs'!EC11</f>
        <v>14603.556640625</v>
      </c>
      <c r="ED14" s="450">
        <f>'data-allavgs'!ED11</f>
        <v>40283.46484375</v>
      </c>
      <c r="EE14" s="450">
        <f>'data-allavgs'!EE11</f>
        <v>107320.453125</v>
      </c>
      <c r="EF14" s="450">
        <f>'data-allavgs'!EF11</f>
        <v>304137.5625</v>
      </c>
      <c r="EG14" s="450">
        <f>'data-allavgs'!EG11</f>
        <v>266.08660888671875</v>
      </c>
      <c r="EH14" s="450">
        <f>'data-allavgs'!EH11</f>
        <v>747.04705810546875</v>
      </c>
      <c r="EI14" s="450">
        <f>'data-allavgs'!EI11</f>
        <v>2641.478271484375</v>
      </c>
      <c r="EJ14" s="450">
        <f>'data-allavgs'!EJ11</f>
        <v>9425.830078125</v>
      </c>
      <c r="EK14" s="450">
        <f>'data-allavgs'!EK11</f>
        <v>37646.8046875</v>
      </c>
      <c r="EL14" s="450">
        <f>'data-allavgs'!EL11</f>
        <v>149.5811767578125</v>
      </c>
      <c r="EM14" s="450">
        <f>'data-allavgs'!EM11</f>
        <v>431.26364135742188</v>
      </c>
      <c r="EN14" s="450">
        <f>'data-allavgs'!EN11</f>
        <v>1956.0994873046875</v>
      </c>
      <c r="EO14" s="450">
        <f>'data-allavgs'!EO11</f>
        <v>7628.93896484375</v>
      </c>
      <c r="EP14" s="450">
        <f>'data-allavgs'!EP11</f>
        <v>29809.5625</v>
      </c>
      <c r="EQ14" s="450">
        <f>'data-allavgs'!EQ11</f>
        <v>390.519775390625</v>
      </c>
      <c r="ER14" s="450">
        <f>'data-allavgs'!ER11</f>
        <v>1110.24658203125</v>
      </c>
      <c r="ES14" s="450">
        <f>'data-allavgs'!ES11</f>
        <v>4453.7412109375</v>
      </c>
      <c r="ET14" s="450">
        <f>'data-allavgs'!ET11</f>
        <v>16687.201171875</v>
      </c>
      <c r="EU14" s="450">
        <f>'data-allavgs'!EU11</f>
        <v>65839.9921875</v>
      </c>
      <c r="EV14" s="450">
        <f>'data-allavgs'!EV11</f>
        <v>1229.1949462890625</v>
      </c>
      <c r="EW14" s="450">
        <f>'data-allavgs'!EW11</f>
        <v>4563.6796875</v>
      </c>
      <c r="EX14" s="450">
        <f>'data-allavgs'!EX11</f>
        <v>24838.369140625</v>
      </c>
      <c r="EY14" s="450">
        <f>'data-allavgs'!EY11</f>
        <v>59839.3515625</v>
      </c>
      <c r="EZ14" s="450">
        <f>'data-allavgs'!EZ11</f>
        <v>137304.921875</v>
      </c>
      <c r="FA14" s="450">
        <f>'data-allavgs'!FA11</f>
        <v>361.62039184570312</v>
      </c>
      <c r="FB14" s="450">
        <f>'data-allavgs'!FB11</f>
        <v>1342.60205078125</v>
      </c>
      <c r="FC14" s="450">
        <f>'data-allavgs'!FC11</f>
        <v>7307.27099609375</v>
      </c>
      <c r="FD14" s="450">
        <f>'data-allavgs'!FD11</f>
        <v>17604.310546875</v>
      </c>
      <c r="FE14" s="450">
        <f>'data-allavgs'!FE11</f>
        <v>40394.12890625</v>
      </c>
      <c r="FF14" s="449">
        <f>'data-WOsharesavg'!L36</f>
        <v>0</v>
      </c>
      <c r="FG14" s="450">
        <f>'data-WOsharesavg'!N36</f>
        <v>0</v>
      </c>
      <c r="FH14" s="450">
        <f>'data-WOsharesavg'!O36</f>
        <v>0</v>
      </c>
      <c r="FI14" s="450">
        <f>'data-WOsharesavg'!P36</f>
        <v>0</v>
      </c>
      <c r="FJ14" s="451">
        <f>'data-WOsharesavg'!Q36</f>
        <v>0</v>
      </c>
    </row>
    <row r="15" spans="1:169" x14ac:dyDescent="0.2">
      <c r="A15" s="440">
        <v>1970</v>
      </c>
      <c r="B15" s="449">
        <f>'data-allavgs'!B12</f>
        <v>4748.6328125</v>
      </c>
      <c r="C15" s="450">
        <f>'data-allavgs'!C12</f>
        <v>10179.728515625</v>
      </c>
      <c r="D15" s="450">
        <f>'data-allavgs'!D12</f>
        <v>24001.697265625</v>
      </c>
      <c r="E15" s="450">
        <f>'data-allavgs'!E12</f>
        <v>46832.578125</v>
      </c>
      <c r="F15" s="451">
        <f>'data-allavgs'!F12</f>
        <v>82764.9609375</v>
      </c>
      <c r="G15" s="450">
        <f>'data-allavgs'!G12</f>
        <v>3323.415771484375</v>
      </c>
      <c r="H15" s="450">
        <f>'data-allavgs'!H12</f>
        <v>7124.46533203125</v>
      </c>
      <c r="I15" s="450">
        <f>'data-allavgs'!I12</f>
        <v>16798.017578125</v>
      </c>
      <c r="J15" s="450">
        <f>'data-allavgs'!J12</f>
        <v>32776.6171875</v>
      </c>
      <c r="K15" s="450">
        <f>'data-allavgs'!K12</f>
        <v>57924.54296875</v>
      </c>
      <c r="L15" s="450">
        <f>'data-allavgs'!L12</f>
        <v>439.9481201171875</v>
      </c>
      <c r="M15" s="450">
        <f>'data-allavgs'!M12</f>
        <v>1037.0823974609375</v>
      </c>
      <c r="N15" s="450">
        <f>'data-allavgs'!N12</f>
        <v>2312.32568359375</v>
      </c>
      <c r="O15" s="450">
        <f>'data-allavgs'!O12</f>
        <v>4330.1982421875</v>
      </c>
      <c r="P15" s="450">
        <f>'data-allavgs'!P12</f>
        <v>7794.35595703125</v>
      </c>
      <c r="Q15" s="450">
        <f>'data-allavgs'!Q12</f>
        <v>3945.78955078125</v>
      </c>
      <c r="R15" s="450">
        <f>'data-allavgs'!R12</f>
        <v>10228.697265625</v>
      </c>
      <c r="S15" s="450">
        <f>'data-allavgs'!S12</f>
        <v>32043.078125</v>
      </c>
      <c r="T15" s="450">
        <f>'data-allavgs'!T12</f>
        <v>110998.9609375</v>
      </c>
      <c r="U15" s="450">
        <f>'data-allavgs'!U12</f>
        <v>433158.09375</v>
      </c>
      <c r="V15" s="450">
        <f>'data-allavgs'!V12</f>
        <v>1003.119873046875</v>
      </c>
      <c r="W15" s="450">
        <f>'data-allavgs'!W12</f>
        <v>2364.6376953125</v>
      </c>
      <c r="X15" s="450">
        <f>'data-allavgs'!X12</f>
        <v>5272.30322265625</v>
      </c>
      <c r="Y15" s="450">
        <f>'data-allavgs'!Y12</f>
        <v>9873.2275390625</v>
      </c>
      <c r="Z15" s="450">
        <f>'data-allavgs'!Z12</f>
        <v>17771.80859375</v>
      </c>
      <c r="AA15" s="450">
        <f>'data-allavgs'!AA12</f>
        <v>6117.32958984375</v>
      </c>
      <c r="AB15" s="450">
        <f>'data-allavgs'!AB12</f>
        <v>15910.0166015625</v>
      </c>
      <c r="AC15" s="450">
        <f>'data-allavgs'!AC12</f>
        <v>40702.03515625</v>
      </c>
      <c r="AD15" s="450">
        <f>'data-allavgs'!AD12</f>
        <v>140994.046875</v>
      </c>
      <c r="AE15" s="450">
        <f>'data-allavgs'!AE12</f>
        <v>777104.6875</v>
      </c>
      <c r="AF15" s="450">
        <f>'data-allavgs'!AF12</f>
        <v>5903.52099609375</v>
      </c>
      <c r="AG15" s="450">
        <f>'data-allavgs'!AG12</f>
        <v>17743.244140625</v>
      </c>
      <c r="AH15" s="450">
        <f>'data-allavgs'!AH12</f>
        <v>43223.21875</v>
      </c>
      <c r="AI15" s="450">
        <f>'data-allavgs'!AI12</f>
        <v>149727.5625</v>
      </c>
      <c r="AJ15" s="450">
        <f>'data-allavgs'!AJ12</f>
        <v>484167.84375</v>
      </c>
      <c r="AK15" s="450">
        <f>'data-allavgs'!AK12</f>
        <v>4753.08984375</v>
      </c>
      <c r="AL15" s="450">
        <f>'data-allavgs'!AL12</f>
        <v>13155.1943359375</v>
      </c>
      <c r="AM15" s="450">
        <f>'data-allavgs'!AM12</f>
        <v>34543.41796875</v>
      </c>
      <c r="AN15" s="450">
        <f>'data-allavgs'!AN12</f>
        <v>94601.2890625</v>
      </c>
      <c r="AO15" s="450">
        <f>'data-allavgs'!AO12</f>
        <v>309486.28125</v>
      </c>
      <c r="AP15" s="450">
        <f>'data-allavgs'!AP12</f>
        <v>3859.193603515625</v>
      </c>
      <c r="AQ15" s="450">
        <f>'data-allavgs'!AQ12</f>
        <v>10732.744140625</v>
      </c>
      <c r="AR15" s="450">
        <f>'data-allavgs'!AR12</f>
        <v>34241.16796875</v>
      </c>
      <c r="AS15" s="450">
        <f>'data-allavgs'!AS12</f>
        <v>113766.1796875</v>
      </c>
      <c r="AT15" s="450">
        <f>'data-allavgs'!AT12</f>
        <v>396614</v>
      </c>
      <c r="AU15" s="450">
        <f>'data-allavgs'!AU12</f>
        <v>6661.62451171875</v>
      </c>
      <c r="AV15" s="450">
        <f>'data-allavgs'!AV12</f>
        <v>15702.1015625</v>
      </c>
      <c r="AW15" s="450">
        <f>'data-allavgs'!AW12</f>
        <v>35783.859375</v>
      </c>
      <c r="AX15" s="450">
        <f>'data-allavgs'!AX12</f>
        <v>71913.625</v>
      </c>
      <c r="AY15" s="450">
        <f>'data-allavgs'!AY12</f>
        <v>154733.328125</v>
      </c>
      <c r="AZ15" s="450">
        <f>'data-allavgs'!AZ12</f>
        <v>7121.716796875</v>
      </c>
      <c r="BA15" s="450">
        <f>'data-allavgs'!BA12</f>
        <v>15886.33984375</v>
      </c>
      <c r="BB15" s="450">
        <f>'data-allavgs'!BB12</f>
        <v>41064.39453125</v>
      </c>
      <c r="BC15" s="450">
        <f>'data-allavgs'!BC12</f>
        <v>142249.28125</v>
      </c>
      <c r="BD15" s="450">
        <f>'data-allavgs'!BD12</f>
        <v>527151.5625</v>
      </c>
      <c r="BE15" s="450">
        <f>'data-allavgs'!BE12</f>
        <v>5790.27587890625</v>
      </c>
      <c r="BF15" s="450">
        <f>'data-allavgs'!BF12</f>
        <v>15219.5087890625</v>
      </c>
      <c r="BG15" s="450">
        <f>'data-allavgs'!BG12</f>
        <v>38804.94921875</v>
      </c>
      <c r="BH15" s="450">
        <f>'data-allavgs'!BH12</f>
        <v>127157.828125</v>
      </c>
      <c r="BI15" s="450">
        <f>'data-allavgs'!BI12</f>
        <v>504175.34375</v>
      </c>
      <c r="BJ15" s="450">
        <f>'data-allavgs'!BJ12</f>
        <v>3519.149658203125</v>
      </c>
      <c r="BK15" s="450">
        <f>'data-allavgs'!BK12</f>
        <v>8322.11328125</v>
      </c>
      <c r="BL15" s="450">
        <f>'data-allavgs'!BL12</f>
        <v>20431.392578125</v>
      </c>
      <c r="BM15" s="450">
        <f>'data-allavgs'!BM12</f>
        <v>54125.67578125</v>
      </c>
      <c r="BN15" s="450">
        <f>'data-allavgs'!BN12</f>
        <v>173119.515625</v>
      </c>
      <c r="BO15" s="450">
        <f>'data-allavgs'!BO12</f>
        <v>1440.4366455078125</v>
      </c>
      <c r="BP15" s="450">
        <f>'data-allavgs'!BP12</f>
        <v>6723.45703125</v>
      </c>
      <c r="BQ15" s="450">
        <f>'data-allavgs'!BQ12</f>
        <v>39998.28515625</v>
      </c>
      <c r="BR15" s="450">
        <f>'data-allavgs'!BR12</f>
        <v>138556.203125</v>
      </c>
      <c r="BS15" s="450">
        <f>'data-allavgs'!BS12</f>
        <v>471976.21875</v>
      </c>
      <c r="BT15" s="450">
        <f>'data-allavgs'!BT12</f>
        <v>952.6861572265625</v>
      </c>
      <c r="BU15" s="450">
        <f>'data-allavgs'!BU12</f>
        <v>3627.130615234375</v>
      </c>
      <c r="BV15" s="450">
        <f>'data-allavgs'!BV12</f>
        <v>25182.197265625</v>
      </c>
      <c r="BW15" s="450">
        <f>'data-allavgs'!BW12</f>
        <v>124471.625</v>
      </c>
      <c r="BX15" s="450">
        <f>'data-allavgs'!BX12</f>
        <v>522780.78125</v>
      </c>
      <c r="BY15" s="450">
        <f>'data-allavgs'!BY12</f>
        <v>1088.574462890625</v>
      </c>
      <c r="BZ15" s="450">
        <f>'data-allavgs'!BZ12</f>
        <v>4574.64111328125</v>
      </c>
      <c r="CA15" s="450">
        <f>'data-allavgs'!CA12</f>
        <v>27887.716796875</v>
      </c>
      <c r="CB15" s="450">
        <f>'data-allavgs'!CB12</f>
        <v>104549.0390625</v>
      </c>
      <c r="CC15" s="450">
        <f>'data-allavgs'!CC12</f>
        <v>376376.53125</v>
      </c>
      <c r="CD15" s="450">
        <f>'data-allavgs'!CD12</f>
        <v>647.33380126953125</v>
      </c>
      <c r="CE15" s="450">
        <f>'data-allavgs'!CE12</f>
        <v>2729.49072265625</v>
      </c>
      <c r="CF15" s="450">
        <f>'data-allavgs'!CF12</f>
        <v>17522.025390625</v>
      </c>
      <c r="CG15" s="450">
        <f>'data-allavgs'!CG12</f>
        <v>73964.96875</v>
      </c>
      <c r="CH15" s="450">
        <f>'data-allavgs'!CH12</f>
        <v>287147.9375</v>
      </c>
      <c r="CI15" s="450">
        <f>'data-allavgs'!CI12</f>
        <v>1210.366943359375</v>
      </c>
      <c r="CJ15" s="450">
        <f>'data-allavgs'!CJ12</f>
        <v>5103.5263671875</v>
      </c>
      <c r="CK15" s="450">
        <f>'data-allavgs'!CK12</f>
        <v>32762.19921875</v>
      </c>
      <c r="CL15" s="450">
        <f>'data-allavgs'!CL12</f>
        <v>138297.65625</v>
      </c>
      <c r="CM15" s="450">
        <f>'data-allavgs'!CM12</f>
        <v>536901.3125</v>
      </c>
      <c r="CN15" s="450">
        <f>'data-allavgs'!CN12</f>
        <v>972.83984375</v>
      </c>
      <c r="CO15" s="450">
        <f>'data-allavgs'!CO12</f>
        <v>4101.99072265625</v>
      </c>
      <c r="CP15" s="450">
        <f>'data-allavgs'!CP12</f>
        <v>26332.818359375</v>
      </c>
      <c r="CQ15" s="450">
        <f>'data-allavgs'!CQ12</f>
        <v>111157.59375</v>
      </c>
      <c r="CR15" s="450">
        <f>'data-allavgs'!CR12</f>
        <v>431537.71875</v>
      </c>
      <c r="CS15" s="450">
        <f>'data-allavgs'!CS12</f>
        <v>1610.080810546875</v>
      </c>
      <c r="CT15" s="450">
        <f>'data-allavgs'!CT12</f>
        <v>5404.56103515625</v>
      </c>
      <c r="CU15" s="450">
        <f>'data-allavgs'!CU12</f>
        <v>26950.912109375</v>
      </c>
      <c r="CV15" s="450">
        <f>'data-allavgs'!CV12</f>
        <v>96253.2578125</v>
      </c>
      <c r="CW15" s="450">
        <f>'data-allavgs'!CW12</f>
        <v>288759.75</v>
      </c>
      <c r="CX15" s="450">
        <f>'data-allavgs'!CX12</f>
        <v>619.37115478515625</v>
      </c>
      <c r="CY15" s="450">
        <f>'data-allavgs'!CY12</f>
        <v>1643.5682373046875</v>
      </c>
      <c r="CZ15" s="450">
        <f>'data-allavgs'!CZ12</f>
        <v>10949.615234375</v>
      </c>
      <c r="DA15" s="450">
        <f>'data-allavgs'!DA12</f>
        <v>46396.67578125</v>
      </c>
      <c r="DB15" s="450">
        <f>'data-allavgs'!DB12</f>
        <v>167028.03125</v>
      </c>
      <c r="DC15" s="450">
        <f>'data-allavgs'!DC12</f>
        <v>1290.297607421875</v>
      </c>
      <c r="DD15" s="450">
        <f>'data-allavgs'!DD12</f>
        <v>3923.72119140625</v>
      </c>
      <c r="DE15" s="450">
        <f>'data-allavgs'!DE12</f>
        <v>27540.80859375</v>
      </c>
      <c r="DF15" s="450">
        <f>'data-allavgs'!DF12</f>
        <v>109809.40625</v>
      </c>
      <c r="DG15" s="450">
        <f>'data-allavgs'!DG12</f>
        <v>439438.5625</v>
      </c>
      <c r="DH15" s="450">
        <f>'data-allavgs'!DH12</f>
        <v>2730.94970703125</v>
      </c>
      <c r="DI15" s="450">
        <f>'data-allavgs'!DI12</f>
        <v>8181.73095703125</v>
      </c>
      <c r="DJ15" s="450">
        <f>'data-allavgs'!DJ12</f>
        <v>50333.05078125</v>
      </c>
      <c r="DK15" s="450">
        <f>'data-allavgs'!DK12</f>
        <v>198588.0625</v>
      </c>
      <c r="DL15" s="450">
        <f>'data-allavgs'!DL12</f>
        <v>710663.125</v>
      </c>
      <c r="DM15" s="450">
        <f>'data-allavgs'!DM12</f>
        <v>6881.48828125</v>
      </c>
      <c r="DN15" s="450">
        <f>'data-allavgs'!DN12</f>
        <v>19608.24609375</v>
      </c>
      <c r="DO15" s="450">
        <f>'data-allavgs'!DO12</f>
        <v>52265.43359375</v>
      </c>
      <c r="DP15" s="450">
        <f>'data-allavgs'!DP12</f>
        <v>181050.28125</v>
      </c>
      <c r="DQ15" s="450">
        <f>'data-allavgs'!DQ12</f>
        <v>572868.8125</v>
      </c>
      <c r="DR15" s="450">
        <f>'data-allavgs'!DR12</f>
        <v>5607.24169921875</v>
      </c>
      <c r="DS15" s="450">
        <f>'data-allavgs'!DS12</f>
        <v>19078.216796875</v>
      </c>
      <c r="DT15" s="450">
        <f>'data-allavgs'!DT12</f>
        <v>36125.5234375</v>
      </c>
      <c r="DU15" s="450">
        <f>'data-allavgs'!DU12</f>
        <v>125140.7421875</v>
      </c>
      <c r="DV15" s="450">
        <f>'data-allavgs'!DV12</f>
        <v>295439.6875</v>
      </c>
      <c r="DW15" s="450">
        <f>'data-allavgs'!DW12</f>
        <v>5574.037109375</v>
      </c>
      <c r="DX15" s="450">
        <f>'data-allavgs'!DX12</f>
        <v>20670.62109375</v>
      </c>
      <c r="DY15" s="450">
        <f>'data-allavgs'!DY12</f>
        <v>31761.080078125</v>
      </c>
      <c r="DZ15" s="450">
        <f>'data-allavgs'!DZ12</f>
        <v>110022.0859375</v>
      </c>
      <c r="EA15" s="450">
        <f>'data-allavgs'!EA12</f>
        <v>316240.03125</v>
      </c>
      <c r="EB15" s="450">
        <f>'data-allavgs'!EB12</f>
        <v>4396.220703125</v>
      </c>
      <c r="EC15" s="450">
        <f>'data-allavgs'!EC12</f>
        <v>19213.7265625</v>
      </c>
      <c r="ED15" s="450">
        <f>'data-allavgs'!ED12</f>
        <v>35925.85546875</v>
      </c>
      <c r="EE15" s="450">
        <f>'data-allavgs'!EE12</f>
        <v>124449.1015625</v>
      </c>
      <c r="EF15" s="450">
        <f>'data-allavgs'!EF12</f>
        <v>369861.25</v>
      </c>
      <c r="EG15" s="450">
        <f>'data-allavgs'!EG12</f>
        <v>326.27154541015625</v>
      </c>
      <c r="EH15" s="450">
        <f>'data-allavgs'!EH12</f>
        <v>875.34185791015625</v>
      </c>
      <c r="EI15" s="450">
        <f>'data-allavgs'!EI12</f>
        <v>3157.857666015625</v>
      </c>
      <c r="EJ15" s="450">
        <f>'data-allavgs'!EJ12</f>
        <v>10938.9912109375</v>
      </c>
      <c r="EK15" s="450">
        <f>'data-allavgs'!EK12</f>
        <v>38088.6328125</v>
      </c>
      <c r="EL15" s="450">
        <f>'data-allavgs'!EL12</f>
        <v>187.65586853027344</v>
      </c>
      <c r="EM15" s="450">
        <f>'data-allavgs'!EM12</f>
        <v>541.03839111328125</v>
      </c>
      <c r="EN15" s="450">
        <f>'data-allavgs'!EN12</f>
        <v>2236.932861328125</v>
      </c>
      <c r="EO15" s="450">
        <f>'data-allavgs'!EO12</f>
        <v>7400.06298828125</v>
      </c>
      <c r="EP15" s="450">
        <f>'data-allavgs'!EP12</f>
        <v>24183.873046875</v>
      </c>
      <c r="EQ15" s="450">
        <f>'data-allavgs'!EQ12</f>
        <v>510.60299682617188</v>
      </c>
      <c r="ER15" s="450">
        <f>'data-allavgs'!ER12</f>
        <v>1418.1207275390625</v>
      </c>
      <c r="ES15" s="450">
        <f>'data-allavgs'!ES12</f>
        <v>5481.92919921875</v>
      </c>
      <c r="ET15" s="450">
        <f>'data-allavgs'!ET12</f>
        <v>18541.98046875</v>
      </c>
      <c r="EU15" s="450">
        <f>'data-allavgs'!EU12</f>
        <v>62530.24609375</v>
      </c>
      <c r="EV15" s="450">
        <f>'data-allavgs'!EV12</f>
        <v>1574.8450927734375</v>
      </c>
      <c r="EW15" s="450">
        <f>'data-allavgs'!EW12</f>
        <v>5846.98828125</v>
      </c>
      <c r="EX15" s="450">
        <f>'data-allavgs'!EX12</f>
        <v>32508.9140625</v>
      </c>
      <c r="EY15" s="450">
        <f>'data-allavgs'!EY12</f>
        <v>83526.0703125</v>
      </c>
      <c r="EZ15" s="450">
        <f>'data-allavgs'!EZ12</f>
        <v>179268.734375</v>
      </c>
      <c r="FA15" s="450">
        <f>'data-allavgs'!FA12</f>
        <v>417.84320068359375</v>
      </c>
      <c r="FB15" s="450">
        <f>'data-allavgs'!FB12</f>
        <v>1551.3426513671875</v>
      </c>
      <c r="FC15" s="450">
        <f>'data-allavgs'!FC12</f>
        <v>8625.3740234375</v>
      </c>
      <c r="FD15" s="450">
        <f>'data-allavgs'!FD12</f>
        <v>22161.41796875</v>
      </c>
      <c r="FE15" s="450">
        <f>'data-allavgs'!FE12</f>
        <v>47564.1796875</v>
      </c>
      <c r="FF15" s="449">
        <f>'data-WOsharesavg'!L37</f>
        <v>0</v>
      </c>
      <c r="FG15" s="450">
        <f>'data-WOsharesavg'!N37</f>
        <v>0</v>
      </c>
      <c r="FH15" s="450">
        <f>'data-WOsharesavg'!O37</f>
        <v>0</v>
      </c>
      <c r="FI15" s="450">
        <f>'data-WOsharesavg'!P37</f>
        <v>0</v>
      </c>
      <c r="FJ15" s="451">
        <f>'data-WOsharesavg'!Q37</f>
        <v>0</v>
      </c>
    </row>
    <row r="16" spans="1:169" x14ac:dyDescent="0.2">
      <c r="A16" s="440">
        <v>1980</v>
      </c>
      <c r="B16" s="449">
        <f>AppendixT1!B16*AppendixT4!C15/0.5</f>
        <v>6391.4400000000005</v>
      </c>
      <c r="C16" s="450">
        <f>AppendixT1!C16*AppendixT4!C15/0.4</f>
        <v>13907.3</v>
      </c>
      <c r="D16" s="450">
        <f>AppendixT1!D16*AppendixT4!C15/0.1</f>
        <v>30773.599999999999</v>
      </c>
      <c r="E16" s="450">
        <f>AppendixT1!E16*AppendixT4!C15/0.01</f>
        <v>60046.044761075245</v>
      </c>
      <c r="F16" s="451">
        <f>AppendixT1!F16*AppendixT4!C15/0.001</f>
        <v>106116.49270379099</v>
      </c>
      <c r="G16" s="450">
        <f>'data-allavgs'!G13</f>
        <v>2205.130859375</v>
      </c>
      <c r="H16" s="450">
        <f>'data-allavgs'!H13</f>
        <v>7566.0791015625</v>
      </c>
      <c r="I16" s="450">
        <f>'data-allavgs'!I13</f>
        <v>19923.0703125</v>
      </c>
      <c r="J16" s="450">
        <f>'data-allavgs'!J13</f>
        <v>55453.44140625</v>
      </c>
      <c r="K16" s="450">
        <f>'data-allavgs'!K13</f>
        <v>159423.078125</v>
      </c>
      <c r="L16" s="450">
        <f>'data-allavgs'!L13</f>
        <v>552.28485107421875</v>
      </c>
      <c r="M16" s="450">
        <f>'data-allavgs'!M13</f>
        <v>1302.3343505859375</v>
      </c>
      <c r="N16" s="450">
        <f>'data-allavgs'!N13</f>
        <v>3083.11865234375</v>
      </c>
      <c r="O16" s="450">
        <f>'data-allavgs'!O13</f>
        <v>7264.53369140625</v>
      </c>
      <c r="P16" s="450">
        <f>'data-allavgs'!P13</f>
        <v>26331.048828125</v>
      </c>
      <c r="Q16" s="450">
        <f>'data-allavgs'!Q13</f>
        <v>5566.9521484375</v>
      </c>
      <c r="R16" s="450">
        <f>'data-allavgs'!R13</f>
        <v>14431.236328125</v>
      </c>
      <c r="S16" s="450">
        <f>'data-allavgs'!S13</f>
        <v>46384.10546875</v>
      </c>
      <c r="T16" s="450">
        <f>'data-allavgs'!T13</f>
        <v>127112.1484375</v>
      </c>
      <c r="U16" s="450">
        <f>'data-allavgs'!U13</f>
        <v>384010.75</v>
      </c>
      <c r="V16" s="450">
        <f>'data-allavgs'!V13</f>
        <v>1394.51416015625</v>
      </c>
      <c r="W16" s="450">
        <f>'data-allavgs'!W13</f>
        <v>3739.842529296875</v>
      </c>
      <c r="X16" s="450">
        <f>'data-allavgs'!X13</f>
        <v>12343.740234375</v>
      </c>
      <c r="Y16" s="450">
        <f>'data-allavgs'!Y13</f>
        <v>58514.28515625</v>
      </c>
      <c r="Z16" s="450">
        <f>'data-allavgs'!Z13</f>
        <v>226766.296875</v>
      </c>
      <c r="AA16" s="450">
        <f>'data-allavgs'!AA13</f>
        <v>10004.8173828125</v>
      </c>
      <c r="AB16" s="450">
        <f>'data-allavgs'!AB13</f>
        <v>26020.64453125</v>
      </c>
      <c r="AC16" s="450">
        <f>'data-allavgs'!AC13</f>
        <v>62192.08203125</v>
      </c>
      <c r="AD16" s="450">
        <f>'data-allavgs'!AD13</f>
        <v>215436.6875</v>
      </c>
      <c r="AE16" s="450">
        <f>'data-allavgs'!AE13</f>
        <v>1175327.5</v>
      </c>
      <c r="AF16" s="450">
        <f>'data-allavgs'!AF13</f>
        <v>8606.0927734375</v>
      </c>
      <c r="AG16" s="450">
        <f>'data-allavgs'!AG13</f>
        <v>22500.796875</v>
      </c>
      <c r="AH16" s="450">
        <f>'data-allavgs'!AH13</f>
        <v>55811.4453125</v>
      </c>
      <c r="AI16" s="450">
        <f>'data-allavgs'!AI13</f>
        <v>145890.28125</v>
      </c>
      <c r="AJ16" s="450">
        <f>'data-allavgs'!AJ13</f>
        <v>461482.0625</v>
      </c>
      <c r="AK16" s="450">
        <f>'data-allavgs'!AK13</f>
        <v>5139.177734375</v>
      </c>
      <c r="AL16" s="450">
        <f>'data-allavgs'!AL13</f>
        <v>14223.765625</v>
      </c>
      <c r="AM16" s="450">
        <f>'data-allavgs'!AM13</f>
        <v>35355.66015625</v>
      </c>
      <c r="AN16" s="450">
        <f>'data-allavgs'!AN13</f>
        <v>96825.703125</v>
      </c>
      <c r="AO16" s="450">
        <f>'data-allavgs'!AO13</f>
        <v>312363.625</v>
      </c>
      <c r="AP16" s="450">
        <f>'data-allavgs'!AP13</f>
        <v>5143.6357421875</v>
      </c>
      <c r="AQ16" s="450">
        <f>'data-allavgs'!AQ13</f>
        <v>14304.8603515625</v>
      </c>
      <c r="AR16" s="450">
        <f>'data-allavgs'!AR13</f>
        <v>45925.49609375</v>
      </c>
      <c r="AS16" s="450">
        <f>'data-allavgs'!AS13</f>
        <v>154510.703125</v>
      </c>
      <c r="AT16" s="450">
        <f>'data-allavgs'!AT13</f>
        <v>557420.8125</v>
      </c>
      <c r="AU16" s="450">
        <f>'data-allavgs'!AU13</f>
        <v>9405.884765625</v>
      </c>
      <c r="AV16" s="450">
        <f>'data-allavgs'!AV13</f>
        <v>22170.599609375</v>
      </c>
      <c r="AW16" s="450">
        <f>'data-allavgs'!AW13</f>
        <v>44147.9765625</v>
      </c>
      <c r="AX16" s="450">
        <f>'data-allavgs'!AX13</f>
        <v>92120.3359375</v>
      </c>
      <c r="AY16" s="450">
        <f>'data-allavgs'!AY13</f>
        <v>203641.9375</v>
      </c>
      <c r="AZ16" s="450">
        <f>'data-allavgs'!AZ13</f>
        <v>9095.26953125</v>
      </c>
      <c r="BA16" s="450">
        <f>'data-allavgs'!BA13</f>
        <v>20288.7265625</v>
      </c>
      <c r="BB16" s="450">
        <f>'data-allavgs'!BB13</f>
        <v>42877.33984375</v>
      </c>
      <c r="BC16" s="450">
        <f>'data-allavgs'!BC13</f>
        <v>115189.8984375</v>
      </c>
      <c r="BD16" s="450">
        <f>'data-allavgs'!BD13</f>
        <v>382260.84375</v>
      </c>
      <c r="BE16" s="450">
        <f>'data-allavgs'!BE13</f>
        <v>7811.083984375</v>
      </c>
      <c r="BF16" s="450">
        <f>'data-allavgs'!BF13</f>
        <v>21285.255859375</v>
      </c>
      <c r="BG16" s="450">
        <f>'data-allavgs'!BG13</f>
        <v>52497.81640625</v>
      </c>
      <c r="BH16" s="450">
        <f>'data-allavgs'!BH13</f>
        <v>145127.359375</v>
      </c>
      <c r="BI16" s="450">
        <f>'data-allavgs'!BI13</f>
        <v>438528.15625</v>
      </c>
      <c r="BJ16" s="450">
        <f>'data-allavgs'!BJ13</f>
        <v>3938.734619140625</v>
      </c>
      <c r="BK16" s="450">
        <f>'data-allavgs'!BK13</f>
        <v>10937.3173828125</v>
      </c>
      <c r="BL16" s="450">
        <f>'data-allavgs'!BL13</f>
        <v>22511.421875</v>
      </c>
      <c r="BM16" s="450">
        <f>'data-allavgs'!BM13</f>
        <v>43858.95703125</v>
      </c>
      <c r="BN16" s="450">
        <f>'data-allavgs'!BN13</f>
        <v>100189.09375</v>
      </c>
      <c r="BO16" s="450">
        <f>'data-allavgs'!BO13</f>
        <v>1828.16943359375</v>
      </c>
      <c r="BP16" s="450">
        <f>'data-allavgs'!BP13</f>
        <v>8533.2646484375</v>
      </c>
      <c r="BQ16" s="450">
        <f>'data-allavgs'!BQ13</f>
        <v>41582.28515625</v>
      </c>
      <c r="BR16" s="450">
        <f>'data-allavgs'!BR13</f>
        <v>152357.875</v>
      </c>
      <c r="BS16" s="450">
        <f>'data-allavgs'!BS13</f>
        <v>528160.625</v>
      </c>
      <c r="BT16" s="450">
        <f>'data-allavgs'!BT13</f>
        <v>1699.8861083984375</v>
      </c>
      <c r="BU16" s="450">
        <f>'data-allavgs'!BU13</f>
        <v>6471.919921875</v>
      </c>
      <c r="BV16" s="450">
        <f>'data-allavgs'!BV13</f>
        <v>41246.64453125</v>
      </c>
      <c r="BW16" s="450">
        <f>'data-allavgs'!BW13</f>
        <v>185234.09375</v>
      </c>
      <c r="BX16" s="450">
        <f>'data-allavgs'!BX13</f>
        <v>769870.625</v>
      </c>
      <c r="BY16" s="450">
        <f>'data-allavgs'!BY13</f>
        <v>1114.2156982421875</v>
      </c>
      <c r="BZ16" s="450">
        <f>'data-allavgs'!BZ13</f>
        <v>4682.4033203125</v>
      </c>
      <c r="CA16" s="450">
        <f>'data-allavgs'!CA13</f>
        <v>32426.779296875</v>
      </c>
      <c r="CB16" s="450">
        <f>'data-allavgs'!CB13</f>
        <v>145833.140625</v>
      </c>
      <c r="CC16" s="450">
        <f>'data-allavgs'!CC13</f>
        <v>536197.6875</v>
      </c>
      <c r="CD16" s="450">
        <f>'data-allavgs'!CD13</f>
        <v>814.100341796875</v>
      </c>
      <c r="CE16" s="450">
        <f>'data-allavgs'!CE13</f>
        <v>4047.0927734375</v>
      </c>
      <c r="CF16" s="450">
        <f>'data-allavgs'!CF13</f>
        <v>23089.369140625</v>
      </c>
      <c r="CG16" s="450">
        <f>'data-allavgs'!CG13</f>
        <v>96040.09375</v>
      </c>
      <c r="CH16" s="450">
        <f>'data-allavgs'!CH13</f>
        <v>343146.375</v>
      </c>
      <c r="CI16" s="450">
        <f>'data-allavgs'!CI13</f>
        <v>1348.371337890625</v>
      </c>
      <c r="CJ16" s="450">
        <f>'data-allavgs'!CJ13</f>
        <v>8180.5869140625</v>
      </c>
      <c r="CK16" s="450">
        <f>'data-allavgs'!CK13</f>
        <v>44722.9609375</v>
      </c>
      <c r="CL16" s="450">
        <f>'data-allavgs'!CL13</f>
        <v>184695.859375</v>
      </c>
      <c r="CM16" s="450">
        <f>'data-allavgs'!CM13</f>
        <v>907283.25</v>
      </c>
      <c r="CN16" s="450">
        <f>'data-allavgs'!CN13</f>
        <v>1011.3251342773438</v>
      </c>
      <c r="CO16" s="450">
        <f>'data-allavgs'!CO13</f>
        <v>5559.3564453125</v>
      </c>
      <c r="CP16" s="450">
        <f>'data-allavgs'!CP13</f>
        <v>34677.22265625</v>
      </c>
      <c r="CQ16" s="450">
        <f>'data-allavgs'!CQ13</f>
        <v>147251.65625</v>
      </c>
      <c r="CR16" s="450">
        <f>'data-allavgs'!CR13</f>
        <v>624820.875</v>
      </c>
      <c r="CS16" s="450">
        <f>'data-allavgs'!CS13</f>
        <v>1984.501953125</v>
      </c>
      <c r="CT16" s="450">
        <f>'data-allavgs'!CT13</f>
        <v>6661.4013671875</v>
      </c>
      <c r="CU16" s="450">
        <f>'data-allavgs'!CU13</f>
        <v>38202.8125</v>
      </c>
      <c r="CV16" s="450">
        <f>'data-allavgs'!CV13</f>
        <v>144843.015625</v>
      </c>
      <c r="CW16" s="450">
        <f>'data-allavgs'!CW13</f>
        <v>493820.46875</v>
      </c>
      <c r="CX16" s="450">
        <f>'data-allavgs'!CX13</f>
        <v>999.5977783203125</v>
      </c>
      <c r="CY16" s="450">
        <f>'data-allavgs'!CY13</f>
        <v>2652.537841796875</v>
      </c>
      <c r="CZ16" s="450">
        <f>'data-allavgs'!CZ13</f>
        <v>16239.8212890625</v>
      </c>
      <c r="DA16" s="450">
        <f>'data-allavgs'!DA13</f>
        <v>61325.16796875</v>
      </c>
      <c r="DB16" s="450">
        <f>'data-allavgs'!DB13</f>
        <v>245602.9375</v>
      </c>
      <c r="DC16" s="450">
        <f>'data-allavgs'!DC13</f>
        <v>1533.1671142578125</v>
      </c>
      <c r="DD16" s="450">
        <f>'data-allavgs'!DD13</f>
        <v>4662.26708984375</v>
      </c>
      <c r="DE16" s="450">
        <f>'data-allavgs'!DE13</f>
        <v>32724.71484375</v>
      </c>
      <c r="DF16" s="450">
        <f>'data-allavgs'!DF13</f>
        <v>130478.4140625</v>
      </c>
      <c r="DG16" s="450">
        <f>'data-allavgs'!DG13</f>
        <v>522152.34375</v>
      </c>
      <c r="DH16" s="450">
        <f>'data-allavgs'!DH13</f>
        <v>1299.8736572265625</v>
      </c>
      <c r="DI16" s="450">
        <f>'data-allavgs'!DI13</f>
        <v>8666.7802734375</v>
      </c>
      <c r="DJ16" s="450">
        <f>'data-allavgs'!DJ13</f>
        <v>94974.9296875</v>
      </c>
      <c r="DK16" s="450">
        <f>'data-allavgs'!DK13</f>
        <v>452696.84375</v>
      </c>
      <c r="DL16" s="450">
        <f>'data-allavgs'!DL13</f>
        <v>1626821</v>
      </c>
      <c r="DM16" s="450">
        <f>'data-allavgs'!DM13</f>
        <v>7514.94677734375</v>
      </c>
      <c r="DN16" s="450">
        <f>'data-allavgs'!DN13</f>
        <v>23026.26171875</v>
      </c>
      <c r="DO16" s="450">
        <f>'data-allavgs'!DO13</f>
        <v>67391.2265625</v>
      </c>
      <c r="DP16" s="450">
        <f>'data-allavgs'!DP13</f>
        <v>206456.28125</v>
      </c>
      <c r="DQ16" s="450">
        <f>'data-allavgs'!DQ13</f>
        <v>675376.1875</v>
      </c>
      <c r="DR16" s="450">
        <f>'data-allavgs'!DR13</f>
        <v>6281.71337890625</v>
      </c>
      <c r="DS16" s="450">
        <f>'data-allavgs'!DS13</f>
        <v>21383.23046875</v>
      </c>
      <c r="DT16" s="450">
        <f>'data-allavgs'!DT13</f>
        <v>66369.2265625</v>
      </c>
      <c r="DU16" s="450">
        <f>'data-allavgs'!DU13</f>
        <v>168191.140625</v>
      </c>
      <c r="DV16" s="450">
        <f>'data-allavgs'!DV13</f>
        <v>502696.6875</v>
      </c>
      <c r="DW16" s="450">
        <f>'data-allavgs'!DW13</f>
        <v>6440.37353515625</v>
      </c>
      <c r="DX16" s="450">
        <f>'data-allavgs'!DX13</f>
        <v>23546.17578125</v>
      </c>
      <c r="DY16" s="450">
        <f>'data-allavgs'!DY13</f>
        <v>40906.12109375</v>
      </c>
      <c r="DZ16" s="450">
        <f>'data-allavgs'!DZ13</f>
        <v>97057.9296875</v>
      </c>
      <c r="EA16" s="450">
        <f>'data-allavgs'!EA13</f>
        <v>265576.84375</v>
      </c>
      <c r="EB16" s="450">
        <f>'data-allavgs'!EB13</f>
        <v>4663.34033203125</v>
      </c>
      <c r="EC16" s="450">
        <f>'data-allavgs'!EC13</f>
        <v>19591.978515625</v>
      </c>
      <c r="ED16" s="450">
        <f>'data-allavgs'!ED13</f>
        <v>41748.984375</v>
      </c>
      <c r="EE16" s="450">
        <f>'data-allavgs'!EE13</f>
        <v>88342.8359375</v>
      </c>
      <c r="EF16" s="450">
        <f>'data-allavgs'!EF13</f>
        <v>226532.734375</v>
      </c>
      <c r="EG16" s="450">
        <f>'data-allavgs'!EG13</f>
        <v>373.29364013671875</v>
      </c>
      <c r="EH16" s="450">
        <f>'data-allavgs'!EH13</f>
        <v>1021.706298828125</v>
      </c>
      <c r="EI16" s="450">
        <f>'data-allavgs'!EI13</f>
        <v>2848.616455078125</v>
      </c>
      <c r="EJ16" s="450">
        <f>'data-allavgs'!EJ13</f>
        <v>6632.7783203125</v>
      </c>
      <c r="EK16" s="450">
        <f>'data-allavgs'!EK13</f>
        <v>18053.78125</v>
      </c>
      <c r="EL16" s="450">
        <f>'data-allavgs'!EL13</f>
        <v>415.91668701171875</v>
      </c>
      <c r="EM16" s="450">
        <f>'data-allavgs'!EM13</f>
        <v>1199.1458740234375</v>
      </c>
      <c r="EN16" s="450">
        <f>'data-allavgs'!EN13</f>
        <v>4512.94775390625</v>
      </c>
      <c r="EO16" s="450">
        <f>'data-allavgs'!EO13</f>
        <v>11951.9072265625</v>
      </c>
      <c r="EP16" s="450">
        <f>'data-allavgs'!EP13</f>
        <v>26516.8046875</v>
      </c>
      <c r="EQ16" s="450">
        <f>'data-allavgs'!EQ13</f>
        <v>389.11102294921875</v>
      </c>
      <c r="ER16" s="450">
        <f>'data-allavgs'!ER13</f>
        <v>1610.9627685546875</v>
      </c>
      <c r="ES16" s="450">
        <f>'data-allavgs'!ES13</f>
        <v>10073.560546875</v>
      </c>
      <c r="ET16" s="450">
        <f>'data-allavgs'!ET13</f>
        <v>41857.265625</v>
      </c>
      <c r="EU16" s="450">
        <f>'data-allavgs'!EU13</f>
        <v>160938.65625</v>
      </c>
      <c r="EV16" s="450">
        <f>'data-allavgs'!EV13</f>
        <v>1993.6324462890625</v>
      </c>
      <c r="EW16" s="450">
        <f>'data-allavgs'!EW13</f>
        <v>7401.84130859375</v>
      </c>
      <c r="EX16" s="450">
        <f>'data-allavgs'!EX13</f>
        <v>35234.25390625</v>
      </c>
      <c r="EY16" s="450">
        <f>'data-allavgs'!EY13</f>
        <v>75708.203125</v>
      </c>
      <c r="EZ16" s="450">
        <f>'data-allavgs'!EZ13</f>
        <v>144309.625</v>
      </c>
      <c r="FA16" s="450">
        <f>'data-allavgs'!FA13</f>
        <v>261.93771362304688</v>
      </c>
      <c r="FB16" s="450">
        <f>'data-allavgs'!FB13</f>
        <v>1600.908203125</v>
      </c>
      <c r="FC16" s="450">
        <f>'data-allavgs'!FC13</f>
        <v>9917.7880859375</v>
      </c>
      <c r="FD16" s="450">
        <f>'data-allavgs'!FD13</f>
        <v>34957.11328125</v>
      </c>
      <c r="FE16" s="450">
        <f>'data-allavgs'!FE13</f>
        <v>109758.90625</v>
      </c>
      <c r="FF16" s="449">
        <f>'data-WOsharesavg'!L38</f>
        <v>0</v>
      </c>
      <c r="FG16" s="450">
        <f>'data-WOsharesavg'!N38</f>
        <v>0</v>
      </c>
      <c r="FH16" s="450">
        <f>'data-WOsharesavg'!O38</f>
        <v>0</v>
      </c>
      <c r="FI16" s="450">
        <f>'data-WOsharesavg'!P38</f>
        <v>0</v>
      </c>
      <c r="FJ16" s="451">
        <f>'data-WOsharesavg'!Q38</f>
        <v>0</v>
      </c>
    </row>
    <row r="17" spans="1:166" hidden="1" x14ac:dyDescent="0.2">
      <c r="A17" s="440">
        <v>1985</v>
      </c>
      <c r="B17" s="459"/>
      <c r="C17" s="458"/>
      <c r="D17" s="458"/>
      <c r="E17" s="458"/>
      <c r="F17" s="451">
        <f>'data-allavgs'!F14</f>
        <v>112802.2265625</v>
      </c>
      <c r="G17" s="450">
        <f>'data-allavgs'!G14</f>
        <v>2058.357421875</v>
      </c>
      <c r="H17" s="450">
        <f>'data-allavgs'!H14</f>
        <v>7373.93603515625</v>
      </c>
      <c r="I17" s="450">
        <f>'data-allavgs'!I14</f>
        <v>19340.125</v>
      </c>
      <c r="J17" s="450">
        <f>'data-allavgs'!J14</f>
        <v>53678.921875</v>
      </c>
      <c r="K17" s="450">
        <f>'data-allavgs'!K14</f>
        <v>154330.484375</v>
      </c>
      <c r="L17" s="450">
        <f>'data-allavgs'!L14</f>
        <v>737.6781005859375</v>
      </c>
      <c r="M17" s="450">
        <f>'data-allavgs'!M14</f>
        <v>1780.16650390625</v>
      </c>
      <c r="N17" s="450">
        <f>'data-allavgs'!N14</f>
        <v>4662.4736328125</v>
      </c>
      <c r="O17" s="450">
        <f>'data-allavgs'!O14</f>
        <v>12643.11328125</v>
      </c>
      <c r="P17" s="450">
        <f>'data-allavgs'!P14</f>
        <v>49532.05078125</v>
      </c>
      <c r="Q17" s="450">
        <f>'data-allavgs'!Q14</f>
        <v>6454.2431640625</v>
      </c>
      <c r="R17" s="450">
        <f>'data-allavgs'!R14</f>
        <v>17007.375</v>
      </c>
      <c r="S17" s="450">
        <f>'data-allavgs'!S14</f>
        <v>55984.48046875</v>
      </c>
      <c r="T17" s="450">
        <f>'data-allavgs'!T14</f>
        <v>150698.1875</v>
      </c>
      <c r="U17" s="450">
        <f>'data-allavgs'!U14</f>
        <v>459291.0625</v>
      </c>
      <c r="V17" s="450">
        <f>'data-allavgs'!V14</f>
        <v>1820.6722412109375</v>
      </c>
      <c r="W17" s="450">
        <f>'data-allavgs'!W14</f>
        <v>4760.50244140625</v>
      </c>
      <c r="X17" s="450">
        <f>'data-allavgs'!X14</f>
        <v>17370.9140625</v>
      </c>
      <c r="Y17" s="450">
        <f>'data-allavgs'!Y14</f>
        <v>88631.3828125</v>
      </c>
      <c r="Z17" s="450">
        <f>'data-allavgs'!Z14</f>
        <v>297952.40625</v>
      </c>
      <c r="AA17" s="450">
        <f>'data-allavgs'!AA14</f>
        <v>10972.951171875</v>
      </c>
      <c r="AB17" s="450">
        <f>'data-allavgs'!AB14</f>
        <v>27622.1953125</v>
      </c>
      <c r="AC17" s="450">
        <f>'data-allavgs'!AC14</f>
        <v>66606.5390625</v>
      </c>
      <c r="AD17" s="450">
        <f>'data-allavgs'!AD14</f>
        <v>221273</v>
      </c>
      <c r="AE17" s="450">
        <f>'data-allavgs'!AE14</f>
        <v>1007477.9375</v>
      </c>
      <c r="AF17" s="450">
        <f>'data-allavgs'!AF14</f>
        <v>8754.1689453125</v>
      </c>
      <c r="AG17" s="450">
        <f>'data-allavgs'!AG14</f>
        <v>23595.560546875</v>
      </c>
      <c r="AH17" s="450">
        <f>'data-allavgs'!AH14</f>
        <v>57729.9765625</v>
      </c>
      <c r="AI17" s="450">
        <f>'data-allavgs'!AI14</f>
        <v>144643.484375</v>
      </c>
      <c r="AJ17" s="450">
        <f>'data-allavgs'!AJ14</f>
        <v>438472.5625</v>
      </c>
      <c r="AK17" s="450">
        <f>'data-allavgs'!AK14</f>
        <v>5851.23828125</v>
      </c>
      <c r="AL17" s="450">
        <f>'data-allavgs'!AL14</f>
        <v>17027.3828125</v>
      </c>
      <c r="AM17" s="450">
        <f>'data-allavgs'!AM14</f>
        <v>44220.76171875</v>
      </c>
      <c r="AN17" s="450">
        <f>'data-allavgs'!AN14</f>
        <v>124046.0390625</v>
      </c>
      <c r="AO17" s="450">
        <f>'data-allavgs'!AO14</f>
        <v>407277.1875</v>
      </c>
      <c r="AP17" s="450">
        <f>'data-allavgs'!AP14</f>
        <v>5186.7705078125</v>
      </c>
      <c r="AQ17" s="450">
        <f>'data-allavgs'!AQ14</f>
        <v>14415.8623046875</v>
      </c>
      <c r="AR17" s="450">
        <f>'data-allavgs'!AR14</f>
        <v>48067.875</v>
      </c>
      <c r="AS17" s="450">
        <f>'data-allavgs'!AS14</f>
        <v>159853.765625</v>
      </c>
      <c r="AT17" s="450">
        <f>'data-allavgs'!AT14</f>
        <v>554508.3125</v>
      </c>
      <c r="AU17" s="450">
        <f>'data-allavgs'!AU14</f>
        <v>9910.078125</v>
      </c>
      <c r="AV17" s="450">
        <f>'data-allavgs'!AV14</f>
        <v>23801.275390625</v>
      </c>
      <c r="AW17" s="450">
        <f>'data-allavgs'!AW14</f>
        <v>46254.95703125</v>
      </c>
      <c r="AX17" s="450">
        <f>'data-allavgs'!AX14</f>
        <v>96531.84375</v>
      </c>
      <c r="AY17" s="450">
        <f>'data-allavgs'!AY14</f>
        <v>213684.84375</v>
      </c>
      <c r="AZ17" s="450">
        <f>'data-allavgs'!AZ14</f>
        <v>9278.0107421875</v>
      </c>
      <c r="BA17" s="450">
        <f>'data-allavgs'!BA14</f>
        <v>20363.708984375</v>
      </c>
      <c r="BB17" s="450">
        <f>'data-allavgs'!BB14</f>
        <v>49894.109375</v>
      </c>
      <c r="BC17" s="450">
        <f>'data-allavgs'!BC14</f>
        <v>169574.09375</v>
      </c>
      <c r="BD17" s="450">
        <f>'data-allavgs'!BD14</f>
        <v>715988.5625</v>
      </c>
      <c r="BE17" s="450">
        <f>'data-allavgs'!BE14</f>
        <v>7864.78466796875</v>
      </c>
      <c r="BF17" s="450">
        <f>'data-allavgs'!BF14</f>
        <v>22358.025390625</v>
      </c>
      <c r="BG17" s="450">
        <f>'data-allavgs'!BG14</f>
        <v>56039.48046875</v>
      </c>
      <c r="BH17" s="450">
        <f>'data-allavgs'!BH14</f>
        <v>155645.46875</v>
      </c>
      <c r="BI17" s="450">
        <f>'data-allavgs'!BI14</f>
        <v>491041.59375</v>
      </c>
      <c r="BJ17" s="450">
        <f>'data-allavgs'!BJ14</f>
        <v>4031.167236328125</v>
      </c>
      <c r="BK17" s="450">
        <f>'data-allavgs'!BK14</f>
        <v>11185.322265625</v>
      </c>
      <c r="BL17" s="450">
        <f>'data-allavgs'!BL14</f>
        <v>22681.201171875</v>
      </c>
      <c r="BM17" s="450">
        <f>'data-allavgs'!BM14</f>
        <v>45441.0234375</v>
      </c>
      <c r="BN17" s="450">
        <f>'data-allavgs'!BN14</f>
        <v>106564.4765625</v>
      </c>
      <c r="BO17" s="450">
        <f>'data-allavgs'!BO14</f>
        <v>1514.9931640625</v>
      </c>
      <c r="BP17" s="450">
        <f>'data-allavgs'!BP14</f>
        <v>7071.4658203125</v>
      </c>
      <c r="BQ17" s="450">
        <f>'data-allavgs'!BQ14</f>
        <v>34458.9921875</v>
      </c>
      <c r="BR17" s="450">
        <f>'data-allavgs'!BR14</f>
        <v>126258.0703125</v>
      </c>
      <c r="BS17" s="450">
        <f>'data-allavgs'!BS14</f>
        <v>437683.59375</v>
      </c>
      <c r="BT17" s="450">
        <f>'data-allavgs'!BT14</f>
        <v>1544.9622802734375</v>
      </c>
      <c r="BU17" s="450">
        <f>'data-allavgs'!BU14</f>
        <v>5882.083984375</v>
      </c>
      <c r="BV17" s="450">
        <f>'data-allavgs'!BV14</f>
        <v>37487.515625</v>
      </c>
      <c r="BW17" s="450">
        <f>'data-allavgs'!BW14</f>
        <v>168352.28125</v>
      </c>
      <c r="BX17" s="450">
        <f>'data-allavgs'!BX14</f>
        <v>699706.375</v>
      </c>
      <c r="BY17" s="450">
        <f>'data-allavgs'!BY14</f>
        <v>911.98956298828125</v>
      </c>
      <c r="BZ17" s="450">
        <f>'data-allavgs'!BZ14</f>
        <v>3832.56396484375</v>
      </c>
      <c r="CA17" s="450">
        <f>'data-allavgs'!CA14</f>
        <v>26541.435546875</v>
      </c>
      <c r="CB17" s="450">
        <f>'data-allavgs'!CB14</f>
        <v>119364.953125</v>
      </c>
      <c r="CC17" s="450">
        <f>'data-allavgs'!CC14</f>
        <v>438879.75</v>
      </c>
      <c r="CD17" s="450">
        <f>'data-allavgs'!CD14</f>
        <v>786.0703125</v>
      </c>
      <c r="CE17" s="450">
        <f>'data-allavgs'!CE14</f>
        <v>3907.7509765625</v>
      </c>
      <c r="CF17" s="450">
        <f>'data-allavgs'!CF14</f>
        <v>22294.400390625</v>
      </c>
      <c r="CG17" s="450">
        <f>'data-allavgs'!CG14</f>
        <v>92733.421875</v>
      </c>
      <c r="CH17" s="450">
        <f>'data-allavgs'!CH14</f>
        <v>331331.8125</v>
      </c>
      <c r="CI17" s="450">
        <f>'data-allavgs'!CI14</f>
        <v>1249.0472412109375</v>
      </c>
      <c r="CJ17" s="450">
        <f>'data-allavgs'!CJ14</f>
        <v>7577.986328125</v>
      </c>
      <c r="CK17" s="450">
        <f>'data-allavgs'!CK14</f>
        <v>41428.56640625</v>
      </c>
      <c r="CL17" s="450">
        <f>'data-allavgs'!CL14</f>
        <v>171090.734375</v>
      </c>
      <c r="CM17" s="450">
        <f>'data-allavgs'!CM14</f>
        <v>840450.6875</v>
      </c>
      <c r="CN17" s="450">
        <f>'data-allavgs'!CN14</f>
        <v>913.53564453125</v>
      </c>
      <c r="CO17" s="450">
        <f>'data-allavgs'!CO14</f>
        <v>5211.7060546875</v>
      </c>
      <c r="CP17" s="450">
        <f>'data-allavgs'!CP14</f>
        <v>31269.48828125</v>
      </c>
      <c r="CQ17" s="450">
        <f>'data-allavgs'!CQ14</f>
        <v>127051.2109375</v>
      </c>
      <c r="CR17" s="450">
        <f>'data-allavgs'!CR14</f>
        <v>488989.21875</v>
      </c>
      <c r="CS17" s="450">
        <f>'data-allavgs'!CS14</f>
        <v>2163.4921875</v>
      </c>
      <c r="CT17" s="450">
        <f>'data-allavgs'!CT14</f>
        <v>7262.22119140625</v>
      </c>
      <c r="CU17" s="450">
        <f>'data-allavgs'!CU14</f>
        <v>41648.47265625</v>
      </c>
      <c r="CV17" s="450">
        <f>'data-allavgs'!CV14</f>
        <v>157907</v>
      </c>
      <c r="CW17" s="450">
        <f>'data-allavgs'!CW14</f>
        <v>538360.125</v>
      </c>
      <c r="CX17" s="450">
        <f>'data-allavgs'!CX14</f>
        <v>1239.022216796875</v>
      </c>
      <c r="CY17" s="450">
        <f>'data-allavgs'!CY14</f>
        <v>3287.876220703125</v>
      </c>
      <c r="CZ17" s="450">
        <f>'data-allavgs'!CZ14</f>
        <v>20129.59375</v>
      </c>
      <c r="DA17" s="450">
        <f>'data-allavgs'!DA14</f>
        <v>76013.796875</v>
      </c>
      <c r="DB17" s="450">
        <f>'data-allavgs'!DB14</f>
        <v>304429.71875</v>
      </c>
      <c r="DC17" s="450">
        <f>'data-allavgs'!DC14</f>
        <v>1731.269775390625</v>
      </c>
      <c r="DD17" s="450">
        <f>'data-allavgs'!DD14</f>
        <v>5264.685546875</v>
      </c>
      <c r="DE17" s="450">
        <f>'data-allavgs'!DE14</f>
        <v>36953.12109375</v>
      </c>
      <c r="DF17" s="450">
        <f>'data-allavgs'!DF14</f>
        <v>147337.71875</v>
      </c>
      <c r="DG17" s="450">
        <f>'data-allavgs'!DG14</f>
        <v>589620.4375</v>
      </c>
      <c r="DH17" s="450">
        <f>'data-allavgs'!DH14</f>
        <v>1242.5810546875</v>
      </c>
      <c r="DI17" s="450">
        <f>'data-allavgs'!DI14</f>
        <v>7620.6513671875</v>
      </c>
      <c r="DJ17" s="450">
        <f>'data-allavgs'!DJ14</f>
        <v>64554.59375</v>
      </c>
      <c r="DK17" s="450">
        <f>'data-allavgs'!DK14</f>
        <v>283781.9375</v>
      </c>
      <c r="DL17" s="450">
        <f>'data-allavgs'!DL14</f>
        <v>1046861.75</v>
      </c>
      <c r="DM17" s="450">
        <f>'data-allavgs'!DM14</f>
        <v>7599.43115234375</v>
      </c>
      <c r="DN17" s="450">
        <f>'data-allavgs'!DN14</f>
        <v>25521.958984375</v>
      </c>
      <c r="DO17" s="450">
        <f>'data-allavgs'!DO14</f>
        <v>81320.0625</v>
      </c>
      <c r="DP17" s="450">
        <f>'data-allavgs'!DP14</f>
        <v>267958.5625</v>
      </c>
      <c r="DQ17" s="450">
        <f>'data-allavgs'!DQ14</f>
        <v>999527.25</v>
      </c>
      <c r="DR17" s="450">
        <f>'data-allavgs'!DR14</f>
        <v>7011.5751953125</v>
      </c>
      <c r="DS17" s="450">
        <f>'data-allavgs'!DS14</f>
        <v>23456.38671875</v>
      </c>
      <c r="DT17" s="450">
        <f>'data-allavgs'!DT14</f>
        <v>68835.3984375</v>
      </c>
      <c r="DU17" s="450">
        <f>'data-allavgs'!DU14</f>
        <v>182683.265625</v>
      </c>
      <c r="DV17" s="450">
        <f>'data-allavgs'!DV14</f>
        <v>602587.375</v>
      </c>
      <c r="DW17" s="450">
        <f>'data-allavgs'!DW14</f>
        <v>6732.14111328125</v>
      </c>
      <c r="DX17" s="450">
        <f>'data-allavgs'!DX14</f>
        <v>24816.7265625</v>
      </c>
      <c r="DY17" s="450">
        <f>'data-allavgs'!DY14</f>
        <v>45047.24609375</v>
      </c>
      <c r="DZ17" s="450">
        <f>'data-allavgs'!DZ14</f>
        <v>112608.359375</v>
      </c>
      <c r="EA17" s="450">
        <f>'data-allavgs'!EA14</f>
        <v>322661.0625</v>
      </c>
      <c r="EB17" s="450">
        <f>'data-allavgs'!EB14</f>
        <v>5060.103515625</v>
      </c>
      <c r="EC17" s="450">
        <f>'data-allavgs'!EC14</f>
        <v>20750.43359375</v>
      </c>
      <c r="ED17" s="450">
        <f>'data-allavgs'!ED14</f>
        <v>44396.59375</v>
      </c>
      <c r="EE17" s="450">
        <f>'data-allavgs'!EE14</f>
        <v>100328.6875</v>
      </c>
      <c r="EF17" s="450">
        <f>'data-allavgs'!EF14</f>
        <v>288599.5625</v>
      </c>
      <c r="EG17" s="450">
        <f>'data-allavgs'!EG14</f>
        <v>402.21078491210938</v>
      </c>
      <c r="EH17" s="450">
        <f>'data-allavgs'!EH14</f>
        <v>1120.458740234375</v>
      </c>
      <c r="EI17" s="450">
        <f>'data-allavgs'!EI14</f>
        <v>3601.381103515625</v>
      </c>
      <c r="EJ17" s="450">
        <f>'data-allavgs'!EJ14</f>
        <v>10820.3505859375</v>
      </c>
      <c r="EK17" s="450">
        <f>'data-allavgs'!EK14</f>
        <v>32978.54296875</v>
      </c>
      <c r="EL17" s="450">
        <f>'data-allavgs'!EL14</f>
        <v>475.65850830078125</v>
      </c>
      <c r="EM17" s="450">
        <f>'data-allavgs'!EM14</f>
        <v>1371.3900146484375</v>
      </c>
      <c r="EN17" s="450">
        <f>'data-allavgs'!EN14</f>
        <v>5161.1826171875</v>
      </c>
      <c r="EO17" s="450">
        <f>'data-allavgs'!EO14</f>
        <v>13668.666015625</v>
      </c>
      <c r="EP17" s="450">
        <f>'data-allavgs'!EP14</f>
        <v>30325.650390625</v>
      </c>
      <c r="EQ17" s="450">
        <f>'data-allavgs'!EQ14</f>
        <v>427.40499877929688</v>
      </c>
      <c r="ER17" s="450">
        <f>'data-allavgs'!ER14</f>
        <v>1703.2086181640625</v>
      </c>
      <c r="ES17" s="450">
        <f>'data-allavgs'!ES14</f>
        <v>10456.923828125</v>
      </c>
      <c r="ET17" s="450">
        <f>'data-allavgs'!ET14</f>
        <v>42921.30859375</v>
      </c>
      <c r="EU17" s="450">
        <f>'data-allavgs'!EU14</f>
        <v>157075.78125</v>
      </c>
      <c r="EV17" s="450">
        <f>'data-allavgs'!EV14</f>
        <v>1783.78369140625</v>
      </c>
      <c r="EW17" s="450">
        <f>'data-allavgs'!EW14</f>
        <v>6622.72705078125</v>
      </c>
      <c r="EX17" s="450">
        <f>'data-allavgs'!EX14</f>
        <v>31525.513671875</v>
      </c>
      <c r="EY17" s="450">
        <f>'data-allavgs'!EY14</f>
        <v>67739.1953125</v>
      </c>
      <c r="EZ17" s="450">
        <f>'data-allavgs'!EZ14</f>
        <v>129119.6640625</v>
      </c>
      <c r="FA17" s="450">
        <f>'data-allavgs'!FA14</f>
        <v>236.40216064453125</v>
      </c>
      <c r="FB17" s="450">
        <f>'data-allavgs'!FB14</f>
        <v>1320.1583251953125</v>
      </c>
      <c r="FC17" s="450">
        <f>'data-allavgs'!FC14</f>
        <v>8151.96142578125</v>
      </c>
      <c r="FD17" s="450">
        <f>'data-allavgs'!FD14</f>
        <v>29964.18359375</v>
      </c>
      <c r="FE17" s="450">
        <f>'data-allavgs'!FE14</f>
        <v>100530.09375</v>
      </c>
      <c r="FF17" s="449">
        <f>'data-WOsharesavg'!L39</f>
        <v>0</v>
      </c>
      <c r="FG17" s="450">
        <f>'data-WOsharesavg'!N39</f>
        <v>0</v>
      </c>
      <c r="FH17" s="450">
        <f>'data-WOsharesavg'!O39</f>
        <v>0</v>
      </c>
      <c r="FI17" s="450">
        <f>'data-WOsharesavg'!P39</f>
        <v>0</v>
      </c>
      <c r="FJ17" s="451">
        <f>'data-WOsharesavg'!Q39</f>
        <v>0</v>
      </c>
    </row>
    <row r="18" spans="1:166" x14ac:dyDescent="0.2">
      <c r="A18" s="440">
        <v>1990</v>
      </c>
      <c r="B18" s="449">
        <f>AppendixT1!B17*AppendixT4!C16/0.5</f>
        <v>6916.8</v>
      </c>
      <c r="C18" s="450">
        <f>AppendixT1!C17*AppendixT4!C16/0.4</f>
        <v>14462.399999999998</v>
      </c>
      <c r="D18" s="450">
        <f>AppendixT1!D17*AppendixT4!C16/0.1</f>
        <v>33326.400000000001</v>
      </c>
      <c r="E18" s="450">
        <f>AppendixT1!E17*AppendixT4!C16/0.01</f>
        <v>65027.117598379722</v>
      </c>
      <c r="F18" s="451">
        <f>'data-allavgs'!F15</f>
        <v>416300.25</v>
      </c>
      <c r="G18" s="450">
        <f>'data-allavgs'!G15</f>
        <v>2226.2509765625</v>
      </c>
      <c r="H18" s="450">
        <f>'data-allavgs'!H15</f>
        <v>7151.2265625</v>
      </c>
      <c r="I18" s="450">
        <f>'data-allavgs'!I15</f>
        <v>19784.322265625</v>
      </c>
      <c r="J18" s="450">
        <f>'data-allavgs'!J15</f>
        <v>55895.03125</v>
      </c>
      <c r="K18" s="450">
        <f>'data-allavgs'!K15</f>
        <v>160733.015625</v>
      </c>
      <c r="L18" s="450">
        <f>'data-allavgs'!L15</f>
        <v>747.19012451171875</v>
      </c>
      <c r="M18" s="450">
        <f>'data-allavgs'!M15</f>
        <v>2075.371826171875</v>
      </c>
      <c r="N18" s="450">
        <f>'data-allavgs'!N15</f>
        <v>5369.42724609375</v>
      </c>
      <c r="O18" s="450">
        <f>'data-allavgs'!O15</f>
        <v>14295.234375</v>
      </c>
      <c r="P18" s="450">
        <f>'data-allavgs'!P15</f>
        <v>55448.5078125</v>
      </c>
      <c r="Q18" s="450">
        <f>'data-allavgs'!Q15</f>
        <v>7392.38427734375</v>
      </c>
      <c r="R18" s="450">
        <f>'data-allavgs'!R15</f>
        <v>19398.3359375</v>
      </c>
      <c r="S18" s="450">
        <f>'data-allavgs'!S15</f>
        <v>78440.8515625</v>
      </c>
      <c r="T18" s="450">
        <f>'data-allavgs'!T15</f>
        <v>265574.0625</v>
      </c>
      <c r="U18" s="450">
        <f>'data-allavgs'!U15</f>
        <v>1104482.125</v>
      </c>
      <c r="V18" s="450">
        <f>'data-allavgs'!V15</f>
        <v>3262.245849609375</v>
      </c>
      <c r="W18" s="450">
        <f>'data-allavgs'!W15</f>
        <v>7520.4677734375</v>
      </c>
      <c r="X18" s="450">
        <f>'data-allavgs'!X15</f>
        <v>22429.583984375</v>
      </c>
      <c r="Y18" s="450">
        <f>'data-allavgs'!Y15</f>
        <v>65588.84375</v>
      </c>
      <c r="Z18" s="450">
        <f>'data-allavgs'!Z15</f>
        <v>198220.5</v>
      </c>
      <c r="AA18" s="450">
        <f>'data-allavgs'!AA15</f>
        <v>11750.787109375</v>
      </c>
      <c r="AB18" s="450">
        <f>'data-allavgs'!AB15</f>
        <v>30659.25390625</v>
      </c>
      <c r="AC18" s="450">
        <f>'data-allavgs'!AC15</f>
        <v>84021.484375</v>
      </c>
      <c r="AD18" s="450">
        <f>'data-allavgs'!AD15</f>
        <v>286869.875</v>
      </c>
      <c r="AE18" s="450">
        <f>'data-allavgs'!AE15</f>
        <v>1161237.625</v>
      </c>
      <c r="AF18" s="450">
        <f>'data-allavgs'!AF15</f>
        <v>9572.4453125</v>
      </c>
      <c r="AG18" s="450">
        <f>'data-allavgs'!AG15</f>
        <v>26574.775390625</v>
      </c>
      <c r="AH18" s="450">
        <f>'data-allavgs'!AH15</f>
        <v>71077.7578125</v>
      </c>
      <c r="AI18" s="450">
        <f>'data-allavgs'!AI15</f>
        <v>200461.421875</v>
      </c>
      <c r="AJ18" s="450">
        <f>'data-allavgs'!AJ15</f>
        <v>749263</v>
      </c>
      <c r="AK18" s="450">
        <f>'data-allavgs'!AK15</f>
        <v>6260.4462890625</v>
      </c>
      <c r="AL18" s="450">
        <f>'data-allavgs'!AL15</f>
        <v>19721.052734375</v>
      </c>
      <c r="AM18" s="450">
        <f>'data-allavgs'!AM15</f>
        <v>53879.4140625</v>
      </c>
      <c r="AN18" s="450">
        <f>'data-allavgs'!AN15</f>
        <v>141356.8125</v>
      </c>
      <c r="AO18" s="450">
        <f>'data-allavgs'!AO15</f>
        <v>405482</v>
      </c>
      <c r="AP18" s="450">
        <f>'data-allavgs'!AP15</f>
        <v>6280.94189453125</v>
      </c>
      <c r="AQ18" s="450">
        <f>'data-allavgs'!AQ15</f>
        <v>18622.01953125</v>
      </c>
      <c r="AR18" s="450">
        <f>'data-allavgs'!AR15</f>
        <v>64074.86328125</v>
      </c>
      <c r="AS18" s="450">
        <f>'data-allavgs'!AS15</f>
        <v>214039.890625</v>
      </c>
      <c r="AT18" s="450">
        <f>'data-allavgs'!AT15</f>
        <v>754587.0625</v>
      </c>
      <c r="AU18" s="450">
        <f>'data-allavgs'!AU15</f>
        <v>10505.6201171875</v>
      </c>
      <c r="AV18" s="450">
        <f>'data-allavgs'!AV15</f>
        <v>27271.765625</v>
      </c>
      <c r="AW18" s="450">
        <f>'data-allavgs'!AW15</f>
        <v>60584.73828125</v>
      </c>
      <c r="AX18" s="450">
        <f>'data-allavgs'!AX15</f>
        <v>140248.890625</v>
      </c>
      <c r="AY18" s="450">
        <f>'data-allavgs'!AY15</f>
        <v>329457.40625</v>
      </c>
      <c r="AZ18" s="450">
        <f>'data-allavgs'!AZ15</f>
        <v>10851.408203125</v>
      </c>
      <c r="BA18" s="450">
        <f>'data-allavgs'!BA15</f>
        <v>23801.673828125</v>
      </c>
      <c r="BB18" s="450">
        <f>'data-allavgs'!BB15</f>
        <v>52539.30859375</v>
      </c>
      <c r="BC18" s="450">
        <f>'data-allavgs'!BC15</f>
        <v>153412.21875</v>
      </c>
      <c r="BD18" s="450">
        <f>'data-allavgs'!BD15</f>
        <v>544599.3125</v>
      </c>
      <c r="BE18" s="450">
        <f>'data-allavgs'!BE15</f>
        <v>9612.1513671875</v>
      </c>
      <c r="BF18" s="450">
        <f>'data-allavgs'!BF15</f>
        <v>23675.55859375</v>
      </c>
      <c r="BG18" s="450">
        <f>'data-allavgs'!BG15</f>
        <v>61362.47265625</v>
      </c>
      <c r="BH18" s="450">
        <f>'data-allavgs'!BH15</f>
        <v>170040.140625</v>
      </c>
      <c r="BI18" s="450">
        <f>'data-allavgs'!BI15</f>
        <v>526907</v>
      </c>
      <c r="BJ18" s="450">
        <f>'data-allavgs'!BJ15</f>
        <v>4114.90283203125</v>
      </c>
      <c r="BK18" s="450">
        <f>'data-allavgs'!BK15</f>
        <v>10462.595703125</v>
      </c>
      <c r="BL18" s="450">
        <f>'data-allavgs'!BL15</f>
        <v>23923.67578125</v>
      </c>
      <c r="BM18" s="450">
        <f>'data-allavgs'!BM15</f>
        <v>54600.3125</v>
      </c>
      <c r="BN18" s="450">
        <f>'data-allavgs'!BN15</f>
        <v>139390.96875</v>
      </c>
      <c r="BO18" s="450">
        <f>'data-allavgs'!BO15</f>
        <v>1420.96044921875</v>
      </c>
      <c r="BP18" s="450">
        <f>'data-allavgs'!BP15</f>
        <v>6632.55224609375</v>
      </c>
      <c r="BQ18" s="450">
        <f>'data-allavgs'!BQ15</f>
        <v>32320.193359375</v>
      </c>
      <c r="BR18" s="450">
        <f>'data-allavgs'!BR15</f>
        <v>118421.46875</v>
      </c>
      <c r="BS18" s="450">
        <f>'data-allavgs'!BS15</f>
        <v>410517.40625</v>
      </c>
      <c r="BT18" s="450">
        <f>'data-allavgs'!BT15</f>
        <v>1627.4068603515625</v>
      </c>
      <c r="BU18" s="450">
        <f>'data-allavgs'!BU15</f>
        <v>6195.97216796875</v>
      </c>
      <c r="BV18" s="450">
        <f>'data-allavgs'!BV15</f>
        <v>39487.98046875</v>
      </c>
      <c r="BW18" s="450">
        <f>'data-allavgs'!BW15</f>
        <v>177336.140625</v>
      </c>
      <c r="BX18" s="450">
        <f>'data-allavgs'!BX15</f>
        <v>737045.125</v>
      </c>
      <c r="BY18" s="450">
        <f>'data-allavgs'!BY15</f>
        <v>1248.9996337890625</v>
      </c>
      <c r="BZ18" s="450">
        <f>'data-allavgs'!BZ15</f>
        <v>5248.82177734375</v>
      </c>
      <c r="CA18" s="450">
        <f>'data-allavgs'!CA15</f>
        <v>36349.3671875</v>
      </c>
      <c r="CB18" s="450">
        <f>'data-allavgs'!CB15</f>
        <v>163474.21875</v>
      </c>
      <c r="CC18" s="450">
        <f>'data-allavgs'!CC15</f>
        <v>601060.1875</v>
      </c>
      <c r="CD18" s="450">
        <f>'data-allavgs'!CD15</f>
        <v>886.04522705078125</v>
      </c>
      <c r="CE18" s="450">
        <f>'data-allavgs'!CE15</f>
        <v>4404.74853515625</v>
      </c>
      <c r="CF18" s="450">
        <f>'data-allavgs'!CF15</f>
        <v>25129.85546875</v>
      </c>
      <c r="CG18" s="450">
        <f>'data-allavgs'!CG15</f>
        <v>104527.4921875</v>
      </c>
      <c r="CH18" s="450">
        <f>'data-allavgs'!CH15</f>
        <v>373471.40625</v>
      </c>
      <c r="CI18" s="450">
        <f>'data-allavgs'!CI15</f>
        <v>1246.227294921875</v>
      </c>
      <c r="CJ18" s="450">
        <f>'data-allavgs'!CJ15</f>
        <v>7560.8779296875</v>
      </c>
      <c r="CK18" s="450">
        <f>'data-allavgs'!CK15</f>
        <v>41335.03515625</v>
      </c>
      <c r="CL18" s="450">
        <f>'data-allavgs'!CL15</f>
        <v>170704.46875</v>
      </c>
      <c r="CM18" s="450">
        <f>'data-allavgs'!CM15</f>
        <v>838553.25</v>
      </c>
      <c r="CN18" s="450">
        <f>'data-allavgs'!CN15</f>
        <v>886.1702880859375</v>
      </c>
      <c r="CO18" s="450">
        <f>'data-allavgs'!CO15</f>
        <v>5130.1162109375</v>
      </c>
      <c r="CP18" s="450">
        <f>'data-allavgs'!CP15</f>
        <v>31650.8125</v>
      </c>
      <c r="CQ18" s="450">
        <f>'data-allavgs'!CQ15</f>
        <v>127826.859375</v>
      </c>
      <c r="CR18" s="450">
        <f>'data-allavgs'!CR15</f>
        <v>493120.78125</v>
      </c>
      <c r="CS18" s="450">
        <f>'data-allavgs'!CS15</f>
        <v>2081.145751953125</v>
      </c>
      <c r="CT18" s="450">
        <f>'data-allavgs'!CT15</f>
        <v>7021.52685546875</v>
      </c>
      <c r="CU18" s="450">
        <f>'data-allavgs'!CU15</f>
        <v>36583.4453125</v>
      </c>
      <c r="CV18" s="450">
        <f>'data-allavgs'!CV15</f>
        <v>129321.9453125</v>
      </c>
      <c r="CW18" s="450">
        <f>'data-allavgs'!CW15</f>
        <v>413205.84375</v>
      </c>
      <c r="CX18" s="450">
        <f>'data-allavgs'!CX15</f>
        <v>1403.905517578125</v>
      </c>
      <c r="CY18" s="450">
        <f>'data-allavgs'!CY15</f>
        <v>3725.41162109375</v>
      </c>
      <c r="CZ18" s="450">
        <f>'data-allavgs'!CZ15</f>
        <v>22808.345703125</v>
      </c>
      <c r="DA18" s="450">
        <f>'data-allavgs'!DA15</f>
        <v>86129.359375</v>
      </c>
      <c r="DB18" s="450">
        <f>'data-allavgs'!DB15</f>
        <v>344941.8125</v>
      </c>
      <c r="DC18" s="450">
        <f>'data-allavgs'!DC15</f>
        <v>2087.367919921875</v>
      </c>
      <c r="DD18" s="450">
        <f>'data-allavgs'!DD15</f>
        <v>6347.55810546875</v>
      </c>
      <c r="DE18" s="450">
        <f>'data-allavgs'!DE15</f>
        <v>44553.86328125</v>
      </c>
      <c r="DF18" s="450">
        <f>'data-allavgs'!DF15</f>
        <v>177643.03125</v>
      </c>
      <c r="DG18" s="450">
        <f>'data-allavgs'!DG15</f>
        <v>710897.125</v>
      </c>
      <c r="DH18" s="450">
        <f>'data-allavgs'!DH15</f>
        <v>1564.7266845703125</v>
      </c>
      <c r="DI18" s="450">
        <f>'data-allavgs'!DI15</f>
        <v>7768.07763671875</v>
      </c>
      <c r="DJ18" s="450">
        <f>'data-allavgs'!DJ15</f>
        <v>66039.640625</v>
      </c>
      <c r="DK18" s="450">
        <f>'data-allavgs'!DK15</f>
        <v>294519.5</v>
      </c>
      <c r="DL18" s="450">
        <f>'data-allavgs'!DL15</f>
        <v>1064358.375</v>
      </c>
      <c r="DM18" s="450">
        <f>'data-allavgs'!DM15</f>
        <v>8107.98583984375</v>
      </c>
      <c r="DN18" s="450">
        <f>'data-allavgs'!DN15</f>
        <v>27977.12109375</v>
      </c>
      <c r="DO18" s="450">
        <f>'data-allavgs'!DO15</f>
        <v>95992.9140625</v>
      </c>
      <c r="DP18" s="450">
        <f>'data-allavgs'!DP15</f>
        <v>355596.90625</v>
      </c>
      <c r="DQ18" s="450">
        <f>'data-allavgs'!DQ15</f>
        <v>1403873</v>
      </c>
      <c r="DR18" s="450">
        <f>'data-allavgs'!DR15</f>
        <v>8218.791015625</v>
      </c>
      <c r="DS18" s="450">
        <f>'data-allavgs'!DS15</f>
        <v>24825.59375</v>
      </c>
      <c r="DT18" s="450">
        <f>'data-allavgs'!DT15</f>
        <v>71721.5078125</v>
      </c>
      <c r="DU18" s="450">
        <f>'data-allavgs'!DU15</f>
        <v>201179.734375</v>
      </c>
      <c r="DV18" s="450">
        <f>'data-allavgs'!DV15</f>
        <v>690599.8125</v>
      </c>
      <c r="DW18" s="450">
        <f>'data-allavgs'!DW15</f>
        <v>7189.6064453125</v>
      </c>
      <c r="DX18" s="450">
        <f>'data-allavgs'!DX15</f>
        <v>26719.025390625</v>
      </c>
      <c r="DY18" s="450">
        <f>'data-allavgs'!DY15</f>
        <v>52039.76953125</v>
      </c>
      <c r="DZ18" s="450">
        <f>'data-allavgs'!DZ15</f>
        <v>146084.609375</v>
      </c>
      <c r="EA18" s="450">
        <f>'data-allavgs'!EA15</f>
        <v>455885.28125</v>
      </c>
      <c r="EB18" s="450">
        <f>'data-allavgs'!EB15</f>
        <v>4846.796875</v>
      </c>
      <c r="EC18" s="450">
        <f>'data-allavgs'!EC15</f>
        <v>20367.619140625</v>
      </c>
      <c r="ED18" s="450">
        <f>'data-allavgs'!ED15</f>
        <v>52259.66015625</v>
      </c>
      <c r="EE18" s="450">
        <f>'data-allavgs'!EE15</f>
        <v>157734.515625</v>
      </c>
      <c r="EF18" s="450">
        <f>'data-allavgs'!EF15</f>
        <v>595461.5625</v>
      </c>
      <c r="EG18" s="450">
        <f>'data-allavgs'!EG15</f>
        <v>484.47171020507812</v>
      </c>
      <c r="EH18" s="450">
        <f>'data-allavgs'!EH15</f>
        <v>1353.80224609375</v>
      </c>
      <c r="EI18" s="450">
        <f>'data-allavgs'!EI15</f>
        <v>4110.3388671875</v>
      </c>
      <c r="EJ18" s="450">
        <f>'data-allavgs'!EJ15</f>
        <v>12833.490234375</v>
      </c>
      <c r="EK18" s="450">
        <f>'data-allavgs'!EK15</f>
        <v>35635.0234375</v>
      </c>
      <c r="EL18" s="450">
        <f>'data-allavgs'!EL15</f>
        <v>624.6768798828125</v>
      </c>
      <c r="EM18" s="450">
        <f>'data-allavgs'!EM15</f>
        <v>1801.03076171875</v>
      </c>
      <c r="EN18" s="450">
        <f>'data-allavgs'!EN15</f>
        <v>6778.1220703125</v>
      </c>
      <c r="EO18" s="450">
        <f>'data-allavgs'!EO15</f>
        <v>17950.90234375</v>
      </c>
      <c r="EP18" s="450">
        <f>'data-allavgs'!EP15</f>
        <v>39826.33203125</v>
      </c>
      <c r="EQ18" s="450">
        <f>'data-allavgs'!EQ15</f>
        <v>524.78948974609375</v>
      </c>
      <c r="ER18" s="450">
        <f>'data-allavgs'!ER15</f>
        <v>1933.6103515625</v>
      </c>
      <c r="ES18" s="450">
        <f>'data-allavgs'!ES15</f>
        <v>12811.984375</v>
      </c>
      <c r="ET18" s="450">
        <f>'data-allavgs'!ET15</f>
        <v>53213.84765625</v>
      </c>
      <c r="EU18" s="450">
        <f>'data-allavgs'!EU15</f>
        <v>194049.296875</v>
      </c>
      <c r="EV18" s="450">
        <f>'data-allavgs'!EV15</f>
        <v>1737.13427734375</v>
      </c>
      <c r="EW18" s="450">
        <f>'data-allavgs'!EW15</f>
        <v>6449.53271484375</v>
      </c>
      <c r="EX18" s="450">
        <f>'data-allavgs'!EX15</f>
        <v>30701.076171875</v>
      </c>
      <c r="EY18" s="450">
        <f>'data-allavgs'!EY15</f>
        <v>65967.7109375</v>
      </c>
      <c r="EZ18" s="450">
        <f>'data-allavgs'!EZ15</f>
        <v>125742.984375</v>
      </c>
      <c r="FA18" s="450">
        <f>'data-allavgs'!FA15</f>
        <v>253.52532958984375</v>
      </c>
      <c r="FB18" s="450">
        <f>'data-allavgs'!FB15</f>
        <v>1298.6204833984375</v>
      </c>
      <c r="FC18" s="450">
        <f>'data-allavgs'!FC15</f>
        <v>8368.4306640625</v>
      </c>
      <c r="FD18" s="450">
        <f>'data-allavgs'!FD15</f>
        <v>30496.89453125</v>
      </c>
      <c r="FE18" s="450">
        <f>'data-allavgs'!FE15</f>
        <v>102130.4296875</v>
      </c>
      <c r="FF18" s="449">
        <f>'data-WOsharesavg'!L40</f>
        <v>0</v>
      </c>
      <c r="FG18" s="450">
        <f>'data-WOsharesavg'!N40</f>
        <v>0</v>
      </c>
      <c r="FH18" s="450">
        <f>'data-WOsharesavg'!O40</f>
        <v>0</v>
      </c>
      <c r="FI18" s="450">
        <f>'data-WOsharesavg'!P40</f>
        <v>0</v>
      </c>
      <c r="FJ18" s="451">
        <f>'data-WOsharesavg'!Q40</f>
        <v>0</v>
      </c>
    </row>
    <row r="19" spans="1:166" hidden="1" x14ac:dyDescent="0.2">
      <c r="A19" s="440">
        <v>1995</v>
      </c>
      <c r="B19" s="459"/>
      <c r="C19" s="458"/>
      <c r="D19" s="458"/>
      <c r="E19" s="458"/>
      <c r="F19" s="451">
        <f>'data-allavgs'!F16</f>
        <v>310899.65625</v>
      </c>
      <c r="G19" s="450">
        <f>'data-allavgs'!G16</f>
        <v>958.56884765625</v>
      </c>
      <c r="H19" s="450">
        <f>'data-allavgs'!H16</f>
        <v>3519.327880859375</v>
      </c>
      <c r="I19" s="450">
        <f>'data-allavgs'!I16</f>
        <v>11877.5810546875</v>
      </c>
      <c r="J19" s="450">
        <f>'data-allavgs'!J16</f>
        <v>36343.1484375</v>
      </c>
      <c r="K19" s="450">
        <f>'data-allavgs'!K16</f>
        <v>102616.3359375</v>
      </c>
      <c r="L19" s="450">
        <f>'data-allavgs'!L16</f>
        <v>929.562744140625</v>
      </c>
      <c r="M19" s="450">
        <f>'data-allavgs'!M16</f>
        <v>2991.4208984375</v>
      </c>
      <c r="N19" s="450">
        <f>'data-allavgs'!N16</f>
        <v>8519.439453125</v>
      </c>
      <c r="O19" s="450">
        <f>'data-allavgs'!O16</f>
        <v>23586.396484375</v>
      </c>
      <c r="P19" s="450">
        <f>'data-allavgs'!P16</f>
        <v>91804.21875</v>
      </c>
      <c r="Q19" s="450">
        <f>'data-allavgs'!Q16</f>
        <v>7922.03466796875</v>
      </c>
      <c r="R19" s="450">
        <f>'data-allavgs'!R16</f>
        <v>21197.0703125</v>
      </c>
      <c r="S19" s="450">
        <f>'data-allavgs'!S16</f>
        <v>74141.9375</v>
      </c>
      <c r="T19" s="450">
        <f>'data-allavgs'!T16</f>
        <v>191336.421875</v>
      </c>
      <c r="U19" s="450">
        <f>'data-allavgs'!U16</f>
        <v>601993.125</v>
      </c>
      <c r="V19" s="450">
        <f>'data-allavgs'!V16</f>
        <v>4309.3544921875</v>
      </c>
      <c r="W19" s="450">
        <f>'data-allavgs'!W16</f>
        <v>10319.7236328125</v>
      </c>
      <c r="X19" s="450">
        <f>'data-allavgs'!X16</f>
        <v>30808.43359375</v>
      </c>
      <c r="Y19" s="450">
        <f>'data-allavgs'!Y16</f>
        <v>86736.65625</v>
      </c>
      <c r="Z19" s="450">
        <f>'data-allavgs'!Z16</f>
        <v>261953.4375</v>
      </c>
      <c r="AA19" s="450">
        <f>'data-allavgs'!AA16</f>
        <v>11113.6044921875</v>
      </c>
      <c r="AB19" s="450">
        <f>'data-allavgs'!AB16</f>
        <v>28430.76953125</v>
      </c>
      <c r="AC19" s="450">
        <f>'data-allavgs'!AC16</f>
        <v>71605.7734375</v>
      </c>
      <c r="AD19" s="450">
        <f>'data-allavgs'!AD16</f>
        <v>210866.125</v>
      </c>
      <c r="AE19" s="450">
        <f>'data-allavgs'!AE16</f>
        <v>703703.5625</v>
      </c>
      <c r="AF19" s="450">
        <f>'data-allavgs'!AF16</f>
        <v>9908.396484375</v>
      </c>
      <c r="AG19" s="450">
        <f>'data-allavgs'!AG16</f>
        <v>28078.923828125</v>
      </c>
      <c r="AH19" s="450">
        <f>'data-allavgs'!AH16</f>
        <v>73009.9921875</v>
      </c>
      <c r="AI19" s="450">
        <f>'data-allavgs'!AI16</f>
        <v>210606.828125</v>
      </c>
      <c r="AJ19" s="450">
        <f>'data-allavgs'!AJ16</f>
        <v>783821</v>
      </c>
      <c r="AK19" s="450">
        <f>'data-allavgs'!AK16</f>
        <v>6988.65673828125</v>
      </c>
      <c r="AL19" s="450">
        <f>'data-allavgs'!AL16</f>
        <v>21723.53515625</v>
      </c>
      <c r="AM19" s="450">
        <f>'data-allavgs'!AM16</f>
        <v>65014.9609375</v>
      </c>
      <c r="AN19" s="450">
        <f>'data-allavgs'!AN16</f>
        <v>196364.890625</v>
      </c>
      <c r="AO19" s="450">
        <f>'data-allavgs'!AO16</f>
        <v>677364.25</v>
      </c>
      <c r="AP19" s="450">
        <f>'data-allavgs'!AP16</f>
        <v>6907.10693359375</v>
      </c>
      <c r="AQ19" s="450">
        <f>'data-allavgs'!AQ16</f>
        <v>20041.7734375</v>
      </c>
      <c r="AR19" s="450">
        <f>'data-allavgs'!AR16</f>
        <v>65249.30078125</v>
      </c>
      <c r="AS19" s="450">
        <f>'data-allavgs'!AS16</f>
        <v>222141.84375</v>
      </c>
      <c r="AT19" s="450">
        <f>'data-allavgs'!AT16</f>
        <v>820581.8125</v>
      </c>
      <c r="AU19" s="450">
        <f>'data-allavgs'!AU16</f>
        <v>10558.607421875</v>
      </c>
      <c r="AV19" s="450">
        <f>'data-allavgs'!AV16</f>
        <v>28538.609375</v>
      </c>
      <c r="AW19" s="450">
        <f>'data-allavgs'!AW16</f>
        <v>68699.2578125</v>
      </c>
      <c r="AX19" s="450">
        <f>'data-allavgs'!AX16</f>
        <v>175325.265625</v>
      </c>
      <c r="AY19" s="450">
        <f>'data-allavgs'!AY16</f>
        <v>460289.65625</v>
      </c>
      <c r="AZ19" s="450">
        <f>'data-allavgs'!AZ16</f>
        <v>9556.1591796875</v>
      </c>
      <c r="BA19" s="450">
        <f>'data-allavgs'!BA16</f>
        <v>21217.89453125</v>
      </c>
      <c r="BB19" s="450">
        <f>'data-allavgs'!BB16</f>
        <v>61935.6875</v>
      </c>
      <c r="BC19" s="450">
        <f>'data-allavgs'!BC16</f>
        <v>233557.1875</v>
      </c>
      <c r="BD19" s="450">
        <f>'data-allavgs'!BD16</f>
        <v>1035897.5625</v>
      </c>
      <c r="BE19" s="450">
        <f>'data-allavgs'!BE16</f>
        <v>9143.6455078125</v>
      </c>
      <c r="BF19" s="450">
        <f>'data-allavgs'!BF16</f>
        <v>26900.08984375</v>
      </c>
      <c r="BG19" s="450">
        <f>'data-allavgs'!BG16</f>
        <v>72905.703125</v>
      </c>
      <c r="BH19" s="450">
        <f>'data-allavgs'!BH16</f>
        <v>206912.671875</v>
      </c>
      <c r="BI19" s="450">
        <f>'data-allavgs'!BI16</f>
        <v>642535.625</v>
      </c>
      <c r="BJ19" s="450">
        <f>'data-allavgs'!BJ16</f>
        <v>2814.271728515625</v>
      </c>
      <c r="BK19" s="450">
        <f>'data-allavgs'!BK16</f>
        <v>8852.134765625</v>
      </c>
      <c r="BL19" s="450">
        <f>'data-allavgs'!BL16</f>
        <v>24409.27734375</v>
      </c>
      <c r="BM19" s="450">
        <f>'data-allavgs'!BM16</f>
        <v>73287.6953125</v>
      </c>
      <c r="BN19" s="450">
        <f>'data-allavgs'!BN16</f>
        <v>262529.53125</v>
      </c>
      <c r="BO19" s="450">
        <f>'data-allavgs'!BO16</f>
        <v>1776.1705322265625</v>
      </c>
      <c r="BP19" s="450">
        <f>'data-allavgs'!BP16</f>
        <v>8290.5458984375</v>
      </c>
      <c r="BQ19" s="450">
        <f>'data-allavgs'!BQ16</f>
        <v>40399.53125</v>
      </c>
      <c r="BR19" s="450">
        <f>'data-allavgs'!BR16</f>
        <v>148024.25</v>
      </c>
      <c r="BS19" s="450">
        <f>'data-allavgs'!BS16</f>
        <v>513137.78125</v>
      </c>
      <c r="BT19" s="450">
        <f>'data-allavgs'!BT16</f>
        <v>1771.844970703125</v>
      </c>
      <c r="BU19" s="450">
        <f>'data-allavgs'!BU16</f>
        <v>6745.88671875</v>
      </c>
      <c r="BV19" s="450">
        <f>'data-allavgs'!BV16</f>
        <v>42992.6796875</v>
      </c>
      <c r="BW19" s="450">
        <f>'data-allavgs'!BW16</f>
        <v>193075.359375</v>
      </c>
      <c r="BX19" s="450">
        <f>'data-allavgs'!BX16</f>
        <v>802460.5</v>
      </c>
      <c r="BY19" s="450">
        <f>'data-allavgs'!BY16</f>
        <v>1734.15625</v>
      </c>
      <c r="BZ19" s="450">
        <f>'data-allavgs'!BZ16</f>
        <v>7287.65576171875</v>
      </c>
      <c r="CA19" s="450">
        <f>'data-allavgs'!CA16</f>
        <v>50468.76953125</v>
      </c>
      <c r="CB19" s="450">
        <f>'data-allavgs'!CB16</f>
        <v>226973.515625</v>
      </c>
      <c r="CC19" s="450">
        <f>'data-allavgs'!CC16</f>
        <v>834533.75</v>
      </c>
      <c r="CD19" s="450">
        <f>'data-allavgs'!CD16</f>
        <v>1009.3816528320312</v>
      </c>
      <c r="CE19" s="450">
        <f>'data-allavgs'!CE16</f>
        <v>5017.88720703125</v>
      </c>
      <c r="CF19" s="450">
        <f>'data-allavgs'!CF16</f>
        <v>28627.923828125</v>
      </c>
      <c r="CG19" s="450">
        <f>'data-allavgs'!CG16</f>
        <v>119077.6640625</v>
      </c>
      <c r="CH19" s="450">
        <f>'data-allavgs'!CH16</f>
        <v>425458.4375</v>
      </c>
      <c r="CI19" s="450">
        <f>'data-allavgs'!CI16</f>
        <v>1435.4920654296875</v>
      </c>
      <c r="CJ19" s="450">
        <f>'data-allavgs'!CJ16</f>
        <v>8709.1572265625</v>
      </c>
      <c r="CK19" s="450">
        <f>'data-allavgs'!CK16</f>
        <v>47612.62890625</v>
      </c>
      <c r="CL19" s="450">
        <f>'data-allavgs'!CL16</f>
        <v>196629.53125</v>
      </c>
      <c r="CM19" s="450">
        <f>'data-allavgs'!CM16</f>
        <v>965905.1875</v>
      </c>
      <c r="CN19" s="450">
        <f>'data-allavgs'!CN16</f>
        <v>936.7535400390625</v>
      </c>
      <c r="CO19" s="450">
        <f>'data-allavgs'!CO16</f>
        <v>5355.248046875</v>
      </c>
      <c r="CP19" s="450">
        <f>'data-allavgs'!CP16</f>
        <v>32507.71875</v>
      </c>
      <c r="CQ19" s="450">
        <f>'data-allavgs'!CQ16</f>
        <v>133543.875</v>
      </c>
      <c r="CR19" s="450">
        <f>'data-allavgs'!CR16</f>
        <v>522639.34375</v>
      </c>
      <c r="CS19" s="450">
        <f>'data-allavgs'!CS16</f>
        <v>2106.58837890625</v>
      </c>
      <c r="CT19" s="450">
        <f>'data-allavgs'!CT16</f>
        <v>7185.728515625</v>
      </c>
      <c r="CU19" s="450">
        <f>'data-allavgs'!CU16</f>
        <v>29396.8828125</v>
      </c>
      <c r="CV19" s="450">
        <f>'data-allavgs'!CV16</f>
        <v>81379.6484375</v>
      </c>
      <c r="CW19" s="450">
        <f>'data-allavgs'!CW16</f>
        <v>200574.859375</v>
      </c>
      <c r="CX19" s="450">
        <f>'data-allavgs'!CX16</f>
        <v>1526.0709228515625</v>
      </c>
      <c r="CY19" s="450">
        <f>'data-allavgs'!CY16</f>
        <v>4049.590576171875</v>
      </c>
      <c r="CZ19" s="450">
        <f>'data-allavgs'!CZ16</f>
        <v>24793.08984375</v>
      </c>
      <c r="DA19" s="450">
        <f>'data-allavgs'!DA16</f>
        <v>93624.1875</v>
      </c>
      <c r="DB19" s="450">
        <f>'data-allavgs'!DB16</f>
        <v>374958.0625</v>
      </c>
      <c r="DC19" s="450">
        <f>'data-allavgs'!DC16</f>
        <v>2248.041259765625</v>
      </c>
      <c r="DD19" s="450">
        <f>'data-allavgs'!DD16</f>
        <v>6836.15576171875</v>
      </c>
      <c r="DE19" s="450">
        <f>'data-allavgs'!DE16</f>
        <v>47983.36328125</v>
      </c>
      <c r="DF19" s="450">
        <f>'data-allavgs'!DF16</f>
        <v>191316.96875</v>
      </c>
      <c r="DG19" s="450">
        <f>'data-allavgs'!DG16</f>
        <v>765617.875</v>
      </c>
      <c r="DH19" s="450">
        <f>'data-allavgs'!DH16</f>
        <v>1344.73828125</v>
      </c>
      <c r="DI19" s="450">
        <f>'data-allavgs'!DI16</f>
        <v>7778.97705078125</v>
      </c>
      <c r="DJ19" s="450">
        <f>'data-allavgs'!DJ16</f>
        <v>70808.171875</v>
      </c>
      <c r="DK19" s="450">
        <f>'data-allavgs'!DK16</f>
        <v>320437.375</v>
      </c>
      <c r="DL19" s="450">
        <f>'data-allavgs'!DL16</f>
        <v>1148024.75</v>
      </c>
      <c r="DM19" s="450">
        <f>'data-allavgs'!DM16</f>
        <v>8137.12060546875</v>
      </c>
      <c r="DN19" s="450">
        <f>'data-allavgs'!DN16</f>
        <v>29982.994140625</v>
      </c>
      <c r="DO19" s="450">
        <f>'data-allavgs'!DO16</f>
        <v>106903.0234375</v>
      </c>
      <c r="DP19" s="450">
        <f>'data-allavgs'!DP16</f>
        <v>385311.625</v>
      </c>
      <c r="DQ19" s="450">
        <f>'data-allavgs'!DQ16</f>
        <v>1505542.625</v>
      </c>
      <c r="DR19" s="450">
        <f>'data-allavgs'!DR16</f>
        <v>7551.8837890625</v>
      </c>
      <c r="DS19" s="450">
        <f>'data-allavgs'!DS16</f>
        <v>25061.5546875</v>
      </c>
      <c r="DT19" s="450">
        <f>'data-allavgs'!DT16</f>
        <v>79294.953125</v>
      </c>
      <c r="DU19" s="450">
        <f>'data-allavgs'!DU16</f>
        <v>228980.21875</v>
      </c>
      <c r="DV19" s="450">
        <f>'data-allavgs'!DV16</f>
        <v>790118.375</v>
      </c>
      <c r="DW19" s="450">
        <f>'data-allavgs'!DW16</f>
        <v>7331.46728515625</v>
      </c>
      <c r="DX19" s="450">
        <f>'data-allavgs'!DX16</f>
        <v>27943.353515625</v>
      </c>
      <c r="DY19" s="450">
        <f>'data-allavgs'!DY16</f>
        <v>58287</v>
      </c>
      <c r="DZ19" s="450">
        <f>'data-allavgs'!DZ16</f>
        <v>173748</v>
      </c>
      <c r="EA19" s="450">
        <f>'data-allavgs'!EA16</f>
        <v>603833</v>
      </c>
      <c r="EB19" s="450">
        <f>'data-allavgs'!EB16</f>
        <v>4991.8779296875</v>
      </c>
      <c r="EC19" s="450">
        <f>'data-allavgs'!EC16</f>
        <v>21150.11328125</v>
      </c>
      <c r="ED19" s="450">
        <f>'data-allavgs'!ED16</f>
        <v>56004.609375</v>
      </c>
      <c r="EE19" s="450">
        <f>'data-allavgs'!EE16</f>
        <v>170780.84375</v>
      </c>
      <c r="EF19" s="450">
        <f>'data-allavgs'!EF16</f>
        <v>578611.5</v>
      </c>
      <c r="EG19" s="450">
        <f>'data-allavgs'!EG16</f>
        <v>513.30963134765625</v>
      </c>
      <c r="EH19" s="450">
        <f>'data-allavgs'!EH16</f>
        <v>1419.7901611328125</v>
      </c>
      <c r="EI19" s="450">
        <f>'data-allavgs'!EI16</f>
        <v>5335.1904296875</v>
      </c>
      <c r="EJ19" s="450">
        <f>'data-allavgs'!EJ16</f>
        <v>18126.9453125</v>
      </c>
      <c r="EK19" s="450">
        <f>'data-allavgs'!EK16</f>
        <v>67643.046875</v>
      </c>
      <c r="EL19" s="450">
        <f>'data-allavgs'!EL16</f>
        <v>658.81341552734375</v>
      </c>
      <c r="EM19" s="450">
        <f>'data-allavgs'!EM16</f>
        <v>2579.271728515625</v>
      </c>
      <c r="EN19" s="450">
        <f>'data-allavgs'!EN16</f>
        <v>10627.810546875</v>
      </c>
      <c r="EO19" s="450">
        <f>'data-allavgs'!EO16</f>
        <v>29170.41015625</v>
      </c>
      <c r="EP19" s="450">
        <f>'data-allavgs'!EP16</f>
        <v>64436.64453125</v>
      </c>
      <c r="EQ19" s="450">
        <f>'data-allavgs'!EQ16</f>
        <v>505.22152709960938</v>
      </c>
      <c r="ER19" s="450">
        <f>'data-allavgs'!ER16</f>
        <v>2213.14306640625</v>
      </c>
      <c r="ES19" s="450">
        <f>'data-allavgs'!ES16</f>
        <v>15715.1396484375</v>
      </c>
      <c r="ET19" s="450">
        <f>'data-allavgs'!ET16</f>
        <v>66922.984375</v>
      </c>
      <c r="EU19" s="450">
        <f>'data-allavgs'!EU16</f>
        <v>245167.75</v>
      </c>
      <c r="EV19" s="450">
        <f>'data-allavgs'!EV16</f>
        <v>1628.0430908203125</v>
      </c>
      <c r="EW19" s="450">
        <f>'data-allavgs'!EW16</f>
        <v>6104.0634765625</v>
      </c>
      <c r="EX19" s="450">
        <f>'data-allavgs'!EX16</f>
        <v>30584.189453125</v>
      </c>
      <c r="EY19" s="450">
        <f>'data-allavgs'!EY16</f>
        <v>75689.9921875</v>
      </c>
      <c r="EZ19" s="450">
        <f>'data-allavgs'!EZ16</f>
        <v>174757.40625</v>
      </c>
      <c r="FA19" s="450">
        <f>'data-allavgs'!FA16</f>
        <v>225.76925659179688</v>
      </c>
      <c r="FB19" s="450">
        <f>'data-allavgs'!FB16</f>
        <v>1241.0321044921875</v>
      </c>
      <c r="FC19" s="450">
        <f>'data-allavgs'!FC16</f>
        <v>7798.0263671875</v>
      </c>
      <c r="FD19" s="450">
        <f>'data-allavgs'!FD16</f>
        <v>28021.87109375</v>
      </c>
      <c r="FE19" s="450">
        <f>'data-allavgs'!FE16</f>
        <v>92025.15625</v>
      </c>
      <c r="FF19" s="449">
        <f>'data-WOsharesavg'!L41</f>
        <v>0</v>
      </c>
      <c r="FG19" s="450">
        <f>'data-WOsharesavg'!N41</f>
        <v>0</v>
      </c>
      <c r="FH19" s="450">
        <f>'data-WOsharesavg'!O41</f>
        <v>0</v>
      </c>
      <c r="FI19" s="450">
        <f>'data-WOsharesavg'!P41</f>
        <v>0</v>
      </c>
      <c r="FJ19" s="451">
        <f>'data-WOsharesavg'!Q41</f>
        <v>0</v>
      </c>
    </row>
    <row r="20" spans="1:166" x14ac:dyDescent="0.2">
      <c r="A20" s="440">
        <v>2000</v>
      </c>
      <c r="B20" s="449">
        <f>AppendixT1!B18*AppendixT4!C17/0.5</f>
        <v>5096.3</v>
      </c>
      <c r="C20" s="450">
        <f>AppendixT1!C18*AppendixT4!C17/0.4</f>
        <v>10655.899999999998</v>
      </c>
      <c r="D20" s="450">
        <f>AppendixT1!D18*AppendixT4!C17/0.1</f>
        <v>24554.9</v>
      </c>
      <c r="E20" s="450">
        <f>AppendixT1!E18*AppendixT4!C17/0.01</f>
        <v>47911.996792826532</v>
      </c>
      <c r="F20" s="451">
        <f>'data-allavgs'!F17</f>
        <v>1072086.625</v>
      </c>
      <c r="G20" s="450">
        <f>'data-allavgs'!G17</f>
        <v>1023.0715942382812</v>
      </c>
      <c r="H20" s="450">
        <f>'data-allavgs'!H17</f>
        <v>3621.084228515625</v>
      </c>
      <c r="I20" s="450">
        <f>'data-allavgs'!I17</f>
        <v>13105.4921875</v>
      </c>
      <c r="J20" s="450">
        <f>'data-allavgs'!J17</f>
        <v>42805.74609375</v>
      </c>
      <c r="K20" s="450">
        <f>'data-allavgs'!K17</f>
        <v>134278.203125</v>
      </c>
      <c r="L20" s="450">
        <f>'data-allavgs'!L17</f>
        <v>1024.67578125</v>
      </c>
      <c r="M20" s="450">
        <f>'data-allavgs'!M17</f>
        <v>3447.396240234375</v>
      </c>
      <c r="N20" s="450">
        <f>'data-allavgs'!N17</f>
        <v>10577.0166015625</v>
      </c>
      <c r="O20" s="450">
        <f>'data-allavgs'!O17</f>
        <v>30848.38671875</v>
      </c>
      <c r="P20" s="450">
        <f>'data-allavgs'!P17</f>
        <v>121776.2109375</v>
      </c>
      <c r="Q20" s="450">
        <f>'data-allavgs'!Q17</f>
        <v>7563.4697265625</v>
      </c>
      <c r="R20" s="450">
        <f>'data-allavgs'!R17</f>
        <v>20786.208984375</v>
      </c>
      <c r="S20" s="450">
        <f>'data-allavgs'!S17</f>
        <v>80621.4609375</v>
      </c>
      <c r="T20" s="450">
        <f>'data-allavgs'!T17</f>
        <v>206609.46875</v>
      </c>
      <c r="U20" s="450">
        <f>'data-allavgs'!U17</f>
        <v>627259.875</v>
      </c>
      <c r="V20" s="450">
        <f>'data-allavgs'!V17</f>
        <v>4701.49072265625</v>
      </c>
      <c r="W20" s="450">
        <f>'data-allavgs'!W17</f>
        <v>12548.5703125</v>
      </c>
      <c r="X20" s="450">
        <f>'data-allavgs'!X17</f>
        <v>41011.75</v>
      </c>
      <c r="Y20" s="450">
        <f>'data-allavgs'!Y17</f>
        <v>118092.1171875</v>
      </c>
      <c r="Z20" s="450">
        <f>'data-allavgs'!Z17</f>
        <v>377736</v>
      </c>
      <c r="AA20" s="450">
        <f>'data-allavgs'!AA17</f>
        <v>11187.689453125</v>
      </c>
      <c r="AB20" s="450">
        <f>'data-allavgs'!AB17</f>
        <v>30258.89453125</v>
      </c>
      <c r="AC20" s="450">
        <f>'data-allavgs'!AC17</f>
        <v>83615.6796875</v>
      </c>
      <c r="AD20" s="450">
        <f>'data-allavgs'!AD17</f>
        <v>270403.28125</v>
      </c>
      <c r="AE20" s="450">
        <f>'data-allavgs'!AE17</f>
        <v>1076364.375</v>
      </c>
      <c r="AF20" s="450">
        <f>'data-allavgs'!AF17</f>
        <v>11344.96875</v>
      </c>
      <c r="AG20" s="450">
        <f>'data-allavgs'!AG17</f>
        <v>30912.42578125</v>
      </c>
      <c r="AH20" s="450">
        <f>'data-allavgs'!AH17</f>
        <v>87741.6015625</v>
      </c>
      <c r="AI20" s="450">
        <f>'data-allavgs'!AI17</f>
        <v>288120.71875</v>
      </c>
      <c r="AJ20" s="450">
        <f>'data-allavgs'!AJ17</f>
        <v>1090282.375</v>
      </c>
      <c r="AK20" s="450">
        <f>'data-allavgs'!AK17</f>
        <v>8376.509765625</v>
      </c>
      <c r="AL20" s="450">
        <f>'data-allavgs'!AL17</f>
        <v>25401.48828125</v>
      </c>
      <c r="AM20" s="450">
        <f>'data-allavgs'!AM17</f>
        <v>79739.328125</v>
      </c>
      <c r="AN20" s="450">
        <f>'data-allavgs'!AN17</f>
        <v>256639.390625</v>
      </c>
      <c r="AO20" s="450">
        <f>'data-allavgs'!AO17</f>
        <v>928956.125</v>
      </c>
      <c r="AP20" s="450">
        <f>'data-allavgs'!AP17</f>
        <v>8594.35546875</v>
      </c>
      <c r="AQ20" s="450">
        <f>'data-allavgs'!AQ17</f>
        <v>24352.349609375</v>
      </c>
      <c r="AR20" s="450">
        <f>'data-allavgs'!AR17</f>
        <v>73502.984375</v>
      </c>
      <c r="AS20" s="450">
        <f>'data-allavgs'!AS17</f>
        <v>237823.453125</v>
      </c>
      <c r="AT20" s="450">
        <f>'data-allavgs'!AT17</f>
        <v>833392.9375</v>
      </c>
      <c r="AU20" s="450">
        <f>'data-allavgs'!AU17</f>
        <v>11351.5</v>
      </c>
      <c r="AV20" s="450">
        <f>'data-allavgs'!AV17</f>
        <v>31102.904296875</v>
      </c>
      <c r="AW20" s="450">
        <f>'data-allavgs'!AW17</f>
        <v>80712.9609375</v>
      </c>
      <c r="AX20" s="450">
        <f>'data-allavgs'!AX17</f>
        <v>214228.71875</v>
      </c>
      <c r="AY20" s="450">
        <f>'data-allavgs'!AY17</f>
        <v>583026.25</v>
      </c>
      <c r="AZ20" s="450">
        <f>'data-allavgs'!AZ17</f>
        <v>12168.3974609375</v>
      </c>
      <c r="BA20" s="450">
        <f>'data-allavgs'!BA17</f>
        <v>26325.568359375</v>
      </c>
      <c r="BB20" s="450">
        <f>'data-allavgs'!BB17</f>
        <v>73557.734375</v>
      </c>
      <c r="BC20" s="450">
        <f>'data-allavgs'!BC17</f>
        <v>236192.515625</v>
      </c>
      <c r="BD20" s="450">
        <f>'data-allavgs'!BD17</f>
        <v>796169.8125</v>
      </c>
      <c r="BE20" s="450">
        <f>'data-allavgs'!BE17</f>
        <v>10652.919921875</v>
      </c>
      <c r="BF20" s="450">
        <f>'data-allavgs'!BF17</f>
        <v>31027.546875</v>
      </c>
      <c r="BG20" s="450">
        <f>'data-allavgs'!BG17</f>
        <v>89772.6875</v>
      </c>
      <c r="BH20" s="450">
        <f>'data-allavgs'!BH17</f>
        <v>273434.90625</v>
      </c>
      <c r="BI20" s="450">
        <f>'data-allavgs'!BI17</f>
        <v>917192.4375</v>
      </c>
      <c r="BJ20" s="450">
        <f>'data-allavgs'!BJ17</f>
        <v>3364.923583984375</v>
      </c>
      <c r="BK20" s="450">
        <f>'data-allavgs'!BK17</f>
        <v>10475.9609375</v>
      </c>
      <c r="BL20" s="450">
        <f>'data-allavgs'!BL17</f>
        <v>30041.1171875</v>
      </c>
      <c r="BM20" s="450">
        <f>'data-allavgs'!BM17</f>
        <v>90111.828125</v>
      </c>
      <c r="BN20" s="450">
        <f>'data-allavgs'!BN17</f>
        <v>289796.34375</v>
      </c>
      <c r="BO20" s="450">
        <f>'data-allavgs'!BO17</f>
        <v>1898.5894775390625</v>
      </c>
      <c r="BP20" s="450">
        <f>'data-allavgs'!BP17</f>
        <v>8861.9609375</v>
      </c>
      <c r="BQ20" s="450">
        <f>'data-allavgs'!BQ17</f>
        <v>43184.01171875</v>
      </c>
      <c r="BR20" s="450">
        <f>'data-allavgs'!BR17</f>
        <v>158226.609375</v>
      </c>
      <c r="BS20" s="450">
        <f>'data-allavgs'!BS17</f>
        <v>548505.0625</v>
      </c>
      <c r="BT20" s="450">
        <f>'data-allavgs'!BT17</f>
        <v>1791.6783447265625</v>
      </c>
      <c r="BU20" s="450">
        <f>'data-allavgs'!BU17</f>
        <v>6821.396484375</v>
      </c>
      <c r="BV20" s="450">
        <f>'data-allavgs'!BV17</f>
        <v>43473.92578125</v>
      </c>
      <c r="BW20" s="450">
        <f>'data-allavgs'!BW17</f>
        <v>195236.609375</v>
      </c>
      <c r="BX20" s="450">
        <f>'data-allavgs'!BX17</f>
        <v>811443.375</v>
      </c>
      <c r="BY20" s="450">
        <f>'data-allavgs'!BY17</f>
        <v>1978.60302734375</v>
      </c>
      <c r="BZ20" s="450">
        <f>'data-allavgs'!BZ17</f>
        <v>8314.923828125</v>
      </c>
      <c r="CA20" s="450">
        <f>'data-allavgs'!CA17</f>
        <v>60033.60546875</v>
      </c>
      <c r="CB20" s="450">
        <f>'data-allavgs'!CB17</f>
        <v>283475.25</v>
      </c>
      <c r="CC20" s="450">
        <f>'data-allavgs'!CC17</f>
        <v>1063324.5</v>
      </c>
      <c r="CD20" s="450">
        <f>'data-allavgs'!CD17</f>
        <v>1109.1873779296875</v>
      </c>
      <c r="CE20" s="450">
        <f>'data-allavgs'!CE17</f>
        <v>5514.046875</v>
      </c>
      <c r="CF20" s="450">
        <f>'data-allavgs'!CF17</f>
        <v>31458.59765625</v>
      </c>
      <c r="CG20" s="450">
        <f>'data-allavgs'!CG17</f>
        <v>130851.84375</v>
      </c>
      <c r="CH20" s="450">
        <f>'data-allavgs'!CH17</f>
        <v>467526.96875</v>
      </c>
      <c r="CI20" s="450">
        <f>'data-allavgs'!CI17</f>
        <v>1770.8087158203125</v>
      </c>
      <c r="CJ20" s="450">
        <f>'data-allavgs'!CJ17</f>
        <v>10743.5205078125</v>
      </c>
      <c r="CK20" s="450">
        <f>'data-allavgs'!CK17</f>
        <v>58734.421875</v>
      </c>
      <c r="CL20" s="450">
        <f>'data-allavgs'!CL17</f>
        <v>242560.0625</v>
      </c>
      <c r="CM20" s="450">
        <f>'data-allavgs'!CM17</f>
        <v>1191530.125</v>
      </c>
      <c r="CN20" s="450">
        <f>'data-allavgs'!CN17</f>
        <v>984.142333984375</v>
      </c>
      <c r="CO20" s="450">
        <f>'data-allavgs'!CO17</f>
        <v>5561.85546875</v>
      </c>
      <c r="CP20" s="450">
        <f>'data-allavgs'!CP17</f>
        <v>33164.25390625</v>
      </c>
      <c r="CQ20" s="450">
        <f>'data-allavgs'!CQ17</f>
        <v>135633.6875</v>
      </c>
      <c r="CR20" s="450">
        <f>'data-allavgs'!CR17</f>
        <v>530734.375</v>
      </c>
      <c r="CS20" s="450">
        <f>'data-allavgs'!CS17</f>
        <v>2497.696533203125</v>
      </c>
      <c r="CT20" s="450">
        <f>'data-allavgs'!CT17</f>
        <v>7989.716796875</v>
      </c>
      <c r="CU20" s="450">
        <f>'data-allavgs'!CU17</f>
        <v>31318.607421875</v>
      </c>
      <c r="CV20" s="450">
        <f>'data-allavgs'!CV17</f>
        <v>85210.0703125</v>
      </c>
      <c r="CW20" s="450">
        <f>'data-allavgs'!CW17</f>
        <v>206411.578125</v>
      </c>
      <c r="CX20" s="450">
        <f>'data-allavgs'!CX17</f>
        <v>1859.638427734375</v>
      </c>
      <c r="CY20" s="450">
        <f>'data-allavgs'!CY17</f>
        <v>4918.03125</v>
      </c>
      <c r="CZ20" s="450">
        <f>'data-allavgs'!CZ17</f>
        <v>29669.00390625</v>
      </c>
      <c r="DA20" s="450">
        <f>'data-allavgs'!DA17</f>
        <v>111062.2265625</v>
      </c>
      <c r="DB20" s="450">
        <f>'data-allavgs'!DB17</f>
        <v>440827.65625</v>
      </c>
      <c r="DC20" s="450">
        <f>'data-allavgs'!DC17</f>
        <v>2504.10595703125</v>
      </c>
      <c r="DD20" s="450">
        <f>'data-allavgs'!DD17</f>
        <v>7614.83642578125</v>
      </c>
      <c r="DE20" s="450">
        <f>'data-allavgs'!DE17</f>
        <v>53448.96875</v>
      </c>
      <c r="DF20" s="450">
        <f>'data-allavgs'!DF17</f>
        <v>213109.203125</v>
      </c>
      <c r="DG20" s="450">
        <f>'data-allavgs'!DG17</f>
        <v>852827.625</v>
      </c>
      <c r="DH20" s="450">
        <f>'data-allavgs'!DH17</f>
        <v>1532.419189453125</v>
      </c>
      <c r="DI20" s="450">
        <f>'data-allavgs'!DI17</f>
        <v>8761.7841796875</v>
      </c>
      <c r="DJ20" s="450">
        <f>'data-allavgs'!DJ17</f>
        <v>75109.9296875</v>
      </c>
      <c r="DK20" s="450">
        <f>'data-allavgs'!DK17</f>
        <v>334747.5625</v>
      </c>
      <c r="DL20" s="450">
        <f>'data-allavgs'!DL17</f>
        <v>1201083.75</v>
      </c>
      <c r="DM20" s="450">
        <f>'data-allavgs'!DM17</f>
        <v>9355.205078125</v>
      </c>
      <c r="DN20" s="450">
        <f>'data-allavgs'!DN17</f>
        <v>33967.796875</v>
      </c>
      <c r="DO20" s="450">
        <f>'data-allavgs'!DO17</f>
        <v>136976.890625</v>
      </c>
      <c r="DP20" s="450">
        <f>'data-allavgs'!DP17</f>
        <v>555071.5625</v>
      </c>
      <c r="DQ20" s="450">
        <f>'data-allavgs'!DQ17</f>
        <v>2470130.75</v>
      </c>
      <c r="DR20" s="450">
        <f>'data-allavgs'!DR17</f>
        <v>8398.96484375</v>
      </c>
      <c r="DS20" s="450">
        <f>'data-allavgs'!DS17</f>
        <v>28123.154296875</v>
      </c>
      <c r="DT20" s="450">
        <f>'data-allavgs'!DT17</f>
        <v>103398.4921875</v>
      </c>
      <c r="DU20" s="450">
        <f>'data-allavgs'!DU17</f>
        <v>380398.78125</v>
      </c>
      <c r="DV20" s="450">
        <f>'data-allavgs'!DV17</f>
        <v>1622073.5</v>
      </c>
      <c r="DW20" s="450">
        <f>'data-allavgs'!DW17</f>
        <v>8270.0146484375</v>
      </c>
      <c r="DX20" s="450">
        <f>'data-allavgs'!DX17</f>
        <v>32133.16015625</v>
      </c>
      <c r="DY20" s="450">
        <f>'data-allavgs'!DY17</f>
        <v>75294.0234375</v>
      </c>
      <c r="DZ20" s="450">
        <f>'data-allavgs'!DZ17</f>
        <v>259630.59375</v>
      </c>
      <c r="EA20" s="450">
        <f>'data-allavgs'!EA17</f>
        <v>996414.1875</v>
      </c>
      <c r="EB20" s="450">
        <f>'data-allavgs'!EB17</f>
        <v>7116.1611328125</v>
      </c>
      <c r="EC20" s="450">
        <f>'data-allavgs'!EC17</f>
        <v>21602.560546875</v>
      </c>
      <c r="ED20" s="450">
        <f>'data-allavgs'!ED17</f>
        <v>60001.44921875</v>
      </c>
      <c r="EE20" s="450">
        <f>'data-allavgs'!EE17</f>
        <v>176298.96875</v>
      </c>
      <c r="EF20" s="450">
        <f>'data-allavgs'!EF17</f>
        <v>663933.75</v>
      </c>
      <c r="EG20" s="450">
        <f>'data-allavgs'!EG17</f>
        <v>635.67742919921875</v>
      </c>
      <c r="EH20" s="450">
        <f>'data-allavgs'!EH17</f>
        <v>1737.9130859375</v>
      </c>
      <c r="EI20" s="450">
        <f>'data-allavgs'!EI17</f>
        <v>7011.0439453125</v>
      </c>
      <c r="EJ20" s="450">
        <f>'data-allavgs'!EJ17</f>
        <v>26586.0234375</v>
      </c>
      <c r="EK20" s="450">
        <f>'data-allavgs'!EK17</f>
        <v>85662.9375</v>
      </c>
      <c r="EL20" s="450">
        <f>'data-allavgs'!EL17</f>
        <v>1136.4471435546875</v>
      </c>
      <c r="EM20" s="450">
        <f>'data-allavgs'!EM17</f>
        <v>3012.307373046875</v>
      </c>
      <c r="EN20" s="450">
        <f>'data-allavgs'!EN17</f>
        <v>11271.6181640625</v>
      </c>
      <c r="EO20" s="450">
        <f>'data-allavgs'!EO17</f>
        <v>30951.75390625</v>
      </c>
      <c r="EP20" s="450">
        <f>'data-allavgs'!EP17</f>
        <v>71443.78125</v>
      </c>
      <c r="EQ20" s="450">
        <f>'data-allavgs'!EQ17</f>
        <v>562.385498046875</v>
      </c>
      <c r="ER20" s="450">
        <f>'data-allavgs'!ER17</f>
        <v>2326.580322265625</v>
      </c>
      <c r="ES20" s="450">
        <f>'data-allavgs'!ES17</f>
        <v>16564.96484375</v>
      </c>
      <c r="ET20" s="450">
        <f>'data-allavgs'!ET17</f>
        <v>71299.9375</v>
      </c>
      <c r="EU20" s="450">
        <f>'data-allavgs'!EU17</f>
        <v>269134.125</v>
      </c>
      <c r="EV20" s="450">
        <f>'data-allavgs'!EV17</f>
        <v>1313.6348876953125</v>
      </c>
      <c r="EW20" s="450">
        <f>'data-allavgs'!EW17</f>
        <v>5858.27685546875</v>
      </c>
      <c r="EX20" s="450">
        <f>'data-allavgs'!EX17</f>
        <v>34510.23828125</v>
      </c>
      <c r="EY20" s="450">
        <f>'data-allavgs'!EY17</f>
        <v>99582.40625</v>
      </c>
      <c r="EZ20" s="450">
        <f>'data-allavgs'!EZ17</f>
        <v>269795.96875</v>
      </c>
      <c r="FA20" s="450">
        <f>'data-allavgs'!FA17</f>
        <v>249.82405090332031</v>
      </c>
      <c r="FB20" s="450">
        <f>'data-allavgs'!FB17</f>
        <v>1272.388671875</v>
      </c>
      <c r="FC20" s="450">
        <f>'data-allavgs'!FC17</f>
        <v>7980.095703125</v>
      </c>
      <c r="FD20" s="450">
        <f>'data-allavgs'!FD17</f>
        <v>29394.474609375</v>
      </c>
      <c r="FE20" s="450">
        <f>'data-allavgs'!FE17</f>
        <v>93279.7890625</v>
      </c>
      <c r="FF20" s="449">
        <f>'data-WOsharesavg'!L42</f>
        <v>0</v>
      </c>
      <c r="FG20" s="450">
        <f>'data-WOsharesavg'!N42</f>
        <v>0</v>
      </c>
      <c r="FH20" s="450">
        <f>'data-WOsharesavg'!O42</f>
        <v>0</v>
      </c>
      <c r="FI20" s="450">
        <f>'data-WOsharesavg'!P42</f>
        <v>0</v>
      </c>
      <c r="FJ20" s="451">
        <f>'data-WOsharesavg'!Q42</f>
        <v>0</v>
      </c>
    </row>
    <row r="21" spans="1:166" hidden="1" x14ac:dyDescent="0.2">
      <c r="A21" s="440">
        <v>2005</v>
      </c>
      <c r="B21" s="459"/>
      <c r="C21" s="458"/>
      <c r="D21" s="458"/>
      <c r="E21" s="458"/>
      <c r="F21" s="451">
        <f>'data-allavgs'!F18</f>
        <v>1904088.875</v>
      </c>
      <c r="G21" s="450">
        <f>'data-allavgs'!G18</f>
        <v>1374.2188720703125</v>
      </c>
      <c r="H21" s="450">
        <f>'data-allavgs'!H18</f>
        <v>5559.20458984375</v>
      </c>
      <c r="I21" s="450">
        <f>'data-allavgs'!I18</f>
        <v>20380.1328125</v>
      </c>
      <c r="J21" s="450">
        <f>'data-allavgs'!J18</f>
        <v>67868.5703125</v>
      </c>
      <c r="K21" s="450">
        <f>'data-allavgs'!K18</f>
        <v>229994.515625</v>
      </c>
      <c r="L21" s="450">
        <f>'data-allavgs'!L18</f>
        <v>1298.505615234375</v>
      </c>
      <c r="M21" s="450">
        <f>'data-allavgs'!M18</f>
        <v>4886.3759765625</v>
      </c>
      <c r="N21" s="450">
        <f>'data-allavgs'!N18</f>
        <v>18976.767578125</v>
      </c>
      <c r="O21" s="450">
        <f>'data-allavgs'!O18</f>
        <v>64368.32421875</v>
      </c>
      <c r="P21" s="450">
        <f>'data-allavgs'!P18</f>
        <v>259638.421875</v>
      </c>
      <c r="Q21" s="450">
        <f>'data-allavgs'!Q18</f>
        <v>7458.0029296875</v>
      </c>
      <c r="R21" s="450">
        <f>'data-allavgs'!R18</f>
        <v>20689.083984375</v>
      </c>
      <c r="S21" s="450">
        <f>'data-allavgs'!S18</f>
        <v>94286.515625</v>
      </c>
      <c r="T21" s="450">
        <f>'data-allavgs'!T18</f>
        <v>262339.0625</v>
      </c>
      <c r="U21" s="450">
        <f>'data-allavgs'!U18</f>
        <v>893011.875</v>
      </c>
      <c r="V21" s="450">
        <f>'data-allavgs'!V18</f>
        <v>5807.07421875</v>
      </c>
      <c r="W21" s="450">
        <f>'data-allavgs'!W18</f>
        <v>14083.451171875</v>
      </c>
      <c r="X21" s="450">
        <f>'data-allavgs'!X18</f>
        <v>51647.06640625</v>
      </c>
      <c r="Y21" s="450">
        <f>'data-allavgs'!Y18</f>
        <v>164550.328125</v>
      </c>
      <c r="Z21" s="450">
        <f>'data-allavgs'!Z18</f>
        <v>572894.5625</v>
      </c>
      <c r="AA21" s="450">
        <f>'data-allavgs'!AA18</f>
        <v>10765.646484375</v>
      </c>
      <c r="AB21" s="450">
        <f>'data-allavgs'!AB18</f>
        <v>31035.8828125</v>
      </c>
      <c r="AC21" s="450">
        <f>'data-allavgs'!AC18</f>
        <v>94641.1796875</v>
      </c>
      <c r="AD21" s="450">
        <f>'data-allavgs'!AD18</f>
        <v>326340.34375</v>
      </c>
      <c r="AE21" s="450">
        <f>'data-allavgs'!AE18</f>
        <v>1318716.625</v>
      </c>
      <c r="AF21" s="450">
        <f>'data-allavgs'!AF18</f>
        <v>11839.578125</v>
      </c>
      <c r="AG21" s="450">
        <f>'data-allavgs'!AG18</f>
        <v>31901.154296875</v>
      </c>
      <c r="AH21" s="450">
        <f>'data-allavgs'!AH18</f>
        <v>92427.703125</v>
      </c>
      <c r="AI21" s="450">
        <f>'data-allavgs'!AI18</f>
        <v>308689.625</v>
      </c>
      <c r="AJ21" s="450">
        <f>'data-allavgs'!AJ18</f>
        <v>1123720.25</v>
      </c>
      <c r="AK21" s="450">
        <f>'data-allavgs'!AK18</f>
        <v>9113.1015625</v>
      </c>
      <c r="AL21" s="450">
        <f>'data-allavgs'!AL18</f>
        <v>27380.71875</v>
      </c>
      <c r="AM21" s="450">
        <f>'data-allavgs'!AM18</f>
        <v>97560.1328125</v>
      </c>
      <c r="AN21" s="450">
        <f>'data-allavgs'!AN18</f>
        <v>369029.5625</v>
      </c>
      <c r="AO21" s="450">
        <f>'data-allavgs'!AO18</f>
        <v>1597869.375</v>
      </c>
      <c r="AP21" s="450">
        <f>'data-allavgs'!AP18</f>
        <v>9521.94140625</v>
      </c>
      <c r="AQ21" s="450">
        <f>'data-allavgs'!AQ18</f>
        <v>26185.88671875</v>
      </c>
      <c r="AR21" s="450">
        <f>'data-allavgs'!AR18</f>
        <v>77009.1640625</v>
      </c>
      <c r="AS21" s="450">
        <f>'data-allavgs'!AS18</f>
        <v>245236.90625</v>
      </c>
      <c r="AT21" s="450">
        <f>'data-allavgs'!AT18</f>
        <v>847988.8125</v>
      </c>
      <c r="AU21" s="450">
        <f>'data-allavgs'!AU18</f>
        <v>11645.1591796875</v>
      </c>
      <c r="AV21" s="450">
        <f>'data-allavgs'!AV18</f>
        <v>31832.666015625</v>
      </c>
      <c r="AW21" s="450">
        <f>'data-allavgs'!AW18</f>
        <v>81584.3203125</v>
      </c>
      <c r="AX21" s="450">
        <f>'data-allavgs'!AX18</f>
        <v>216406.734375</v>
      </c>
      <c r="AY21" s="450">
        <f>'data-allavgs'!AY18</f>
        <v>597645.9375</v>
      </c>
      <c r="AZ21" s="450">
        <f>'data-allavgs'!AZ18</f>
        <v>13428.87890625</v>
      </c>
      <c r="BA21" s="450">
        <f>'data-allavgs'!BA18</f>
        <v>29884.82421875</v>
      </c>
      <c r="BB21" s="450">
        <f>'data-allavgs'!BB18</f>
        <v>88730.484375</v>
      </c>
      <c r="BC21" s="450">
        <f>'data-allavgs'!BC18</f>
        <v>314364.90625</v>
      </c>
      <c r="BD21" s="450">
        <f>'data-allavgs'!BD18</f>
        <v>1226543.375</v>
      </c>
      <c r="BE21" s="450">
        <f>'data-allavgs'!BE18</f>
        <v>11455.732421875</v>
      </c>
      <c r="BF21" s="450">
        <f>'data-allavgs'!BF18</f>
        <v>33142.859375</v>
      </c>
      <c r="BG21" s="450">
        <f>'data-allavgs'!BG18</f>
        <v>97798.359375</v>
      </c>
      <c r="BH21" s="450">
        <f>'data-allavgs'!BH18</f>
        <v>304425.46875</v>
      </c>
      <c r="BI21" s="450">
        <f>'data-allavgs'!BI18</f>
        <v>1034319.125</v>
      </c>
      <c r="BJ21" s="450">
        <f>'data-allavgs'!BJ18</f>
        <v>3988.419189453125</v>
      </c>
      <c r="BK21" s="450">
        <f>'data-allavgs'!BK18</f>
        <v>12971.0712890625</v>
      </c>
      <c r="BL21" s="450">
        <f>'data-allavgs'!BL18</f>
        <v>40871.5859375</v>
      </c>
      <c r="BM21" s="450">
        <f>'data-allavgs'!BM18</f>
        <v>137980.59375</v>
      </c>
      <c r="BN21" s="450">
        <f>'data-allavgs'!BN18</f>
        <v>519920.59375</v>
      </c>
      <c r="BO21" s="450">
        <f>'data-allavgs'!BO18</f>
        <v>2796.01416015625</v>
      </c>
      <c r="BP21" s="450">
        <f>'data-allavgs'!BP18</f>
        <v>10257.298828125</v>
      </c>
      <c r="BQ21" s="450">
        <f>'data-allavgs'!BQ18</f>
        <v>44222.6171875</v>
      </c>
      <c r="BR21" s="450">
        <f>'data-allavgs'!BR18</f>
        <v>147290</v>
      </c>
      <c r="BS21" s="450">
        <f>'data-allavgs'!BS18</f>
        <v>365319.09375</v>
      </c>
      <c r="BT21" s="450">
        <f>'data-allavgs'!BT18</f>
        <v>1800.1339111328125</v>
      </c>
      <c r="BU21" s="450">
        <f>'data-allavgs'!BU18</f>
        <v>6749.6650390625</v>
      </c>
      <c r="BV21" s="450">
        <f>'data-allavgs'!BV18</f>
        <v>49620.51171875</v>
      </c>
      <c r="BW21" s="450">
        <f>'data-allavgs'!BW18</f>
        <v>259972.734375</v>
      </c>
      <c r="BX21" s="450">
        <f>'data-allavgs'!BX18</f>
        <v>1430180</v>
      </c>
      <c r="BY21" s="450">
        <f>'data-allavgs'!BY18</f>
        <v>2058.2578125</v>
      </c>
      <c r="BZ21" s="450">
        <f>'data-allavgs'!BZ18</f>
        <v>8672.837890625</v>
      </c>
      <c r="CA21" s="450">
        <f>'data-allavgs'!CA18</f>
        <v>73165.640625</v>
      </c>
      <c r="CB21" s="450">
        <f>'data-allavgs'!CB18</f>
        <v>362446.5625</v>
      </c>
      <c r="CC21" s="450">
        <f>'data-allavgs'!CC18</f>
        <v>1553076.625</v>
      </c>
      <c r="CD21" s="450">
        <f>'data-allavgs'!CD18</f>
        <v>1333.20947265625</v>
      </c>
      <c r="CE21" s="450">
        <f>'data-allavgs'!CE18</f>
        <v>5920.15576171875</v>
      </c>
      <c r="CF21" s="450">
        <f>'data-allavgs'!CF18</f>
        <v>32064.474609375</v>
      </c>
      <c r="CG21" s="450">
        <f>'data-allavgs'!CG18</f>
        <v>130248.8671875</v>
      </c>
      <c r="CH21" s="450">
        <f>'data-allavgs'!CH18</f>
        <v>469974</v>
      </c>
      <c r="CI21" s="450">
        <f>'data-allavgs'!CI18</f>
        <v>1723.7269287109375</v>
      </c>
      <c r="CJ21" s="450">
        <f>'data-allavgs'!CJ18</f>
        <v>9440.0263671875</v>
      </c>
      <c r="CK21" s="450">
        <f>'data-allavgs'!CK18</f>
        <v>57876.34375</v>
      </c>
      <c r="CL21" s="450">
        <f>'data-allavgs'!CL18</f>
        <v>213821.78125</v>
      </c>
      <c r="CM21" s="450">
        <f>'data-allavgs'!CM18</f>
        <v>670805.75</v>
      </c>
      <c r="CN21" s="450">
        <f>'data-allavgs'!CN18</f>
        <v>1076.7818603515625</v>
      </c>
      <c r="CO21" s="450">
        <f>'data-allavgs'!CO18</f>
        <v>6155.439453125</v>
      </c>
      <c r="CP21" s="450">
        <f>'data-allavgs'!CP18</f>
        <v>35943.37109375</v>
      </c>
      <c r="CQ21" s="450">
        <f>'data-allavgs'!CQ18</f>
        <v>145139.875</v>
      </c>
      <c r="CR21" s="450">
        <f>'data-allavgs'!CR18</f>
        <v>522581.8125</v>
      </c>
      <c r="CS21" s="450">
        <f>'data-allavgs'!CS18</f>
        <v>3162.08447265625</v>
      </c>
      <c r="CT21" s="450">
        <f>'data-allavgs'!CT18</f>
        <v>9529.0322265625</v>
      </c>
      <c r="CU21" s="450">
        <f>'data-allavgs'!CU18</f>
        <v>35740.80078125</v>
      </c>
      <c r="CV21" s="450">
        <f>'data-allavgs'!CV18</f>
        <v>95409.390625</v>
      </c>
      <c r="CW21" s="450">
        <f>'data-allavgs'!CW18</f>
        <v>226700.953125</v>
      </c>
      <c r="CX21" s="450">
        <f>'data-allavgs'!CX18</f>
        <v>2103.595703125</v>
      </c>
      <c r="CY21" s="450">
        <f>'data-allavgs'!CY18</f>
        <v>5470.58544921875</v>
      </c>
      <c r="CZ21" s="450">
        <f>'data-allavgs'!CZ18</f>
        <v>31057.349609375</v>
      </c>
      <c r="DA21" s="450">
        <f>'data-allavgs'!DA18</f>
        <v>113436.2890625</v>
      </c>
      <c r="DB21" s="450">
        <f>'data-allavgs'!DB18</f>
        <v>440561.59375</v>
      </c>
      <c r="DC21" s="450">
        <f>'data-allavgs'!DC18</f>
        <v>3408.083740234375</v>
      </c>
      <c r="DD21" s="450">
        <f>'data-allavgs'!DD18</f>
        <v>10023.416015625</v>
      </c>
      <c r="DE21" s="450">
        <f>'data-allavgs'!DE18</f>
        <v>58009.5390625</v>
      </c>
      <c r="DF21" s="450">
        <f>'data-allavgs'!DF18</f>
        <v>207695.171875</v>
      </c>
      <c r="DG21" s="450">
        <f>'data-allavgs'!DG18</f>
        <v>800327.375</v>
      </c>
      <c r="DH21" s="450">
        <f>'data-allavgs'!DH18</f>
        <v>1708.884765625</v>
      </c>
      <c r="DI21" s="450">
        <f>'data-allavgs'!DI18</f>
        <v>9867.4375</v>
      </c>
      <c r="DJ21" s="450">
        <f>'data-allavgs'!DJ18</f>
        <v>83597.90625</v>
      </c>
      <c r="DK21" s="450">
        <f>'data-allavgs'!DK18</f>
        <v>367200.5625</v>
      </c>
      <c r="DL21" s="450">
        <f>'data-allavgs'!DL18</f>
        <v>1280594.75</v>
      </c>
      <c r="DM21" s="450">
        <f>'data-allavgs'!DM18</f>
        <v>9640.546875</v>
      </c>
      <c r="DN21" s="450">
        <f>'data-allavgs'!DN18</f>
        <v>36595.89453125</v>
      </c>
      <c r="DO21" s="450">
        <f>'data-allavgs'!DO18</f>
        <v>149433.5</v>
      </c>
      <c r="DP21" s="450">
        <f>'data-allavgs'!DP18</f>
        <v>611666</v>
      </c>
      <c r="DQ21" s="450">
        <f>'data-allavgs'!DQ18</f>
        <v>2736740</v>
      </c>
      <c r="DR21" s="450">
        <f>'data-allavgs'!DR18</f>
        <v>9100.4130859375</v>
      </c>
      <c r="DS21" s="450">
        <f>'data-allavgs'!DS18</f>
        <v>30176.541015625</v>
      </c>
      <c r="DT21" s="450">
        <f>'data-allavgs'!DT18</f>
        <v>114054.140625</v>
      </c>
      <c r="DU21" s="450">
        <f>'data-allavgs'!DU18</f>
        <v>431709.4375</v>
      </c>
      <c r="DV21" s="450">
        <f>'data-allavgs'!DV18</f>
        <v>1858618.25</v>
      </c>
      <c r="DW21" s="450">
        <f>'data-allavgs'!DW18</f>
        <v>9056</v>
      </c>
      <c r="DX21" s="450">
        <f>'data-allavgs'!DX18</f>
        <v>35081.765625</v>
      </c>
      <c r="DY21" s="450">
        <f>'data-allavgs'!DY18</f>
        <v>84107.7578125</v>
      </c>
      <c r="DZ21" s="450">
        <f>'data-allavgs'!DZ18</f>
        <v>303062.03125</v>
      </c>
      <c r="EA21" s="450">
        <f>'data-allavgs'!EA18</f>
        <v>1175222.5</v>
      </c>
      <c r="EB21" s="450">
        <f>'data-allavgs'!EB18</f>
        <v>8260.701171875</v>
      </c>
      <c r="EC21" s="450">
        <f>'data-allavgs'!EC18</f>
        <v>24159.646484375</v>
      </c>
      <c r="ED21" s="450">
        <f>'data-allavgs'!ED18</f>
        <v>67261.828125</v>
      </c>
      <c r="EE21" s="450">
        <f>'data-allavgs'!EE18</f>
        <v>210721.546875</v>
      </c>
      <c r="EF21" s="450">
        <f>'data-allavgs'!EF18</f>
        <v>890982.3125</v>
      </c>
      <c r="EG21" s="450">
        <f>'data-allavgs'!EG18</f>
        <v>681.54827880859375</v>
      </c>
      <c r="EH21" s="450">
        <f>'data-allavgs'!EH18</f>
        <v>1910.56640625</v>
      </c>
      <c r="EI21" s="450">
        <f>'data-allavgs'!EI18</f>
        <v>9622.1748046875</v>
      </c>
      <c r="EJ21" s="450">
        <f>'data-allavgs'!EJ18</f>
        <v>40743.109375</v>
      </c>
      <c r="EK21" s="450">
        <f>'data-allavgs'!EK18</f>
        <v>135189.671875</v>
      </c>
      <c r="EL21" s="450">
        <f>'data-allavgs'!EL18</f>
        <v>1139.9935302734375</v>
      </c>
      <c r="EM21" s="450">
        <f>'data-allavgs'!EM18</f>
        <v>3475.580322265625</v>
      </c>
      <c r="EN21" s="450">
        <f>'data-allavgs'!EN18</f>
        <v>15191.1728515625</v>
      </c>
      <c r="EO21" s="450">
        <f>'data-allavgs'!EO18</f>
        <v>43903.83984375</v>
      </c>
      <c r="EP21" s="450">
        <f>'data-allavgs'!EP18</f>
        <v>103719.96875</v>
      </c>
      <c r="EQ21" s="450">
        <f>'data-allavgs'!EQ18</f>
        <v>694.09295654296875</v>
      </c>
      <c r="ER21" s="450">
        <f>'data-allavgs'!ER18</f>
        <v>2823.03955078125</v>
      </c>
      <c r="ES21" s="450">
        <f>'data-allavgs'!ES18</f>
        <v>19774.779296875</v>
      </c>
      <c r="ET21" s="450">
        <f>'data-allavgs'!ET18</f>
        <v>83597.4921875</v>
      </c>
      <c r="EU21" s="450">
        <f>'data-allavgs'!EU18</f>
        <v>305422.53125</v>
      </c>
      <c r="EV21" s="450">
        <f>'data-allavgs'!EV18</f>
        <v>1511.4403076171875</v>
      </c>
      <c r="EW21" s="450">
        <f>'data-allavgs'!EW18</f>
        <v>5720.18115234375</v>
      </c>
      <c r="EX21" s="450">
        <f>'data-allavgs'!EX18</f>
        <v>43912.40625</v>
      </c>
      <c r="EY21" s="450">
        <f>'data-allavgs'!EY18</f>
        <v>136394.875</v>
      </c>
      <c r="EZ21" s="450">
        <f>'data-allavgs'!EZ18</f>
        <v>401445.84375</v>
      </c>
      <c r="FA21" s="450">
        <f>'data-allavgs'!FA18</f>
        <v>285.5301513671875</v>
      </c>
      <c r="FB21" s="450">
        <f>'data-allavgs'!FB18</f>
        <v>1506.7852783203125</v>
      </c>
      <c r="FC21" s="450">
        <f>'data-allavgs'!FC18</f>
        <v>9691.294921875</v>
      </c>
      <c r="FD21" s="450">
        <f>'data-allavgs'!FD18</f>
        <v>35901.80078125</v>
      </c>
      <c r="FE21" s="450">
        <f>'data-allavgs'!FE18</f>
        <v>110683.609375</v>
      </c>
      <c r="FF21" s="449">
        <f>'data-WOsharesavg'!L43</f>
        <v>0</v>
      </c>
      <c r="FG21" s="450">
        <f>'data-WOsharesavg'!N43</f>
        <v>0</v>
      </c>
      <c r="FH21" s="450">
        <f>'data-WOsharesavg'!O43</f>
        <v>0</v>
      </c>
      <c r="FI21" s="450">
        <f>'data-WOsharesavg'!P43</f>
        <v>0</v>
      </c>
      <c r="FJ21" s="451">
        <f>'data-WOsharesavg'!Q43</f>
        <v>0</v>
      </c>
    </row>
    <row r="22" spans="1:166" x14ac:dyDescent="0.2">
      <c r="A22" s="440">
        <v>2010</v>
      </c>
      <c r="B22" s="449">
        <f>AppendixT1!B19*AppendixT4!C18/0.5</f>
        <v>4368.6866805553436</v>
      </c>
      <c r="C22" s="450">
        <f>AppendixT1!C19*AppendixT4!C18/0.4</f>
        <v>16740.633109211922</v>
      </c>
      <c r="D22" s="450">
        <f>AppendixT1!D19*AppendixT4!C18/0.1</f>
        <v>64904.034160375595</v>
      </c>
      <c r="E22" s="450">
        <f>AppendixT1!E19*AppendixT4!C18/0.01</f>
        <v>211113.20733428001</v>
      </c>
      <c r="F22" s="451">
        <f>'data-allavgs'!F19</f>
        <v>1549857.125</v>
      </c>
      <c r="G22" s="450">
        <f>'data-allavgs'!G19</f>
        <v>1710.298095703125</v>
      </c>
      <c r="H22" s="450">
        <f>'data-allavgs'!H19</f>
        <v>7071.28759765625</v>
      </c>
      <c r="I22" s="450">
        <f>'data-allavgs'!I19</f>
        <v>26558.54296875</v>
      </c>
      <c r="J22" s="450">
        <f>'data-allavgs'!J19</f>
        <v>84828.90625</v>
      </c>
      <c r="K22" s="450">
        <f>'data-allavgs'!K19</f>
        <v>272102.09375</v>
      </c>
      <c r="L22" s="450">
        <f>'data-allavgs'!L19</f>
        <v>1908.2099609375</v>
      </c>
      <c r="M22" s="450">
        <f>'data-allavgs'!M19</f>
        <v>7474.9912109375</v>
      </c>
      <c r="N22" s="450">
        <f>'data-allavgs'!N19</f>
        <v>29543.275390625</v>
      </c>
      <c r="O22" s="450">
        <f>'data-allavgs'!O19</f>
        <v>104862.5078125</v>
      </c>
      <c r="P22" s="450">
        <f>'data-allavgs'!P19</f>
        <v>455396.53125</v>
      </c>
      <c r="Q22" s="450">
        <f>'data-allavgs'!Q19</f>
        <v>7560.13330078125</v>
      </c>
      <c r="R22" s="450">
        <f>'data-allavgs'!R19</f>
        <v>20931.701171875</v>
      </c>
      <c r="S22" s="450">
        <f>'data-allavgs'!S19</f>
        <v>92199.875</v>
      </c>
      <c r="T22" s="450">
        <f>'data-allavgs'!T19</f>
        <v>247594.921875</v>
      </c>
      <c r="U22" s="450">
        <f>'data-allavgs'!U19</f>
        <v>789996.25</v>
      </c>
      <c r="V22" s="450">
        <f>'data-allavgs'!V19</f>
        <v>6215.4921875</v>
      </c>
      <c r="W22" s="450">
        <f>'data-allavgs'!W19</f>
        <v>15970.919921875</v>
      </c>
      <c r="X22" s="450">
        <f>'data-allavgs'!X19</f>
        <v>68841.5703125</v>
      </c>
      <c r="Y22" s="450">
        <f>'data-allavgs'!Y19</f>
        <v>228526.328125</v>
      </c>
      <c r="Z22" s="450">
        <f>'data-allavgs'!Z19</f>
        <v>822620.6875</v>
      </c>
      <c r="AA22" s="450">
        <f>'data-allavgs'!AA19</f>
        <v>11174.89453125</v>
      </c>
      <c r="AB22" s="450">
        <f>'data-allavgs'!AB19</f>
        <v>31800.611328125</v>
      </c>
      <c r="AC22" s="450">
        <f>'data-allavgs'!AC19</f>
        <v>106067.0625</v>
      </c>
      <c r="AD22" s="450">
        <f>'data-allavgs'!AD19</f>
        <v>371867.09375</v>
      </c>
      <c r="AE22" s="450">
        <f>'data-allavgs'!AE19</f>
        <v>1352194.75</v>
      </c>
      <c r="AF22" s="450">
        <f>'data-allavgs'!AF19</f>
        <v>11988.4921875</v>
      </c>
      <c r="AG22" s="450">
        <f>'data-allavgs'!AG19</f>
        <v>31995.025390625</v>
      </c>
      <c r="AH22" s="450">
        <f>'data-allavgs'!AH19</f>
        <v>90756.6171875</v>
      </c>
      <c r="AI22" s="450">
        <f>'data-allavgs'!AI19</f>
        <v>294751.46875</v>
      </c>
      <c r="AJ22" s="450">
        <f>'data-allavgs'!AJ19</f>
        <v>1050932.625</v>
      </c>
      <c r="AK22" s="450">
        <f>'data-allavgs'!AK19</f>
        <v>9714.076171875</v>
      </c>
      <c r="AL22" s="450">
        <f>'data-allavgs'!AL19</f>
        <v>27848.802734375</v>
      </c>
      <c r="AM22" s="450">
        <f>'data-allavgs'!AM19</f>
        <v>87621.59375</v>
      </c>
      <c r="AN22" s="450">
        <f>'data-allavgs'!AN19</f>
        <v>318256.78125</v>
      </c>
      <c r="AO22" s="450">
        <f>'data-allavgs'!AO19</f>
        <v>1333109.25</v>
      </c>
      <c r="AP22" s="450">
        <f>'data-allavgs'!AP19</f>
        <v>9214.8232421875</v>
      </c>
      <c r="AQ22" s="450">
        <f>'data-allavgs'!AQ19</f>
        <v>25146.091796875</v>
      </c>
      <c r="AR22" s="450">
        <f>'data-allavgs'!AR19</f>
        <v>76115.03125</v>
      </c>
      <c r="AS22" s="450">
        <f>'data-allavgs'!AS19</f>
        <v>253868.390625</v>
      </c>
      <c r="AT22" s="450">
        <f>'data-allavgs'!AT19</f>
        <v>932686.25</v>
      </c>
      <c r="AU22" s="450">
        <f>'data-allavgs'!AU19</f>
        <v>10780.4716796875</v>
      </c>
      <c r="AV22" s="450">
        <f>'data-allavgs'!AV19</f>
        <v>29828.345703125</v>
      </c>
      <c r="AW22" s="450">
        <f>'data-allavgs'!AW19</f>
        <v>76660.4140625</v>
      </c>
      <c r="AX22" s="450">
        <f>'data-allavgs'!AX19</f>
        <v>196690.234375</v>
      </c>
      <c r="AY22" s="450">
        <f>'data-allavgs'!AY19</f>
        <v>517284.75</v>
      </c>
      <c r="AZ22" s="450">
        <f>'data-allavgs'!AZ19</f>
        <v>13688.021484375</v>
      </c>
      <c r="BA22" s="450">
        <f>'data-allavgs'!BA19</f>
        <v>34164.9765625</v>
      </c>
      <c r="BB22" s="450">
        <f>'data-allavgs'!BB19</f>
        <v>92384.53125</v>
      </c>
      <c r="BC22" s="450">
        <f>'data-allavgs'!BC19</f>
        <v>314876</v>
      </c>
      <c r="BD22" s="450">
        <f>'data-allavgs'!BD19</f>
        <v>1280209.625</v>
      </c>
      <c r="BE22" s="450">
        <f>'data-allavgs'!BE19</f>
        <v>11738.2568359375</v>
      </c>
      <c r="BF22" s="450">
        <f>'data-allavgs'!BF19</f>
        <v>34678.91796875</v>
      </c>
      <c r="BG22" s="450">
        <f>'data-allavgs'!BG19</f>
        <v>100296.578125</v>
      </c>
      <c r="BH22" s="450">
        <f>'data-allavgs'!BH19</f>
        <v>299813.5</v>
      </c>
      <c r="BI22" s="450">
        <f>'data-allavgs'!BI19</f>
        <v>1019433.8125</v>
      </c>
      <c r="BJ22" s="450">
        <f>'data-allavgs'!BJ19</f>
        <v>4797.779296875</v>
      </c>
      <c r="BK22" s="450">
        <f>'data-allavgs'!BK19</f>
        <v>14930.529296875</v>
      </c>
      <c r="BL22" s="450">
        <f>'data-allavgs'!BL19</f>
        <v>47247.9609375</v>
      </c>
      <c r="BM22" s="450">
        <f>'data-allavgs'!BM19</f>
        <v>158700.796875</v>
      </c>
      <c r="BN22" s="450">
        <f>'data-allavgs'!BN19</f>
        <v>586724.25</v>
      </c>
      <c r="BO22" s="450">
        <f>'data-allavgs'!BO19</f>
        <v>3506.31689453125</v>
      </c>
      <c r="BP22" s="450">
        <f>'data-allavgs'!BP19</f>
        <v>12381.470703125</v>
      </c>
      <c r="BQ22" s="450">
        <f>'data-allavgs'!BQ19</f>
        <v>54897.77734375</v>
      </c>
      <c r="BR22" s="450">
        <f>'data-allavgs'!BR19</f>
        <v>187719.546875</v>
      </c>
      <c r="BS22" s="450">
        <f>'data-allavgs'!BS19</f>
        <v>539733.5</v>
      </c>
      <c r="BT22" s="450">
        <f>'data-allavgs'!BT19</f>
        <v>2203.3505859375</v>
      </c>
      <c r="BU22" s="450">
        <f>'data-allavgs'!BU19</f>
        <v>8064.7177734375</v>
      </c>
      <c r="BV22" s="450">
        <f>'data-allavgs'!BV19</f>
        <v>57596.953125</v>
      </c>
      <c r="BW22" s="450">
        <f>'data-allavgs'!BW19</f>
        <v>272948.28125</v>
      </c>
      <c r="BX22" s="450">
        <f>'data-allavgs'!BX19</f>
        <v>1185617.75</v>
      </c>
      <c r="BY22" s="450">
        <f>'data-allavgs'!BY19</f>
        <v>2294.754150390625</v>
      </c>
      <c r="BZ22" s="450">
        <f>'data-allavgs'!BZ19</f>
        <v>9891.75390625</v>
      </c>
      <c r="CA22" s="450">
        <f>'data-allavgs'!CA19</f>
        <v>85098.296875</v>
      </c>
      <c r="CB22" s="450">
        <f>'data-allavgs'!CB19</f>
        <v>381145.40625</v>
      </c>
      <c r="CC22" s="450">
        <f>'data-allavgs'!CC19</f>
        <v>1409581.625</v>
      </c>
      <c r="CD22" s="450">
        <f>'data-allavgs'!CD19</f>
        <v>1488.9085693359375</v>
      </c>
      <c r="CE22" s="450">
        <f>'data-allavgs'!CE19</f>
        <v>6908.35302734375</v>
      </c>
      <c r="CF22" s="450">
        <f>'data-allavgs'!CF19</f>
        <v>39682.2734375</v>
      </c>
      <c r="CG22" s="450">
        <f>'data-allavgs'!CG19</f>
        <v>166021.953125</v>
      </c>
      <c r="CH22" s="450">
        <f>'data-allavgs'!CH19</f>
        <v>623414.375</v>
      </c>
      <c r="CI22" s="450">
        <f>'data-allavgs'!CI19</f>
        <v>1526.83544921875</v>
      </c>
      <c r="CJ22" s="450">
        <f>'data-allavgs'!CJ19</f>
        <v>9113.169921875</v>
      </c>
      <c r="CK22" s="450">
        <f>'data-allavgs'!CK19</f>
        <v>63671.99609375</v>
      </c>
      <c r="CL22" s="450">
        <f>'data-allavgs'!CL19</f>
        <v>270045.28125</v>
      </c>
      <c r="CM22" s="450">
        <f>'data-allavgs'!CM19</f>
        <v>1048581.5</v>
      </c>
      <c r="CN22" s="450">
        <f>'data-allavgs'!CN19</f>
        <v>1306.2518310546875</v>
      </c>
      <c r="CO22" s="450">
        <f>'data-allavgs'!CO19</f>
        <v>7238.2734375</v>
      </c>
      <c r="CP22" s="450">
        <f>'data-allavgs'!CP19</f>
        <v>40960.15234375</v>
      </c>
      <c r="CQ22" s="450">
        <f>'data-allavgs'!CQ19</f>
        <v>162218.484375</v>
      </c>
      <c r="CR22" s="450">
        <f>'data-allavgs'!CR19</f>
        <v>598745.375</v>
      </c>
      <c r="CS22" s="450">
        <f>'data-allavgs'!CS19</f>
        <v>3699.651611328125</v>
      </c>
      <c r="CT22" s="450">
        <f>'data-allavgs'!CT19</f>
        <v>10545.2470703125</v>
      </c>
      <c r="CU22" s="450">
        <f>'data-allavgs'!CU19</f>
        <v>37789.53125</v>
      </c>
      <c r="CV22" s="450">
        <f>'data-allavgs'!CV19</f>
        <v>98783.921875</v>
      </c>
      <c r="CW22" s="450">
        <f>'data-allavgs'!CW19</f>
        <v>229692.171875</v>
      </c>
      <c r="CX22" s="450">
        <f>'data-allavgs'!CX19</f>
        <v>2704.40185546875</v>
      </c>
      <c r="CY22" s="450">
        <f>'data-allavgs'!CY19</f>
        <v>6788.08154296875</v>
      </c>
      <c r="CZ22" s="450">
        <f>'data-allavgs'!CZ19</f>
        <v>33956.515625</v>
      </c>
      <c r="DA22" s="450">
        <f>'data-allavgs'!DA19</f>
        <v>110612.46875</v>
      </c>
      <c r="DB22" s="450">
        <f>'data-allavgs'!DB19</f>
        <v>379168.03125</v>
      </c>
      <c r="DC22" s="450">
        <f>'data-allavgs'!DC19</f>
        <v>3781.95703125</v>
      </c>
      <c r="DD22" s="450">
        <f>'data-allavgs'!DD19</f>
        <v>10640.2177734375</v>
      </c>
      <c r="DE22" s="450">
        <f>'data-allavgs'!DE19</f>
        <v>63944.390625</v>
      </c>
      <c r="DF22" s="450">
        <f>'data-allavgs'!DF19</f>
        <v>242859.375</v>
      </c>
      <c r="DG22" s="450">
        <f>'data-allavgs'!DG19</f>
        <v>989070.6875</v>
      </c>
      <c r="DH22" s="450">
        <f>'data-allavgs'!DH19</f>
        <v>2042.537353515625</v>
      </c>
      <c r="DI22" s="450">
        <f>'data-allavgs'!DI19</f>
        <v>11388.30078125</v>
      </c>
      <c r="DJ22" s="450">
        <f>'data-allavgs'!DJ19</f>
        <v>88185.4453125</v>
      </c>
      <c r="DK22" s="450">
        <f>'data-allavgs'!DK19</f>
        <v>368857.25</v>
      </c>
      <c r="DL22" s="450">
        <f>'data-allavgs'!DL19</f>
        <v>1289684.875</v>
      </c>
      <c r="DM22" s="450">
        <f>'data-allavgs'!DM19</f>
        <v>9146.19140625</v>
      </c>
      <c r="DN22" s="450">
        <f>'data-allavgs'!DN19</f>
        <v>36123</v>
      </c>
      <c r="DO22" s="450">
        <f>'data-allavgs'!DO19</f>
        <v>148714.5</v>
      </c>
      <c r="DP22" s="450">
        <f>'data-allavgs'!DP19</f>
        <v>600610.1875</v>
      </c>
      <c r="DQ22" s="450">
        <f>'data-allavgs'!DQ19</f>
        <v>2676225.75</v>
      </c>
      <c r="DR22" s="450">
        <f>'data-allavgs'!DR19</f>
        <v>9226.5712890625</v>
      </c>
      <c r="DS22" s="450">
        <f>'data-allavgs'!DS19</f>
        <v>30247.765625</v>
      </c>
      <c r="DT22" s="450">
        <f>'data-allavgs'!DT19</f>
        <v>112443.96875</v>
      </c>
      <c r="DU22" s="450">
        <f>'data-allavgs'!DU19</f>
        <v>392470.8125</v>
      </c>
      <c r="DV22" s="450">
        <f>'data-allavgs'!DV19</f>
        <v>1549956.25</v>
      </c>
      <c r="DW22" s="450">
        <f>'data-allavgs'!DW19</f>
        <v>9654.1142578125</v>
      </c>
      <c r="DX22" s="450">
        <f>'data-allavgs'!DX19</f>
        <v>36147.75390625</v>
      </c>
      <c r="DY22" s="450">
        <f>'data-allavgs'!DY19</f>
        <v>88150.3515625</v>
      </c>
      <c r="DZ22" s="450">
        <f>'data-allavgs'!DZ19</f>
        <v>322836.3125</v>
      </c>
      <c r="EA22" s="450">
        <f>'data-allavgs'!EA19</f>
        <v>1384543.375</v>
      </c>
      <c r="EB22" s="450">
        <f>'data-allavgs'!EB19</f>
        <v>8622.6494140625</v>
      </c>
      <c r="EC22" s="450">
        <f>'data-allavgs'!EC19</f>
        <v>25433.830078125</v>
      </c>
      <c r="ED22" s="450">
        <f>'data-allavgs'!ED19</f>
        <v>65597.5234375</v>
      </c>
      <c r="EE22" s="450">
        <f>'data-allavgs'!EE19</f>
        <v>200120.28125</v>
      </c>
      <c r="EF22" s="450">
        <f>'data-allavgs'!EF19</f>
        <v>817755.0625</v>
      </c>
      <c r="EG22" s="450">
        <f>'data-allavgs'!EG19</f>
        <v>799.82568359375</v>
      </c>
      <c r="EH22" s="450">
        <f>'data-allavgs'!EH19</f>
        <v>2265.21630859375</v>
      </c>
      <c r="EI22" s="450">
        <f>'data-allavgs'!EI19</f>
        <v>14854.4052734375</v>
      </c>
      <c r="EJ22" s="450">
        <f>'data-allavgs'!EJ19</f>
        <v>60409.56640625</v>
      </c>
      <c r="EK22" s="450">
        <f>'data-allavgs'!EK19</f>
        <v>231831.609375</v>
      </c>
      <c r="EL22" s="450">
        <f>'data-allavgs'!EL19</f>
        <v>1818.9757080078125</v>
      </c>
      <c r="EM22" s="450">
        <f>'data-allavgs'!EM19</f>
        <v>5677.5888671875</v>
      </c>
      <c r="EN22" s="450">
        <f>'data-allavgs'!EN19</f>
        <v>23169.66796875</v>
      </c>
      <c r="EO22" s="450">
        <f>'data-allavgs'!EO19</f>
        <v>62517.52734375</v>
      </c>
      <c r="EP22" s="450">
        <f>'data-allavgs'!EP19</f>
        <v>141020.578125</v>
      </c>
      <c r="EQ22" s="450">
        <f>'data-allavgs'!EQ19</f>
        <v>903.26971435546875</v>
      </c>
      <c r="ER22" s="450">
        <f>'data-allavgs'!ER19</f>
        <v>3407.13525390625</v>
      </c>
      <c r="ES22" s="450">
        <f>'data-allavgs'!ES19</f>
        <v>23568.228515625</v>
      </c>
      <c r="ET22" s="450">
        <f>'data-allavgs'!ET19</f>
        <v>100470.609375</v>
      </c>
      <c r="EU22" s="450">
        <f>'data-allavgs'!EU19</f>
        <v>376065.625</v>
      </c>
      <c r="EV22" s="450">
        <f>'data-allavgs'!EV19</f>
        <v>1321.7811279296875</v>
      </c>
      <c r="EW22" s="450">
        <f>'data-allavgs'!EW19</f>
        <v>6428.32958984375</v>
      </c>
      <c r="EX22" s="450">
        <f>'data-allavgs'!EX19</f>
        <v>51469.0234375</v>
      </c>
      <c r="EY22" s="450">
        <f>'data-allavgs'!EY19</f>
        <v>157283.546875</v>
      </c>
      <c r="EZ22" s="450">
        <f>'data-allavgs'!EZ19</f>
        <v>445808.4375</v>
      </c>
      <c r="FA22" s="450">
        <f>'data-allavgs'!FA19</f>
        <v>333.66061401367188</v>
      </c>
      <c r="FB22" s="450">
        <f>'data-allavgs'!FB19</f>
        <v>1744.621826171875</v>
      </c>
      <c r="FC22" s="450">
        <f>'data-allavgs'!FC19</f>
        <v>11320.515625</v>
      </c>
      <c r="FD22" s="450">
        <f>'data-allavgs'!FD19</f>
        <v>41800.3046875</v>
      </c>
      <c r="FE22" s="450">
        <f>'data-allavgs'!FE19</f>
        <v>126962.65625</v>
      </c>
      <c r="FF22" s="449">
        <f>'data-WOsharesavg'!L44</f>
        <v>0</v>
      </c>
      <c r="FG22" s="450">
        <f>'data-WOsharesavg'!N44</f>
        <v>0</v>
      </c>
      <c r="FH22" s="450">
        <f>'data-WOsharesavg'!O44</f>
        <v>0</v>
      </c>
      <c r="FI22" s="450">
        <f>'data-WOsharesavg'!P44</f>
        <v>0</v>
      </c>
      <c r="FJ22" s="451">
        <f>'data-WOsharesavg'!Q44</f>
        <v>0</v>
      </c>
    </row>
    <row r="23" spans="1:166" hidden="1" x14ac:dyDescent="0.2">
      <c r="A23" s="440">
        <v>2015</v>
      </c>
      <c r="B23" s="459"/>
      <c r="C23" s="458"/>
      <c r="D23" s="458"/>
      <c r="E23" s="458"/>
      <c r="F23" s="451">
        <f>'data-allavgs'!F20</f>
        <v>1715235.375</v>
      </c>
      <c r="G23" s="450">
        <f>'data-allavgs'!G20</f>
        <v>1886.481689453125</v>
      </c>
      <c r="H23" s="450">
        <f>'data-allavgs'!H20</f>
        <v>7769.4375</v>
      </c>
      <c r="I23" s="450">
        <f>'data-allavgs'!I20</f>
        <v>30751.818359375</v>
      </c>
      <c r="J23" s="450">
        <f>'data-allavgs'!J20</f>
        <v>101278.109375</v>
      </c>
      <c r="K23" s="450">
        <f>'data-allavgs'!K20</f>
        <v>339767.875</v>
      </c>
      <c r="L23" s="450">
        <f>'data-allavgs'!L20</f>
        <v>2833.047607421875</v>
      </c>
      <c r="M23" s="450">
        <f>'data-allavgs'!M20</f>
        <v>10846.7802734375</v>
      </c>
      <c r="N23" s="450">
        <f>'data-allavgs'!N20</f>
        <v>41093.703125</v>
      </c>
      <c r="O23" s="450">
        <f>'data-allavgs'!O20</f>
        <v>138117.171875</v>
      </c>
      <c r="P23" s="450">
        <f>'data-allavgs'!P20</f>
        <v>624869.5</v>
      </c>
      <c r="Q23" s="450">
        <f>'data-allavgs'!Q20</f>
        <v>8398.7548828125</v>
      </c>
      <c r="R23" s="450">
        <f>'data-allavgs'!R20</f>
        <v>23288.697265625</v>
      </c>
      <c r="S23" s="450">
        <f>'data-allavgs'!S20</f>
        <v>102768.4453125</v>
      </c>
      <c r="T23" s="450">
        <f>'data-allavgs'!T20</f>
        <v>277344.40625</v>
      </c>
      <c r="U23" s="450">
        <f>'data-allavgs'!U20</f>
        <v>888414.375</v>
      </c>
      <c r="V23" s="450">
        <f>'data-allavgs'!V20</f>
        <v>6966.52294921875</v>
      </c>
      <c r="W23" s="450">
        <f>'data-allavgs'!W20</f>
        <v>17902.85546875</v>
      </c>
      <c r="X23" s="450">
        <f>'data-allavgs'!X20</f>
        <v>77142.46875</v>
      </c>
      <c r="Y23" s="450">
        <f>'data-allavgs'!Y20</f>
        <v>253068.796875</v>
      </c>
      <c r="Z23" s="450">
        <f>'data-allavgs'!Z20</f>
        <v>896745.25</v>
      </c>
      <c r="AA23" s="450">
        <f>'data-allavgs'!AA20</f>
        <v>11322.3876953125</v>
      </c>
      <c r="AB23" s="450">
        <f>'data-allavgs'!AB20</f>
        <v>33821.4296875</v>
      </c>
      <c r="AC23" s="450">
        <f>'data-allavgs'!AC20</f>
        <v>118150.5</v>
      </c>
      <c r="AD23" s="450">
        <f>'data-allavgs'!AD20</f>
        <v>411612.34375</v>
      </c>
      <c r="AE23" s="450">
        <f>'data-allavgs'!AE20</f>
        <v>1487158.625</v>
      </c>
      <c r="AF23" s="450">
        <f>'data-allavgs'!AF20</f>
        <v>12047.1484375</v>
      </c>
      <c r="AG23" s="450">
        <f>'data-allavgs'!AG20</f>
        <v>32480.8359375</v>
      </c>
      <c r="AH23" s="450">
        <f>'data-allavgs'!AH20</f>
        <v>89680.03125</v>
      </c>
      <c r="AI23" s="450">
        <f>'data-allavgs'!AI20</f>
        <v>275870.4375</v>
      </c>
      <c r="AJ23" s="450">
        <f>'data-allavgs'!AJ20</f>
        <v>937963.5</v>
      </c>
      <c r="AK23" s="450">
        <f>'data-allavgs'!AK20</f>
        <v>10012.32421875</v>
      </c>
      <c r="AL23" s="450">
        <f>'data-allavgs'!AL20</f>
        <v>28248.248046875</v>
      </c>
      <c r="AM23" s="450">
        <f>'data-allavgs'!AM20</f>
        <v>92471.5703125</v>
      </c>
      <c r="AN23" s="450">
        <f>'data-allavgs'!AN20</f>
        <v>326119.6875</v>
      </c>
      <c r="AO23" s="450">
        <f>'data-allavgs'!AO20</f>
        <v>1263940.5</v>
      </c>
      <c r="AP23" s="450">
        <f>'data-allavgs'!AP20</f>
        <v>9528.6376953125</v>
      </c>
      <c r="AQ23" s="450">
        <f>'data-allavgs'!AQ20</f>
        <v>25811.841796875</v>
      </c>
      <c r="AR23" s="450">
        <f>'data-allavgs'!AR20</f>
        <v>79555.0234375</v>
      </c>
      <c r="AS23" s="450">
        <f>'data-allavgs'!AS20</f>
        <v>274269.15625</v>
      </c>
      <c r="AT23" s="450">
        <f>'data-allavgs'!AT20</f>
        <v>1012961.25</v>
      </c>
      <c r="AU23" s="450">
        <f>'data-allavgs'!AU20</f>
        <v>9729.943359375</v>
      </c>
      <c r="AV23" s="450">
        <f>'data-allavgs'!AV20</f>
        <v>27993.412109375</v>
      </c>
      <c r="AW23" s="450">
        <f>'data-allavgs'!AW20</f>
        <v>70795.53125</v>
      </c>
      <c r="AX23" s="450">
        <f>'data-allavgs'!AX20</f>
        <v>177189.8125</v>
      </c>
      <c r="AY23" s="450">
        <f>'data-allavgs'!AY20</f>
        <v>446167.71875</v>
      </c>
      <c r="AZ23" s="450">
        <f>'data-allavgs'!AZ20</f>
        <v>15622.40625</v>
      </c>
      <c r="BA23" s="450">
        <f>'data-allavgs'!BA20</f>
        <v>37572.22265625</v>
      </c>
      <c r="BB23" s="450">
        <f>'data-allavgs'!BB20</f>
        <v>100336.8046875</v>
      </c>
      <c r="BC23" s="450">
        <f>'data-allavgs'!BC20</f>
        <v>328959.25</v>
      </c>
      <c r="BD23" s="450">
        <f>'data-allavgs'!BD20</f>
        <v>1208474.25</v>
      </c>
      <c r="BE23" s="450">
        <f>'data-allavgs'!BE20</f>
        <v>11476.3369140625</v>
      </c>
      <c r="BF23" s="450">
        <f>'data-allavgs'!BF20</f>
        <v>35067.265625</v>
      </c>
      <c r="BG23" s="450">
        <f>'data-allavgs'!BG20</f>
        <v>100539.65625</v>
      </c>
      <c r="BH23" s="450">
        <f>'data-allavgs'!BH20</f>
        <v>302378.09375</v>
      </c>
      <c r="BI23" s="450">
        <f>'data-allavgs'!BI20</f>
        <v>1023494.4375</v>
      </c>
      <c r="BJ23" s="450">
        <f>'data-allavgs'!BJ20</f>
        <v>5328.52001953125</v>
      </c>
      <c r="BK23" s="450">
        <f>'data-allavgs'!BK20</f>
        <v>16882.9921875</v>
      </c>
      <c r="BL23" s="450">
        <f>'data-allavgs'!BL20</f>
        <v>55674.796875</v>
      </c>
      <c r="BM23" s="450">
        <f>'data-allavgs'!BM20</f>
        <v>201038.046875</v>
      </c>
      <c r="BN23" s="450">
        <f>'data-allavgs'!BN20</f>
        <v>806273.1875</v>
      </c>
      <c r="BO23" s="450">
        <f>'data-allavgs'!BO20</f>
        <v>4425.01806640625</v>
      </c>
      <c r="BP23" s="450">
        <f>'data-allavgs'!BP20</f>
        <v>14542.7119140625</v>
      </c>
      <c r="BQ23" s="450">
        <f>'data-allavgs'!BQ20</f>
        <v>55484.16796875</v>
      </c>
      <c r="BR23" s="450">
        <f>'data-allavgs'!BR20</f>
        <v>191289.515625</v>
      </c>
      <c r="BS23" s="450">
        <f>'data-allavgs'!BS20</f>
        <v>648585.4375</v>
      </c>
      <c r="BT23" s="450">
        <f>'data-allavgs'!BT20</f>
        <v>2332.363037109375</v>
      </c>
      <c r="BU23" s="450">
        <f>'data-allavgs'!BU20</f>
        <v>8498.5791015625</v>
      </c>
      <c r="BV23" s="450">
        <f>'data-allavgs'!BV20</f>
        <v>57480.40234375</v>
      </c>
      <c r="BW23" s="450">
        <f>'data-allavgs'!BW20</f>
        <v>249311.921875</v>
      </c>
      <c r="BX23" s="450">
        <f>'data-allavgs'!BX20</f>
        <v>888337.3125</v>
      </c>
      <c r="BY23" s="450">
        <f>'data-allavgs'!BY20</f>
        <v>3002.68505859375</v>
      </c>
      <c r="BZ23" s="450">
        <f>'data-allavgs'!BZ20</f>
        <v>11454.669921875</v>
      </c>
      <c r="CA23" s="450">
        <f>'data-allavgs'!CA20</f>
        <v>102179.328125</v>
      </c>
      <c r="CB23" s="450">
        <f>'data-allavgs'!CB20</f>
        <v>499115.40625</v>
      </c>
      <c r="CC23" s="450">
        <f>'data-allavgs'!CC20</f>
        <v>2073740.625</v>
      </c>
      <c r="CD23" s="450">
        <f>'data-allavgs'!CD20</f>
        <v>2158.895263671875</v>
      </c>
      <c r="CE23" s="450">
        <f>'data-allavgs'!CE20</f>
        <v>9073.7158203125</v>
      </c>
      <c r="CF23" s="450">
        <f>'data-allavgs'!CF20</f>
        <v>44864.59375</v>
      </c>
      <c r="CG23" s="450">
        <f>'data-allavgs'!CG20</f>
        <v>180640.4375</v>
      </c>
      <c r="CH23" s="450">
        <f>'data-allavgs'!CH20</f>
        <v>679517.5</v>
      </c>
      <c r="CI23" s="450">
        <f>'data-allavgs'!CI20</f>
        <v>1762.752685546875</v>
      </c>
      <c r="CJ23" s="450">
        <f>'data-allavgs'!CJ20</f>
        <v>9489.2744140625</v>
      </c>
      <c r="CK23" s="450">
        <f>'data-allavgs'!CK20</f>
        <v>69587.3125</v>
      </c>
      <c r="CL23" s="450">
        <f>'data-allavgs'!CL20</f>
        <v>329004.34375</v>
      </c>
      <c r="CM23" s="450">
        <f>'data-allavgs'!CM20</f>
        <v>1445567.125</v>
      </c>
      <c r="CN23" s="450">
        <f>'data-allavgs'!CN20</f>
        <v>1570.2686767578125</v>
      </c>
      <c r="CO23" s="450">
        <f>'data-allavgs'!CO20</f>
        <v>8142.8134765625</v>
      </c>
      <c r="CP23" s="450">
        <f>'data-allavgs'!CP20</f>
        <v>43803.69140625</v>
      </c>
      <c r="CQ23" s="450">
        <f>'data-allavgs'!CQ20</f>
        <v>179126.609375</v>
      </c>
      <c r="CR23" s="450">
        <f>'data-allavgs'!CR20</f>
        <v>709650</v>
      </c>
      <c r="CS23" s="450">
        <f>'data-allavgs'!CS20</f>
        <v>3787.30126953125</v>
      </c>
      <c r="CT23" s="450">
        <f>'data-allavgs'!CT20</f>
        <v>10680.21484375</v>
      </c>
      <c r="CU23" s="450">
        <f>'data-allavgs'!CU20</f>
        <v>37918.6171875</v>
      </c>
      <c r="CV23" s="450">
        <f>'data-allavgs'!CV20</f>
        <v>98680.453125</v>
      </c>
      <c r="CW23" s="450">
        <f>'data-allavgs'!CW20</f>
        <v>228387.34375</v>
      </c>
      <c r="CX23" s="450">
        <f>'data-allavgs'!CX20</f>
        <v>2685.84033203125</v>
      </c>
      <c r="CY23" s="450">
        <f>'data-allavgs'!CY20</f>
        <v>6664.81982421875</v>
      </c>
      <c r="CZ23" s="450">
        <f>'data-allavgs'!CZ20</f>
        <v>38081.24609375</v>
      </c>
      <c r="DA23" s="450">
        <f>'data-allavgs'!DA20</f>
        <v>148727.15625</v>
      </c>
      <c r="DB23" s="450">
        <f>'data-allavgs'!DB20</f>
        <v>608487.3125</v>
      </c>
      <c r="DC23" s="450">
        <f>'data-allavgs'!DC20</f>
        <v>5051.35791015625</v>
      </c>
      <c r="DD23" s="450">
        <f>'data-allavgs'!DD20</f>
        <v>13794.0625</v>
      </c>
      <c r="DE23" s="450">
        <f>'data-allavgs'!DE20</f>
        <v>82737.765625</v>
      </c>
      <c r="DF23" s="450">
        <f>'data-allavgs'!DF20</f>
        <v>300668.28125</v>
      </c>
      <c r="DG23" s="450">
        <f>'data-allavgs'!DG20</f>
        <v>1316711.25</v>
      </c>
      <c r="DH23" s="450">
        <f>'data-allavgs'!DH20</f>
        <v>2014.3172607421875</v>
      </c>
      <c r="DI23" s="450">
        <f>'data-allavgs'!DI20</f>
        <v>11241.556640625</v>
      </c>
      <c r="DJ23" s="450">
        <f>'data-allavgs'!DJ20</f>
        <v>91892.296875</v>
      </c>
      <c r="DK23" s="450">
        <f>'data-allavgs'!DK20</f>
        <v>392018.0625</v>
      </c>
      <c r="DL23" s="450">
        <f>'data-allavgs'!DL20</f>
        <v>1347618.5</v>
      </c>
      <c r="DM23" s="450">
        <f>'data-allavgs'!DM20</f>
        <v>9751.658203125</v>
      </c>
      <c r="DN23" s="450">
        <f>'data-allavgs'!DN20</f>
        <v>39166.859375</v>
      </c>
      <c r="DO23" s="450">
        <f>'data-allavgs'!DO20</f>
        <v>172770.90625</v>
      </c>
      <c r="DP23" s="450">
        <f>'data-allavgs'!DP20</f>
        <v>713994.1875</v>
      </c>
      <c r="DQ23" s="450">
        <f>'data-allavgs'!DQ20</f>
        <v>3228669.25</v>
      </c>
      <c r="DR23" s="450">
        <f>'data-allavgs'!DR20</f>
        <v>9658.9736328125</v>
      </c>
      <c r="DS23" s="450">
        <f>'data-allavgs'!DS20</f>
        <v>31153.650390625</v>
      </c>
      <c r="DT23" s="450">
        <f>'data-allavgs'!DT20</f>
        <v>121742.6015625</v>
      </c>
      <c r="DU23" s="450">
        <f>'data-allavgs'!DU20</f>
        <v>464388.84375</v>
      </c>
      <c r="DV23" s="450">
        <f>'data-allavgs'!DV20</f>
        <v>2178760.25</v>
      </c>
      <c r="DW23" s="450">
        <f>'data-allavgs'!DW20</f>
        <v>9130.6904296875</v>
      </c>
      <c r="DX23" s="450">
        <f>'data-allavgs'!DX20</f>
        <v>36022.88671875</v>
      </c>
      <c r="DY23" s="450">
        <f>'data-allavgs'!DY20</f>
        <v>92854.6875</v>
      </c>
      <c r="DZ23" s="450">
        <f>'data-allavgs'!DZ20</f>
        <v>333558</v>
      </c>
      <c r="EA23" s="450">
        <f>'data-allavgs'!EA20</f>
        <v>1661357.125</v>
      </c>
      <c r="EB23" s="450">
        <f>'data-allavgs'!EB20</f>
        <v>9354.6240234375</v>
      </c>
      <c r="EC23" s="450">
        <f>'data-allavgs'!EC20</f>
        <v>28090.30859375</v>
      </c>
      <c r="ED23" s="450">
        <f>'data-allavgs'!ED20</f>
        <v>81360.453125</v>
      </c>
      <c r="EE23" s="450">
        <f>'data-allavgs'!EE20</f>
        <v>263673.5</v>
      </c>
      <c r="EF23" s="450">
        <f>'data-allavgs'!EF20</f>
        <v>1095152.5</v>
      </c>
      <c r="EG23" s="450">
        <f>'data-allavgs'!EG20</f>
        <v>967.70623779296875</v>
      </c>
      <c r="EH23" s="450">
        <f>'data-allavgs'!EH20</f>
        <v>2740.6787109375</v>
      </c>
      <c r="EI23" s="450">
        <f>'data-allavgs'!EI20</f>
        <v>21055.05859375</v>
      </c>
      <c r="EJ23" s="450">
        <f>'data-allavgs'!EJ20</f>
        <v>80102.2890625</v>
      </c>
      <c r="EK23" s="450">
        <f>'data-allavgs'!EK20</f>
        <v>307634.25</v>
      </c>
      <c r="EL23" s="450">
        <f>'data-allavgs'!EL20</f>
        <v>2214.52587890625</v>
      </c>
      <c r="EM23" s="450">
        <f>'data-allavgs'!EM20</f>
        <v>6731.22705078125</v>
      </c>
      <c r="EN23" s="450">
        <f>'data-allavgs'!EN20</f>
        <v>26880.619140625</v>
      </c>
      <c r="EO23" s="450">
        <f>'data-allavgs'!EO20</f>
        <v>72636.96875</v>
      </c>
      <c r="EP23" s="450">
        <f>'data-allavgs'!EP20</f>
        <v>166199.9375</v>
      </c>
      <c r="EQ23" s="450">
        <f>'data-allavgs'!EQ20</f>
        <v>1104.275390625</v>
      </c>
      <c r="ER23" s="450">
        <f>'data-allavgs'!ER20</f>
        <v>4141.650390625</v>
      </c>
      <c r="ES23" s="450">
        <f>'data-allavgs'!ES20</f>
        <v>27042.947265625</v>
      </c>
      <c r="ET23" s="450">
        <f>'data-allavgs'!ET20</f>
        <v>110921.953125</v>
      </c>
      <c r="EU23" s="450">
        <f>'data-allavgs'!EU20</f>
        <v>412956.375</v>
      </c>
      <c r="EV23" s="450">
        <f>'data-allavgs'!EV20</f>
        <v>997.669677734375</v>
      </c>
      <c r="EW23" s="450">
        <f>'data-allavgs'!EW20</f>
        <v>6185.330078125</v>
      </c>
      <c r="EX23" s="450">
        <f>'data-allavgs'!EX20</f>
        <v>56207.05859375</v>
      </c>
      <c r="EY23" s="450">
        <f>'data-allavgs'!EY20</f>
        <v>165926.34375</v>
      </c>
      <c r="EZ23" s="450">
        <f>'data-allavgs'!EZ20</f>
        <v>496098.03125</v>
      </c>
      <c r="FA23" s="450">
        <f>'data-allavgs'!FA20</f>
        <v>396.531494140625</v>
      </c>
      <c r="FB23" s="450">
        <f>'data-allavgs'!FB20</f>
        <v>2096.40771484375</v>
      </c>
      <c r="FC23" s="450">
        <f>'data-allavgs'!FC20</f>
        <v>12626.8486328125</v>
      </c>
      <c r="FD23" s="450">
        <f>'data-allavgs'!FD20</f>
        <v>45265.2890625</v>
      </c>
      <c r="FE23" s="450">
        <f>'data-allavgs'!FE20</f>
        <v>140175.21875</v>
      </c>
      <c r="FF23" s="449">
        <f>'data-WOsharesavg'!L45</f>
        <v>0</v>
      </c>
      <c r="FG23" s="450">
        <f>'data-WOsharesavg'!N45</f>
        <v>0</v>
      </c>
      <c r="FH23" s="450">
        <f>'data-WOsharesavg'!O45</f>
        <v>0</v>
      </c>
      <c r="FI23" s="450">
        <f>'data-WOsharesavg'!P45</f>
        <v>0</v>
      </c>
      <c r="FJ23" s="451">
        <f>'data-WOsharesavg'!Q45</f>
        <v>0</v>
      </c>
    </row>
    <row r="24" spans="1:166" ht="17" thickBot="1" x14ac:dyDescent="0.25">
      <c r="A24" s="440">
        <v>2020</v>
      </c>
      <c r="B24" s="453">
        <f>AppendixT1!B20*AppendixT4!C19/0.5</f>
        <v>4357.3058938980103</v>
      </c>
      <c r="C24" s="454">
        <f>AppendixT1!C20*AppendixT4!C19/0.4</f>
        <v>15017.383579909801</v>
      </c>
      <c r="D24" s="454">
        <f>AppendixT1!D20*AppendixT4!C19/0.1</f>
        <v>83443.936210870743</v>
      </c>
      <c r="E24" s="454">
        <f>AppendixT1!E20*AppendixT4!C19/0.01</f>
        <v>393772.89175987244</v>
      </c>
      <c r="F24" s="455">
        <f>'data-allavgs'!F21</f>
        <v>1675929.125</v>
      </c>
      <c r="G24" s="454">
        <f>'data-allavgs'!G21</f>
        <v>2141.990234375</v>
      </c>
      <c r="H24" s="454">
        <f>'data-allavgs'!H21</f>
        <v>8358.5361328125</v>
      </c>
      <c r="I24" s="454">
        <f>'data-allavgs'!I21</f>
        <v>33356.25</v>
      </c>
      <c r="J24" s="454">
        <f>'data-allavgs'!J21</f>
        <v>114788.46875</v>
      </c>
      <c r="K24" s="454">
        <f>'data-allavgs'!K21</f>
        <v>390134.75</v>
      </c>
      <c r="L24" s="454">
        <f>'data-allavgs'!L21</f>
        <v>3472.996826171875</v>
      </c>
      <c r="M24" s="454">
        <f>'data-allavgs'!M21</f>
        <v>13296.9287109375</v>
      </c>
      <c r="N24" s="454">
        <f>'data-allavgs'!N21</f>
        <v>50376.2421875</v>
      </c>
      <c r="O24" s="454">
        <f>'data-allavgs'!O21</f>
        <v>169316.078125</v>
      </c>
      <c r="P24" s="454">
        <f>'data-allavgs'!P21</f>
        <v>766019.5</v>
      </c>
      <c r="Q24" s="454">
        <f>'data-allavgs'!Q21</f>
        <v>8889.828125</v>
      </c>
      <c r="R24" s="454">
        <f>'data-allavgs'!R21</f>
        <v>24629.287109375</v>
      </c>
      <c r="S24" s="454">
        <f>'data-allavgs'!S21</f>
        <v>108572.34375</v>
      </c>
      <c r="T24" s="454">
        <f>'data-allavgs'!T21</f>
        <v>292188.28125</v>
      </c>
      <c r="U24" s="454">
        <f>'data-allavgs'!U21</f>
        <v>933880.375</v>
      </c>
      <c r="V24" s="454">
        <f>'data-allavgs'!V21</f>
        <v>7489.01806640625</v>
      </c>
      <c r="W24" s="454">
        <f>'data-allavgs'!W21</f>
        <v>19340.888671875</v>
      </c>
      <c r="X24" s="454">
        <f>'data-allavgs'!X21</f>
        <v>83575.3203125</v>
      </c>
      <c r="Y24" s="454">
        <f>'data-allavgs'!Y21</f>
        <v>274189.03125</v>
      </c>
      <c r="Z24" s="454">
        <f>'data-allavgs'!Z21</f>
        <v>969628.25</v>
      </c>
      <c r="AA24" s="454">
        <f>'data-allavgs'!AA21</f>
        <v>12283.7568359375</v>
      </c>
      <c r="AB24" s="454">
        <f>'data-allavgs'!AB21</f>
        <v>35947.125</v>
      </c>
      <c r="AC24" s="454">
        <f>'data-allavgs'!AC21</f>
        <v>123202.671875</v>
      </c>
      <c r="AD24" s="454">
        <f>'data-allavgs'!AD21</f>
        <v>427933.59375</v>
      </c>
      <c r="AE24" s="454">
        <f>'data-allavgs'!AE21</f>
        <v>1552102.125</v>
      </c>
      <c r="AF24" s="454">
        <f>'data-allavgs'!AF21</f>
        <v>12689.013671875</v>
      </c>
      <c r="AG24" s="454">
        <f>'data-allavgs'!AG21</f>
        <v>33841.3046875</v>
      </c>
      <c r="AH24" s="454">
        <f>'data-allavgs'!AH21</f>
        <v>94551.1171875</v>
      </c>
      <c r="AI24" s="454">
        <f>'data-allavgs'!AI21</f>
        <v>294385.28125</v>
      </c>
      <c r="AJ24" s="454">
        <f>'data-allavgs'!AJ21</f>
        <v>1017666.0625</v>
      </c>
      <c r="AK24" s="454">
        <f>'data-allavgs'!AK21</f>
        <v>10893.7421875</v>
      </c>
      <c r="AL24" s="454">
        <f>'data-allavgs'!AL21</f>
        <v>29392</v>
      </c>
      <c r="AM24" s="454">
        <f>'data-allavgs'!AM21</f>
        <v>95537.71875</v>
      </c>
      <c r="AN24" s="454">
        <f>'data-allavgs'!AN21</f>
        <v>345949.03125</v>
      </c>
      <c r="AO24" s="454">
        <f>'data-allavgs'!AO21</f>
        <v>1401636.875</v>
      </c>
      <c r="AP24" s="454">
        <f>'data-allavgs'!AP21</f>
        <v>10619.662109375</v>
      </c>
      <c r="AQ24" s="454">
        <f>'data-allavgs'!AQ21</f>
        <v>28510.87109375</v>
      </c>
      <c r="AR24" s="454">
        <f>'data-allavgs'!AR21</f>
        <v>88968.671875</v>
      </c>
      <c r="AS24" s="454">
        <f>'data-allavgs'!AS21</f>
        <v>316941.96875</v>
      </c>
      <c r="AT24" s="454">
        <f>'data-allavgs'!AT21</f>
        <v>1230068.5</v>
      </c>
      <c r="AU24" s="454">
        <f>'data-allavgs'!AU21</f>
        <v>10215.298828125</v>
      </c>
      <c r="AV24" s="454">
        <f>'data-allavgs'!AV21</f>
        <v>28885.494140625</v>
      </c>
      <c r="AW24" s="454">
        <f>'data-allavgs'!AW21</f>
        <v>79910.921875</v>
      </c>
      <c r="AX24" s="454">
        <f>'data-allavgs'!AX21</f>
        <v>217825.625</v>
      </c>
      <c r="AY24" s="454">
        <f>'data-allavgs'!AY21</f>
        <v>611288.625</v>
      </c>
      <c r="AZ24" s="454">
        <f>'data-allavgs'!AZ21</f>
        <v>17159.109375</v>
      </c>
      <c r="BA24" s="454">
        <f>'data-allavgs'!BA21</f>
        <v>40480.06640625</v>
      </c>
      <c r="BB24" s="454">
        <f>'data-allavgs'!BB21</f>
        <v>102563.5546875</v>
      </c>
      <c r="BC24" s="454">
        <f>'data-allavgs'!BC21</f>
        <v>318525.90625</v>
      </c>
      <c r="BD24" s="454">
        <f>'data-allavgs'!BD21</f>
        <v>1104767.75</v>
      </c>
      <c r="BE24" s="454">
        <f>'data-allavgs'!BE21</f>
        <v>12591.3896484375</v>
      </c>
      <c r="BF24" s="454">
        <f>'data-allavgs'!BF21</f>
        <v>37359.6171875</v>
      </c>
      <c r="BG24" s="454">
        <f>'data-allavgs'!BG21</f>
        <v>107891.921875</v>
      </c>
      <c r="BH24" s="454">
        <f>'data-allavgs'!BH21</f>
        <v>321872.75</v>
      </c>
      <c r="BI24" s="454">
        <f>'data-allavgs'!BI21</f>
        <v>1093414.125</v>
      </c>
      <c r="BJ24" s="454">
        <f>'data-allavgs'!BJ21</f>
        <v>6380.65966796875</v>
      </c>
      <c r="BK24" s="454">
        <f>'data-allavgs'!BK21</f>
        <v>20102.1171875</v>
      </c>
      <c r="BL24" s="454">
        <f>'data-allavgs'!BL21</f>
        <v>64805.6171875</v>
      </c>
      <c r="BM24" s="454">
        <f>'data-allavgs'!BM21</f>
        <v>233143.21875</v>
      </c>
      <c r="BN24" s="454">
        <f>'data-allavgs'!BN21</f>
        <v>934526.125</v>
      </c>
      <c r="BO24" s="454">
        <f>'data-allavgs'!BO21</f>
        <v>4175.4619140625</v>
      </c>
      <c r="BP24" s="454">
        <f>'data-allavgs'!BP21</f>
        <v>12407.3515625</v>
      </c>
      <c r="BQ24" s="454">
        <f>'data-allavgs'!BQ21</f>
        <v>50947.23828125</v>
      </c>
      <c r="BR24" s="454">
        <f>'data-allavgs'!BR21</f>
        <v>215888.59375</v>
      </c>
      <c r="BS24" s="454">
        <f>'data-allavgs'!BS21</f>
        <v>995116.125</v>
      </c>
      <c r="BT24" s="454">
        <f>'data-allavgs'!BT21</f>
        <v>1955.02001953125</v>
      </c>
      <c r="BU24" s="454">
        <f>'data-allavgs'!BU21</f>
        <v>7693.64453125</v>
      </c>
      <c r="BV24" s="454">
        <f>'data-allavgs'!BV21</f>
        <v>59064.65625</v>
      </c>
      <c r="BW24" s="454">
        <f>'data-allavgs'!BW21</f>
        <v>308599.3125</v>
      </c>
      <c r="BX24" s="454">
        <f>'data-allavgs'!BX21</f>
        <v>1587686.625</v>
      </c>
      <c r="BY24" s="454">
        <f>'data-allavgs'!BY21</f>
        <v>3292.833984375</v>
      </c>
      <c r="BZ24" s="454">
        <f>'data-allavgs'!BZ21</f>
        <v>12173.9208984375</v>
      </c>
      <c r="CA24" s="454">
        <f>'data-allavgs'!CA21</f>
        <v>99161.6328125</v>
      </c>
      <c r="CB24" s="454">
        <f>'data-allavgs'!CB21</f>
        <v>461814.3125</v>
      </c>
      <c r="CC24" s="454">
        <f>'data-allavgs'!CC21</f>
        <v>1799476.75</v>
      </c>
      <c r="CD24" s="454">
        <f>'data-allavgs'!CD21</f>
        <v>2262.807373046875</v>
      </c>
      <c r="CE24" s="454">
        <f>'data-allavgs'!CE21</f>
        <v>9243.888671875</v>
      </c>
      <c r="CF24" s="454">
        <f>'data-allavgs'!CF21</f>
        <v>45629.5703125</v>
      </c>
      <c r="CG24" s="454">
        <f>'data-allavgs'!CG21</f>
        <v>184050.859375</v>
      </c>
      <c r="CH24" s="454">
        <f>'data-allavgs'!CH21</f>
        <v>691332.25</v>
      </c>
      <c r="CI24" s="454">
        <f>'data-allavgs'!CI21</f>
        <v>2011.6192626953125</v>
      </c>
      <c r="CJ24" s="454">
        <f>'data-allavgs'!CJ21</f>
        <v>9763.33203125</v>
      </c>
      <c r="CK24" s="454">
        <f>'data-allavgs'!CK21</f>
        <v>69378.4296875</v>
      </c>
      <c r="CL24" s="454">
        <f>'data-allavgs'!CL21</f>
        <v>340191.375</v>
      </c>
      <c r="CM24" s="454">
        <f>'data-allavgs'!CM21</f>
        <v>1645755.25</v>
      </c>
      <c r="CN24" s="454">
        <f>'data-allavgs'!CN21</f>
        <v>1502.3409423828125</v>
      </c>
      <c r="CO24" s="454">
        <f>'data-allavgs'!CO21</f>
        <v>7644.904296875</v>
      </c>
      <c r="CP24" s="454">
        <f>'data-allavgs'!CP21</f>
        <v>39248.96484375</v>
      </c>
      <c r="CQ24" s="454">
        <f>'data-allavgs'!CQ21</f>
        <v>157524.15625</v>
      </c>
      <c r="CR24" s="454">
        <f>'data-allavgs'!CR21</f>
        <v>627788.75</v>
      </c>
      <c r="CS24" s="454">
        <f>'data-allavgs'!CS21</f>
        <v>3575.725341796875</v>
      </c>
      <c r="CT24" s="454">
        <f>'data-allavgs'!CT21</f>
        <v>10083.568359375</v>
      </c>
      <c r="CU24" s="454">
        <f>'data-allavgs'!CU21</f>
        <v>35800.30859375</v>
      </c>
      <c r="CV24" s="454">
        <f>'data-allavgs'!CV21</f>
        <v>93167.703125</v>
      </c>
      <c r="CW24" s="454">
        <f>'data-allavgs'!CW21</f>
        <v>215628.5625</v>
      </c>
      <c r="CX24" s="454">
        <f>'data-allavgs'!CX21</f>
        <v>3052.367431640625</v>
      </c>
      <c r="CY24" s="454">
        <f>'data-allavgs'!CY21</f>
        <v>7574.34423828125</v>
      </c>
      <c r="CZ24" s="454">
        <f>'data-allavgs'!CZ21</f>
        <v>43278.05859375</v>
      </c>
      <c r="DA24" s="454">
        <f>'data-allavgs'!DA21</f>
        <v>169023.4375</v>
      </c>
      <c r="DB24" s="454">
        <f>'data-allavgs'!DB21</f>
        <v>691525.5</v>
      </c>
      <c r="DC24" s="454">
        <f>'data-allavgs'!DC21</f>
        <v>5215.84814453125</v>
      </c>
      <c r="DD24" s="454">
        <f>'data-allavgs'!DD21</f>
        <v>14243.2470703125</v>
      </c>
      <c r="DE24" s="454">
        <f>'data-allavgs'!DE21</f>
        <v>85432.0078125</v>
      </c>
      <c r="DF24" s="454">
        <f>'data-allavgs'!DF21</f>
        <v>310459.125</v>
      </c>
      <c r="DG24" s="454">
        <f>'data-allavgs'!DG21</f>
        <v>1359588.125</v>
      </c>
      <c r="DH24" s="454">
        <f>'data-allavgs'!DH21</f>
        <v>1968.3328857421875</v>
      </c>
      <c r="DI24" s="454">
        <f>'data-allavgs'!DI21</f>
        <v>11193.5166015625</v>
      </c>
      <c r="DJ24" s="454">
        <f>'data-allavgs'!DJ21</f>
        <v>90844.8359375</v>
      </c>
      <c r="DK24" s="454">
        <f>'data-allavgs'!DK21</f>
        <v>385373.875</v>
      </c>
      <c r="DL24" s="454">
        <f>'data-allavgs'!DL21</f>
        <v>1324655.75</v>
      </c>
      <c r="DM24" s="454">
        <f>'data-allavgs'!DM21</f>
        <v>10493.1025390625</v>
      </c>
      <c r="DN24" s="454">
        <f>'data-allavgs'!DN21</f>
        <v>40639.109375</v>
      </c>
      <c r="DO24" s="454">
        <f>'data-allavgs'!DO21</f>
        <v>179197.21875</v>
      </c>
      <c r="DP24" s="454">
        <f>'data-allavgs'!DP21</f>
        <v>739669</v>
      </c>
      <c r="DQ24" s="454">
        <f>'data-allavgs'!DQ21</f>
        <v>3329152.75</v>
      </c>
      <c r="DR24" s="454">
        <f>'data-allavgs'!DR21</f>
        <v>9608.6826171875</v>
      </c>
      <c r="DS24" s="454">
        <f>'data-allavgs'!DS21</f>
        <v>33694.96875</v>
      </c>
      <c r="DT24" s="454">
        <f>'data-allavgs'!DT21</f>
        <v>125469.0859375</v>
      </c>
      <c r="DU24" s="454">
        <f>'data-allavgs'!DU21</f>
        <v>455922.125</v>
      </c>
      <c r="DV24" s="454">
        <f>'data-allavgs'!DV21</f>
        <v>1972505.5</v>
      </c>
      <c r="DW24" s="454">
        <f>'data-allavgs'!DW21</f>
        <v>9461.2548828125</v>
      </c>
      <c r="DX24" s="454">
        <f>'data-allavgs'!DX21</f>
        <v>36757.046875</v>
      </c>
      <c r="DY24" s="454">
        <f>'data-allavgs'!DY21</f>
        <v>98331.8046875</v>
      </c>
      <c r="DZ24" s="454">
        <f>'data-allavgs'!DZ21</f>
        <v>375960.625</v>
      </c>
      <c r="EA24" s="454">
        <f>'data-allavgs'!EA21</f>
        <v>2070931.25</v>
      </c>
      <c r="EB24" s="454">
        <f>'data-allavgs'!EB21</f>
        <v>10352.4423828125</v>
      </c>
      <c r="EC24" s="454">
        <f>'data-allavgs'!EC21</f>
        <v>30325.619140625</v>
      </c>
      <c r="ED24" s="454">
        <f>'data-allavgs'!ED21</f>
        <v>91433.1640625</v>
      </c>
      <c r="EE24" s="454">
        <f>'data-allavgs'!EE21</f>
        <v>313895.65625</v>
      </c>
      <c r="EF24" s="454">
        <f>'data-allavgs'!EF21</f>
        <v>1434916.625</v>
      </c>
      <c r="EG24" s="454">
        <f>'data-allavgs'!EG21</f>
        <v>1186.4788818359375</v>
      </c>
      <c r="EH24" s="454">
        <f>'data-allavgs'!EH21</f>
        <v>3360.267578125</v>
      </c>
      <c r="EI24" s="454">
        <f>'data-allavgs'!EI21</f>
        <v>25815.01171875</v>
      </c>
      <c r="EJ24" s="454">
        <f>'data-allavgs'!EJ21</f>
        <v>98211.125</v>
      </c>
      <c r="EK24" s="454">
        <f>'data-allavgs'!EK21</f>
        <v>377181.6875</v>
      </c>
      <c r="EL24" s="454">
        <f>'data-allavgs'!EL21</f>
        <v>2476.90087890625</v>
      </c>
      <c r="EM24" s="454">
        <f>'data-allavgs'!EM21</f>
        <v>8000.69970703125</v>
      </c>
      <c r="EN24" s="454">
        <f>'data-allavgs'!EN21</f>
        <v>31225.400390625</v>
      </c>
      <c r="EO24" s="454">
        <f>'data-allavgs'!EO21</f>
        <v>82127</v>
      </c>
      <c r="EP24" s="454">
        <f>'data-allavgs'!EP21</f>
        <v>183667.046875</v>
      </c>
      <c r="EQ24" s="454">
        <f>'data-allavgs'!EQ21</f>
        <v>1301.8021240234375</v>
      </c>
      <c r="ER24" s="454">
        <f>'data-allavgs'!ER21</f>
        <v>4787.1767578125</v>
      </c>
      <c r="ES24" s="454">
        <f>'data-allavgs'!ES21</f>
        <v>30982.052734375</v>
      </c>
      <c r="ET24" s="454">
        <f>'data-allavgs'!ET21</f>
        <v>126148.2421875</v>
      </c>
      <c r="EU24" s="454">
        <f>'data-allavgs'!EU21</f>
        <v>466170.8125</v>
      </c>
      <c r="EV24" s="454">
        <f>'data-allavgs'!EV21</f>
        <v>967.13568115234375</v>
      </c>
      <c r="EW24" s="454">
        <f>'data-allavgs'!EW21</f>
        <v>5996.033203125</v>
      </c>
      <c r="EX24" s="454">
        <f>'data-allavgs'!EX21</f>
        <v>54486.87890625</v>
      </c>
      <c r="EY24" s="454">
        <f>'data-allavgs'!EY21</f>
        <v>160848.265625</v>
      </c>
      <c r="EZ24" s="454">
        <f>'data-allavgs'!EZ21</f>
        <v>480915.25</v>
      </c>
      <c r="FA24" s="454">
        <f>'data-allavgs'!FA21</f>
        <v>422.16482543945312</v>
      </c>
      <c r="FB24" s="454">
        <f>'data-allavgs'!FB21</f>
        <v>2148.875732421875</v>
      </c>
      <c r="FC24" s="454">
        <f>'data-allavgs'!FC21</f>
        <v>12082.2275390625</v>
      </c>
      <c r="FD24" s="454">
        <f>'data-allavgs'!FD21</f>
        <v>41731.0625</v>
      </c>
      <c r="FE24" s="454">
        <f>'data-allavgs'!FE21</f>
        <v>127758.046875</v>
      </c>
      <c r="FF24" s="453">
        <f>'data-WOsharesavg'!L46</f>
        <v>0</v>
      </c>
      <c r="FG24" s="454">
        <f>'data-WOsharesavg'!N46</f>
        <v>0</v>
      </c>
      <c r="FH24" s="454">
        <f>'data-WOsharesavg'!O46</f>
        <v>0</v>
      </c>
      <c r="FI24" s="454">
        <f>'data-WOsharesavg'!P46</f>
        <v>0</v>
      </c>
      <c r="FJ24" s="455">
        <f>'data-WOsharesavg'!Q46</f>
        <v>0</v>
      </c>
    </row>
    <row r="25" spans="1:166" x14ac:dyDescent="0.2">
      <c r="B25" s="460" t="s">
        <v>4554</v>
      </c>
    </row>
    <row r="27" spans="1:166" x14ac:dyDescent="0.2">
      <c r="B27" s="456"/>
      <c r="C27" s="456"/>
      <c r="D27" s="456"/>
      <c r="FF27" s="457" t="s">
        <v>423</v>
      </c>
    </row>
  </sheetData>
  <mergeCells count="42">
    <mergeCell ref="AA3:AE3"/>
    <mergeCell ref="B2:K2"/>
    <mergeCell ref="L2:Z2"/>
    <mergeCell ref="AA2:BN2"/>
    <mergeCell ref="BO2:CR2"/>
    <mergeCell ref="B3:F3"/>
    <mergeCell ref="G3:K3"/>
    <mergeCell ref="L3:P3"/>
    <mergeCell ref="Q3:U3"/>
    <mergeCell ref="V3:Z3"/>
    <mergeCell ref="BE3:BI3"/>
    <mergeCell ref="AF3:AJ3"/>
    <mergeCell ref="AK3:AO3"/>
    <mergeCell ref="AP3:AT3"/>
    <mergeCell ref="AU3:AY3"/>
    <mergeCell ref="AZ3:BD3"/>
    <mergeCell ref="DW2:EF2"/>
    <mergeCell ref="EG2:EU2"/>
    <mergeCell ref="EV2:FE2"/>
    <mergeCell ref="FF2:FJ3"/>
    <mergeCell ref="CS2:DL2"/>
    <mergeCell ref="DM2:DV2"/>
    <mergeCell ref="DM3:DQ3"/>
    <mergeCell ref="DH3:DL3"/>
    <mergeCell ref="EV3:EZ3"/>
    <mergeCell ref="FA3:FE3"/>
    <mergeCell ref="DR3:DV3"/>
    <mergeCell ref="DW3:EA3"/>
    <mergeCell ref="EB3:EF3"/>
    <mergeCell ref="EG3:EK3"/>
    <mergeCell ref="EL3:EP3"/>
    <mergeCell ref="EQ3:EU3"/>
    <mergeCell ref="BJ3:BN3"/>
    <mergeCell ref="BO3:BS3"/>
    <mergeCell ref="BT3:BX3"/>
    <mergeCell ref="BY3:CC3"/>
    <mergeCell ref="CD3:CH3"/>
    <mergeCell ref="CI3:CM3"/>
    <mergeCell ref="CN3:CR3"/>
    <mergeCell ref="CS3:CW3"/>
    <mergeCell ref="CX3:DB3"/>
    <mergeCell ref="DC3:DG3"/>
  </mergeCells>
  <hyperlinks>
    <hyperlink ref="FF27" location="'data-allests'!A1" display="data" xr:uid="{14542BA7-644C-9F4E-894A-1F232C63A7AB}"/>
    <hyperlink ref="FM11" location="'data-WOsharesavg'!A1" display="'data-WOsharesavg'!A1" xr:uid="{EF4E12FB-D6CC-184C-85FB-8184385AB181}"/>
  </hyperlinks>
  <pageMargins left="0.7" right="0.7" top="0.75" bottom="0.75" header="0.3" footer="0.3"/>
  <pageSetup paperSize="9" orientation="portrait" horizontalDpi="0" verticalDpi="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5" tint="0.39997558519241921"/>
  </sheetPr>
  <dimension ref="A1:I281"/>
  <sheetViews>
    <sheetView topLeftCell="A20" zoomScaleNormal="100" workbookViewId="0">
      <selection activeCell="A2" sqref="A2"/>
    </sheetView>
  </sheetViews>
  <sheetFormatPr baseColWidth="10" defaultRowHeight="16" x14ac:dyDescent="0.2"/>
  <cols>
    <col min="1" max="1" width="10.83203125" style="250"/>
    <col min="2" max="2" width="35.5" style="11" customWidth="1"/>
    <col min="3" max="3" width="36.83203125" style="11" customWidth="1"/>
    <col min="4" max="4" width="10.83203125" style="11"/>
    <col min="5" max="5" width="15.1640625" style="11" customWidth="1"/>
    <col min="6" max="6" width="10.83203125" style="11"/>
    <col min="7" max="7" width="19.6640625" style="11" customWidth="1"/>
    <col min="8" max="16384" width="10.83203125" style="11"/>
  </cols>
  <sheetData>
    <row r="1" spans="1:8" ht="17" thickBot="1" x14ac:dyDescent="0.25">
      <c r="A1" s="2" t="s">
        <v>4559</v>
      </c>
      <c r="B1" s="253"/>
      <c r="C1" s="253"/>
      <c r="D1" s="253"/>
      <c r="E1" s="253"/>
      <c r="F1" s="253"/>
      <c r="G1" s="253"/>
      <c r="H1" s="253"/>
    </row>
    <row r="2" spans="1:8" ht="52" thickBot="1" x14ac:dyDescent="0.25">
      <c r="A2" s="437" t="s">
        <v>285</v>
      </c>
      <c r="B2" s="268" t="s">
        <v>286</v>
      </c>
      <c r="C2" s="244" t="s">
        <v>287</v>
      </c>
      <c r="D2" s="253"/>
      <c r="E2" s="253"/>
      <c r="F2" s="253"/>
      <c r="G2" s="253"/>
      <c r="H2" s="253"/>
    </row>
    <row r="3" spans="1:8" x14ac:dyDescent="0.2">
      <c r="A3" s="504" t="s">
        <v>51</v>
      </c>
      <c r="B3" s="269" t="s">
        <v>9</v>
      </c>
      <c r="C3" s="461" t="s">
        <v>333</v>
      </c>
      <c r="D3" s="253"/>
      <c r="E3" s="253"/>
      <c r="F3" s="253"/>
      <c r="G3" s="253"/>
      <c r="H3" s="253"/>
    </row>
    <row r="4" spans="1:8" x14ac:dyDescent="0.2">
      <c r="A4" s="503"/>
      <c r="B4" s="270" t="s">
        <v>15</v>
      </c>
      <c r="C4" s="462" t="s">
        <v>88</v>
      </c>
      <c r="D4" s="253"/>
      <c r="E4" s="253"/>
      <c r="F4" s="253"/>
      <c r="G4" s="253"/>
      <c r="H4" s="253"/>
    </row>
    <row r="5" spans="1:8" ht="17" thickBot="1" x14ac:dyDescent="0.25">
      <c r="A5" s="503"/>
      <c r="B5" s="271"/>
      <c r="C5" s="462" t="s">
        <v>92</v>
      </c>
      <c r="D5" s="253"/>
      <c r="E5" s="253"/>
      <c r="F5" s="253"/>
      <c r="G5" s="253"/>
      <c r="H5" s="253"/>
    </row>
    <row r="6" spans="1:8" x14ac:dyDescent="0.2">
      <c r="A6" s="503"/>
      <c r="B6" s="562"/>
      <c r="C6" s="462" t="s">
        <v>89</v>
      </c>
      <c r="D6" s="253"/>
      <c r="E6" s="272" t="s">
        <v>288</v>
      </c>
      <c r="F6" s="273"/>
      <c r="G6" s="273"/>
      <c r="H6" s="274"/>
    </row>
    <row r="7" spans="1:8" x14ac:dyDescent="0.2">
      <c r="A7" s="503"/>
      <c r="B7" s="562"/>
      <c r="C7" s="462" t="s">
        <v>90</v>
      </c>
      <c r="D7" s="253"/>
      <c r="E7" s="254" t="s">
        <v>3263</v>
      </c>
      <c r="F7" s="275" t="s">
        <v>68</v>
      </c>
      <c r="G7" s="275" t="s">
        <v>49</v>
      </c>
      <c r="H7" s="276" t="s">
        <v>35</v>
      </c>
    </row>
    <row r="8" spans="1:8" x14ac:dyDescent="0.2">
      <c r="A8" s="503"/>
      <c r="B8" s="562"/>
      <c r="C8" s="462" t="s">
        <v>91</v>
      </c>
      <c r="D8" s="253"/>
      <c r="E8" s="254" t="s">
        <v>51</v>
      </c>
      <c r="F8" s="275" t="s">
        <v>69</v>
      </c>
      <c r="G8" s="275" t="s">
        <v>52</v>
      </c>
      <c r="H8" s="276" t="s">
        <v>76</v>
      </c>
    </row>
    <row r="9" spans="1:8" ht="17" thickBot="1" x14ac:dyDescent="0.25">
      <c r="A9" s="505"/>
      <c r="B9" s="563"/>
      <c r="C9" s="463" t="s">
        <v>93</v>
      </c>
      <c r="D9" s="253"/>
      <c r="E9" s="254" t="s">
        <v>0</v>
      </c>
      <c r="F9" s="275" t="s">
        <v>70</v>
      </c>
      <c r="G9" s="275" t="s">
        <v>292</v>
      </c>
      <c r="H9" s="276" t="s">
        <v>77</v>
      </c>
    </row>
    <row r="10" spans="1:8" x14ac:dyDescent="0.2">
      <c r="A10" s="504" t="s">
        <v>0</v>
      </c>
      <c r="B10" s="277" t="s">
        <v>7</v>
      </c>
      <c r="C10" s="464" t="s">
        <v>297</v>
      </c>
      <c r="D10" s="253"/>
      <c r="E10" s="254"/>
      <c r="F10" s="275"/>
      <c r="G10" s="275" t="s">
        <v>293</v>
      </c>
      <c r="H10" s="276" t="s">
        <v>294</v>
      </c>
    </row>
    <row r="11" spans="1:8" x14ac:dyDescent="0.2">
      <c r="A11" s="503"/>
      <c r="B11" s="278" t="s">
        <v>53</v>
      </c>
      <c r="C11" s="270" t="s">
        <v>295</v>
      </c>
      <c r="D11" s="253"/>
      <c r="E11" s="254" t="s">
        <v>24</v>
      </c>
      <c r="F11" s="275" t="s">
        <v>71</v>
      </c>
      <c r="G11" s="275" t="s">
        <v>33</v>
      </c>
      <c r="H11" s="276" t="s">
        <v>78</v>
      </c>
    </row>
    <row r="12" spans="1:8" x14ac:dyDescent="0.2">
      <c r="A12" s="503"/>
      <c r="B12" s="278" t="s">
        <v>1</v>
      </c>
      <c r="C12" s="270" t="s">
        <v>95</v>
      </c>
      <c r="D12" s="253"/>
      <c r="E12" s="254" t="s">
        <v>3264</v>
      </c>
      <c r="F12" s="275" t="s">
        <v>72</v>
      </c>
      <c r="G12" s="275" t="s">
        <v>3261</v>
      </c>
      <c r="H12" s="276" t="s">
        <v>34</v>
      </c>
    </row>
    <row r="13" spans="1:8" x14ac:dyDescent="0.2">
      <c r="A13" s="503"/>
      <c r="B13" s="278" t="s">
        <v>106</v>
      </c>
      <c r="C13" s="270" t="s">
        <v>97</v>
      </c>
      <c r="D13" s="253"/>
      <c r="E13" s="254" t="s">
        <v>19</v>
      </c>
      <c r="F13" s="275" t="s">
        <v>73</v>
      </c>
      <c r="G13" s="275" t="s">
        <v>67</v>
      </c>
      <c r="H13" s="276" t="s">
        <v>79</v>
      </c>
    </row>
    <row r="14" spans="1:8" x14ac:dyDescent="0.2">
      <c r="A14" s="503"/>
      <c r="B14" s="278" t="s">
        <v>54</v>
      </c>
      <c r="C14" s="270" t="s">
        <v>99</v>
      </c>
      <c r="D14" s="253"/>
      <c r="E14" s="254" t="s">
        <v>82</v>
      </c>
      <c r="F14" s="275" t="s">
        <v>74</v>
      </c>
      <c r="G14" s="275" t="s">
        <v>87</v>
      </c>
      <c r="H14" s="276" t="s">
        <v>80</v>
      </c>
    </row>
    <row r="15" spans="1:8" x14ac:dyDescent="0.2">
      <c r="A15" s="503"/>
      <c r="B15" s="278" t="s">
        <v>5</v>
      </c>
      <c r="C15" s="270" t="s">
        <v>102</v>
      </c>
      <c r="D15" s="253"/>
      <c r="E15" s="254" t="s">
        <v>63</v>
      </c>
      <c r="F15" s="275" t="s">
        <v>75</v>
      </c>
      <c r="G15" s="275" t="s">
        <v>65</v>
      </c>
      <c r="H15" s="276" t="s">
        <v>81</v>
      </c>
    </row>
    <row r="16" spans="1:8" ht="17" thickBot="1" x14ac:dyDescent="0.25">
      <c r="A16" s="503"/>
      <c r="B16" s="254"/>
      <c r="C16" s="270" t="s">
        <v>104</v>
      </c>
      <c r="D16" s="253"/>
      <c r="E16" s="257" t="s">
        <v>64</v>
      </c>
      <c r="F16" s="279" t="s">
        <v>83</v>
      </c>
      <c r="G16" s="279" t="s">
        <v>66</v>
      </c>
      <c r="H16" s="280" t="s">
        <v>84</v>
      </c>
    </row>
    <row r="17" spans="1:9" x14ac:dyDescent="0.2">
      <c r="A17" s="503"/>
      <c r="B17" s="281"/>
      <c r="C17" s="270" t="s">
        <v>105</v>
      </c>
      <c r="D17" s="253"/>
      <c r="E17" s="253"/>
      <c r="F17" s="253"/>
      <c r="G17" s="253"/>
      <c r="H17" s="253"/>
    </row>
    <row r="18" spans="1:9" x14ac:dyDescent="0.2">
      <c r="A18" s="503"/>
      <c r="B18" s="281"/>
      <c r="C18" s="270" t="s">
        <v>107</v>
      </c>
      <c r="D18" s="253"/>
      <c r="E18" s="253"/>
      <c r="F18" s="253"/>
      <c r="G18" s="253"/>
      <c r="H18" s="253"/>
    </row>
    <row r="19" spans="1:9" x14ac:dyDescent="0.2">
      <c r="A19" s="503"/>
      <c r="B19" s="281"/>
      <c r="C19" s="270" t="s">
        <v>108</v>
      </c>
      <c r="D19" s="253"/>
      <c r="E19" s="253"/>
      <c r="F19" s="253"/>
      <c r="G19" s="253"/>
      <c r="H19" s="253"/>
    </row>
    <row r="20" spans="1:9" x14ac:dyDescent="0.2">
      <c r="A20" s="503"/>
      <c r="B20" s="281"/>
      <c r="C20" s="270" t="s">
        <v>111</v>
      </c>
      <c r="D20" s="253"/>
      <c r="E20" s="253"/>
      <c r="F20" s="253"/>
      <c r="G20" s="253"/>
      <c r="H20" s="253"/>
    </row>
    <row r="21" spans="1:9" x14ac:dyDescent="0.2">
      <c r="A21" s="503"/>
      <c r="B21" s="281"/>
      <c r="C21" s="270" t="s">
        <v>112</v>
      </c>
      <c r="D21" s="253"/>
      <c r="E21" s="253"/>
      <c r="F21" s="253"/>
      <c r="G21" s="253"/>
      <c r="H21" s="253"/>
    </row>
    <row r="22" spans="1:9" x14ac:dyDescent="0.2">
      <c r="A22" s="503"/>
      <c r="B22" s="281"/>
      <c r="C22" s="270" t="s">
        <v>114</v>
      </c>
      <c r="D22" s="253"/>
      <c r="E22" s="253"/>
      <c r="F22" s="253"/>
      <c r="G22" s="465"/>
      <c r="H22" s="465"/>
      <c r="I22" s="466"/>
    </row>
    <row r="23" spans="1:9" x14ac:dyDescent="0.2">
      <c r="A23" s="503"/>
      <c r="B23" s="281"/>
      <c r="C23" s="270" t="s">
        <v>116</v>
      </c>
      <c r="D23" s="253"/>
      <c r="E23" s="253"/>
      <c r="F23" s="253"/>
      <c r="G23" s="465"/>
      <c r="H23" s="465"/>
      <c r="I23" s="466"/>
    </row>
    <row r="24" spans="1:9" x14ac:dyDescent="0.2">
      <c r="A24" s="503"/>
      <c r="B24" s="281"/>
      <c r="C24" s="270" t="s">
        <v>118</v>
      </c>
      <c r="D24" s="253"/>
      <c r="E24" s="253"/>
      <c r="F24" s="253"/>
      <c r="G24" s="465"/>
      <c r="H24" s="465"/>
      <c r="I24" s="466"/>
    </row>
    <row r="25" spans="1:9" x14ac:dyDescent="0.2">
      <c r="A25" s="503"/>
      <c r="B25" s="281"/>
      <c r="C25" s="270" t="s">
        <v>122</v>
      </c>
      <c r="D25" s="253"/>
      <c r="E25" s="253"/>
      <c r="F25" s="253"/>
      <c r="G25" s="465"/>
      <c r="H25" s="465"/>
      <c r="I25" s="466"/>
    </row>
    <row r="26" spans="1:9" x14ac:dyDescent="0.2">
      <c r="A26" s="503"/>
      <c r="B26" s="281"/>
      <c r="C26" s="270" t="s">
        <v>123</v>
      </c>
      <c r="D26" s="253"/>
      <c r="E26" s="253"/>
      <c r="F26" s="253"/>
      <c r="G26" s="465"/>
      <c r="H26" s="465"/>
      <c r="I26" s="466"/>
    </row>
    <row r="27" spans="1:9" x14ac:dyDescent="0.2">
      <c r="A27" s="503"/>
      <c r="B27" s="281"/>
      <c r="C27" s="270" t="s">
        <v>124</v>
      </c>
      <c r="D27" s="253"/>
      <c r="E27" s="253"/>
      <c r="F27" s="253"/>
      <c r="G27" s="465"/>
      <c r="H27" s="465"/>
      <c r="I27" s="466"/>
    </row>
    <row r="28" spans="1:9" x14ac:dyDescent="0.2">
      <c r="A28" s="503"/>
      <c r="B28" s="281"/>
      <c r="C28" s="270" t="s">
        <v>126</v>
      </c>
      <c r="D28" s="253"/>
      <c r="E28" s="253"/>
      <c r="F28" s="253"/>
      <c r="G28" s="465"/>
      <c r="H28" s="465"/>
      <c r="I28" s="466"/>
    </row>
    <row r="29" spans="1:9" x14ac:dyDescent="0.2">
      <c r="A29" s="503"/>
      <c r="B29" s="281"/>
      <c r="C29" s="270" t="s">
        <v>131</v>
      </c>
      <c r="D29" s="253"/>
      <c r="E29" s="253"/>
      <c r="F29" s="253"/>
      <c r="G29" s="253"/>
      <c r="H29" s="253"/>
    </row>
    <row r="30" spans="1:9" x14ac:dyDescent="0.2">
      <c r="A30" s="503"/>
      <c r="B30" s="281"/>
      <c r="C30" s="270" t="s">
        <v>132</v>
      </c>
      <c r="D30" s="253"/>
      <c r="E30" s="253"/>
      <c r="F30" s="253"/>
      <c r="G30" s="253"/>
      <c r="H30" s="253"/>
    </row>
    <row r="31" spans="1:9" x14ac:dyDescent="0.2">
      <c r="A31" s="503"/>
      <c r="B31" s="281"/>
      <c r="C31" s="467" t="s">
        <v>296</v>
      </c>
      <c r="D31" s="253"/>
      <c r="E31" s="253"/>
      <c r="F31" s="253"/>
      <c r="G31" s="253"/>
      <c r="H31" s="253"/>
    </row>
    <row r="32" spans="1:9" x14ac:dyDescent="0.2">
      <c r="A32" s="503"/>
      <c r="B32" s="281"/>
      <c r="C32" s="270" t="s">
        <v>94</v>
      </c>
      <c r="D32" s="253"/>
      <c r="E32" s="253"/>
      <c r="F32" s="253"/>
      <c r="G32" s="253"/>
      <c r="H32" s="253"/>
    </row>
    <row r="33" spans="1:8" x14ac:dyDescent="0.2">
      <c r="A33" s="503"/>
      <c r="B33" s="281"/>
      <c r="C33" s="270" t="s">
        <v>96</v>
      </c>
      <c r="D33" s="253"/>
      <c r="E33" s="253"/>
      <c r="F33" s="253"/>
      <c r="G33" s="253"/>
      <c r="H33" s="253"/>
    </row>
    <row r="34" spans="1:8" x14ac:dyDescent="0.2">
      <c r="A34" s="503"/>
      <c r="B34" s="281"/>
      <c r="C34" s="270" t="s">
        <v>98</v>
      </c>
      <c r="D34" s="253"/>
      <c r="E34" s="253"/>
      <c r="F34" s="253"/>
      <c r="G34" s="253"/>
      <c r="H34" s="253"/>
    </row>
    <row r="35" spans="1:8" x14ac:dyDescent="0.2">
      <c r="A35" s="503"/>
      <c r="B35" s="281"/>
      <c r="C35" s="270" t="s">
        <v>100</v>
      </c>
      <c r="D35" s="253"/>
      <c r="E35" s="253"/>
      <c r="F35" s="253"/>
      <c r="G35" s="253"/>
      <c r="H35" s="253"/>
    </row>
    <row r="36" spans="1:8" x14ac:dyDescent="0.2">
      <c r="A36" s="503"/>
      <c r="B36" s="281"/>
      <c r="C36" s="270" t="s">
        <v>101</v>
      </c>
      <c r="D36" s="253"/>
      <c r="E36" s="253"/>
      <c r="F36" s="253"/>
      <c r="G36" s="253"/>
      <c r="H36" s="253"/>
    </row>
    <row r="37" spans="1:8" x14ac:dyDescent="0.2">
      <c r="A37" s="503"/>
      <c r="B37" s="281"/>
      <c r="C37" s="270" t="s">
        <v>103</v>
      </c>
      <c r="D37" s="253"/>
      <c r="E37" s="253"/>
      <c r="F37" s="253"/>
      <c r="G37" s="253"/>
      <c r="H37" s="253"/>
    </row>
    <row r="38" spans="1:8" x14ac:dyDescent="0.2">
      <c r="A38" s="503"/>
      <c r="B38" s="281"/>
      <c r="C38" s="270" t="s">
        <v>109</v>
      </c>
      <c r="D38" s="253"/>
      <c r="E38" s="253"/>
      <c r="F38" s="253"/>
      <c r="G38" s="253"/>
      <c r="H38" s="253"/>
    </row>
    <row r="39" spans="1:8" x14ac:dyDescent="0.2">
      <c r="A39" s="503"/>
      <c r="B39" s="281"/>
      <c r="C39" s="270" t="s">
        <v>110</v>
      </c>
      <c r="D39" s="253"/>
      <c r="E39" s="253"/>
      <c r="F39" s="253"/>
      <c r="G39" s="253"/>
      <c r="H39" s="253"/>
    </row>
    <row r="40" spans="1:8" x14ac:dyDescent="0.2">
      <c r="A40" s="503"/>
      <c r="B40" s="281"/>
      <c r="C40" s="270" t="s">
        <v>113</v>
      </c>
      <c r="D40" s="253"/>
      <c r="E40" s="253"/>
      <c r="F40" s="253"/>
      <c r="G40" s="253"/>
      <c r="H40" s="253"/>
    </row>
    <row r="41" spans="1:8" x14ac:dyDescent="0.2">
      <c r="A41" s="503"/>
      <c r="B41" s="281"/>
      <c r="C41" s="270" t="s">
        <v>115</v>
      </c>
      <c r="D41" s="253"/>
      <c r="E41" s="253"/>
      <c r="F41" s="253"/>
      <c r="G41" s="253"/>
      <c r="H41" s="253"/>
    </row>
    <row r="42" spans="1:8" x14ac:dyDescent="0.2">
      <c r="A42" s="503"/>
      <c r="B42" s="281"/>
      <c r="C42" s="270" t="s">
        <v>117</v>
      </c>
      <c r="D42" s="253"/>
      <c r="E42" s="253"/>
      <c r="F42" s="253"/>
      <c r="G42" s="253"/>
      <c r="H42" s="253"/>
    </row>
    <row r="43" spans="1:8" x14ac:dyDescent="0.2">
      <c r="A43" s="503"/>
      <c r="B43" s="281"/>
      <c r="C43" s="270" t="s">
        <v>119</v>
      </c>
      <c r="D43" s="253"/>
      <c r="E43" s="253"/>
      <c r="F43" s="253"/>
      <c r="G43" s="253"/>
      <c r="H43" s="253"/>
    </row>
    <row r="44" spans="1:8" x14ac:dyDescent="0.2">
      <c r="A44" s="503"/>
      <c r="B44" s="281"/>
      <c r="C44" s="270" t="s">
        <v>120</v>
      </c>
      <c r="D44" s="253"/>
      <c r="E44" s="253"/>
      <c r="F44" s="253"/>
      <c r="G44" s="253"/>
      <c r="H44" s="253"/>
    </row>
    <row r="45" spans="1:8" x14ac:dyDescent="0.2">
      <c r="A45" s="503"/>
      <c r="B45" s="281"/>
      <c r="C45" s="270" t="s">
        <v>121</v>
      </c>
      <c r="D45" s="253"/>
      <c r="E45" s="253"/>
      <c r="F45" s="253"/>
      <c r="G45" s="253"/>
      <c r="H45" s="253"/>
    </row>
    <row r="46" spans="1:8" x14ac:dyDescent="0.2">
      <c r="A46" s="503"/>
      <c r="B46" s="281"/>
      <c r="C46" s="270" t="s">
        <v>125</v>
      </c>
      <c r="D46" s="253"/>
      <c r="E46" s="253"/>
      <c r="F46" s="253"/>
      <c r="G46" s="253"/>
      <c r="H46" s="253"/>
    </row>
    <row r="47" spans="1:8" x14ac:dyDescent="0.2">
      <c r="A47" s="503"/>
      <c r="B47" s="281"/>
      <c r="C47" s="270" t="s">
        <v>127</v>
      </c>
      <c r="D47" s="253"/>
      <c r="E47" s="253"/>
      <c r="F47" s="253"/>
      <c r="G47" s="253"/>
      <c r="H47" s="253"/>
    </row>
    <row r="48" spans="1:8" x14ac:dyDescent="0.2">
      <c r="A48" s="503"/>
      <c r="B48" s="281"/>
      <c r="C48" s="270" t="s">
        <v>128</v>
      </c>
      <c r="D48" s="253"/>
      <c r="E48" s="253"/>
      <c r="F48" s="253"/>
      <c r="G48" s="253"/>
      <c r="H48" s="253"/>
    </row>
    <row r="49" spans="1:8" x14ac:dyDescent="0.2">
      <c r="A49" s="503"/>
      <c r="B49" s="281"/>
      <c r="C49" s="270" t="s">
        <v>129</v>
      </c>
      <c r="D49" s="253"/>
      <c r="E49" s="253"/>
      <c r="F49" s="253"/>
      <c r="G49" s="253"/>
      <c r="H49" s="253"/>
    </row>
    <row r="50" spans="1:8" ht="17" thickBot="1" x14ac:dyDescent="0.25">
      <c r="A50" s="505"/>
      <c r="B50" s="282"/>
      <c r="C50" s="285" t="s">
        <v>130</v>
      </c>
      <c r="D50" s="253"/>
      <c r="E50" s="253"/>
      <c r="F50" s="253"/>
      <c r="G50" s="253"/>
      <c r="H50" s="253"/>
    </row>
    <row r="51" spans="1:8" x14ac:dyDescent="0.2">
      <c r="A51" s="567" t="s">
        <v>3259</v>
      </c>
      <c r="B51" s="283" t="s">
        <v>47</v>
      </c>
      <c r="C51" s="468" t="s">
        <v>49</v>
      </c>
      <c r="D51" s="253"/>
      <c r="E51" s="253"/>
      <c r="F51" s="253"/>
      <c r="G51" s="253"/>
      <c r="H51" s="253"/>
    </row>
    <row r="52" spans="1:8" x14ac:dyDescent="0.2">
      <c r="A52" s="573"/>
      <c r="B52" s="284"/>
      <c r="C52" s="469" t="s">
        <v>133</v>
      </c>
      <c r="D52" s="253"/>
      <c r="E52" s="253"/>
      <c r="F52" s="253"/>
      <c r="G52" s="253"/>
      <c r="H52" s="253"/>
    </row>
    <row r="53" spans="1:8" x14ac:dyDescent="0.2">
      <c r="A53" s="573"/>
      <c r="B53" s="284"/>
      <c r="C53" s="462" t="s">
        <v>134</v>
      </c>
      <c r="D53" s="253"/>
      <c r="E53" s="253"/>
      <c r="F53" s="253"/>
      <c r="G53" s="253"/>
      <c r="H53" s="253"/>
    </row>
    <row r="54" spans="1:8" x14ac:dyDescent="0.2">
      <c r="A54" s="573"/>
      <c r="B54" s="284"/>
      <c r="C54" s="462" t="s">
        <v>135</v>
      </c>
      <c r="D54" s="253"/>
      <c r="E54" s="253"/>
      <c r="F54" s="253"/>
      <c r="G54" s="253"/>
      <c r="H54" s="253"/>
    </row>
    <row r="55" spans="1:8" x14ac:dyDescent="0.2">
      <c r="A55" s="573"/>
      <c r="B55" s="284"/>
      <c r="C55" s="462" t="s">
        <v>136</v>
      </c>
      <c r="D55" s="253"/>
      <c r="E55" s="253"/>
      <c r="F55" s="253"/>
      <c r="G55" s="253"/>
      <c r="H55" s="253"/>
    </row>
    <row r="56" spans="1:8" x14ac:dyDescent="0.2">
      <c r="A56" s="573"/>
      <c r="B56" s="284"/>
      <c r="C56" s="462" t="s">
        <v>137</v>
      </c>
      <c r="D56" s="253"/>
      <c r="E56" s="253"/>
      <c r="F56" s="253"/>
      <c r="G56" s="253"/>
      <c r="H56" s="253"/>
    </row>
    <row r="57" spans="1:8" x14ac:dyDescent="0.2">
      <c r="A57" s="573"/>
      <c r="B57" s="284"/>
      <c r="C57" s="462" t="s">
        <v>138</v>
      </c>
      <c r="D57" s="253"/>
      <c r="E57" s="253"/>
      <c r="F57" s="253"/>
      <c r="G57" s="253"/>
      <c r="H57" s="253"/>
    </row>
    <row r="58" spans="1:8" x14ac:dyDescent="0.2">
      <c r="A58" s="573"/>
      <c r="B58" s="284"/>
      <c r="C58" s="462" t="s">
        <v>139</v>
      </c>
      <c r="D58" s="253"/>
      <c r="E58" s="253"/>
      <c r="F58" s="253"/>
      <c r="G58" s="253"/>
      <c r="H58" s="253"/>
    </row>
    <row r="59" spans="1:8" x14ac:dyDescent="0.2">
      <c r="A59" s="573"/>
      <c r="B59" s="284"/>
      <c r="C59" s="462" t="s">
        <v>140</v>
      </c>
      <c r="D59" s="253"/>
      <c r="E59" s="253"/>
      <c r="F59" s="253"/>
      <c r="G59" s="253"/>
      <c r="H59" s="253"/>
    </row>
    <row r="60" spans="1:8" x14ac:dyDescent="0.2">
      <c r="A60" s="573"/>
      <c r="B60" s="284"/>
      <c r="C60" s="462" t="s">
        <v>48</v>
      </c>
      <c r="D60" s="253"/>
      <c r="E60" s="253"/>
      <c r="F60" s="253"/>
      <c r="G60" s="253"/>
      <c r="H60" s="253"/>
    </row>
    <row r="61" spans="1:8" ht="17" thickBot="1" x14ac:dyDescent="0.25">
      <c r="A61" s="573"/>
      <c r="B61" s="284"/>
      <c r="C61" s="463" t="s">
        <v>141</v>
      </c>
      <c r="D61" s="253"/>
      <c r="E61" s="253"/>
      <c r="F61" s="253"/>
      <c r="G61" s="253"/>
      <c r="H61" s="253"/>
    </row>
    <row r="62" spans="1:8" x14ac:dyDescent="0.2">
      <c r="A62" s="564" t="s">
        <v>24</v>
      </c>
      <c r="B62" s="269" t="s">
        <v>25</v>
      </c>
      <c r="C62" s="461" t="s">
        <v>334</v>
      </c>
      <c r="D62" s="253"/>
      <c r="E62" s="253"/>
      <c r="F62" s="253"/>
      <c r="G62" s="253"/>
      <c r="H62" s="253"/>
    </row>
    <row r="63" spans="1:8" x14ac:dyDescent="0.2">
      <c r="A63" s="565"/>
      <c r="B63" s="270" t="s">
        <v>27</v>
      </c>
      <c r="C63" s="469" t="s">
        <v>142</v>
      </c>
      <c r="D63" s="253"/>
      <c r="E63" s="253"/>
      <c r="F63" s="253"/>
      <c r="G63" s="253"/>
      <c r="H63" s="253"/>
    </row>
    <row r="64" spans="1:8" x14ac:dyDescent="0.2">
      <c r="A64" s="565"/>
      <c r="B64" s="270" t="s">
        <v>29</v>
      </c>
      <c r="C64" s="462" t="s">
        <v>143</v>
      </c>
      <c r="D64" s="253"/>
      <c r="E64" s="253"/>
      <c r="F64" s="253"/>
      <c r="G64" s="253"/>
      <c r="H64" s="253"/>
    </row>
    <row r="65" spans="1:8" x14ac:dyDescent="0.2">
      <c r="A65" s="565"/>
      <c r="B65" s="270" t="s">
        <v>57</v>
      </c>
      <c r="C65" s="462" t="s">
        <v>144</v>
      </c>
      <c r="D65" s="253"/>
      <c r="E65" s="253"/>
      <c r="F65" s="253"/>
      <c r="G65" s="253"/>
      <c r="H65" s="253"/>
    </row>
    <row r="66" spans="1:8" x14ac:dyDescent="0.2">
      <c r="A66" s="565"/>
      <c r="B66" s="270" t="s">
        <v>30</v>
      </c>
      <c r="C66" s="462" t="s">
        <v>145</v>
      </c>
      <c r="D66" s="253"/>
      <c r="E66" s="253"/>
      <c r="F66" s="253"/>
      <c r="G66" s="253"/>
      <c r="H66" s="253"/>
    </row>
    <row r="67" spans="1:8" x14ac:dyDescent="0.2">
      <c r="A67" s="565"/>
      <c r="B67" s="271"/>
      <c r="C67" s="462" t="s">
        <v>146</v>
      </c>
      <c r="D67" s="253"/>
      <c r="E67" s="253"/>
      <c r="F67" s="253"/>
      <c r="G67" s="253"/>
      <c r="H67" s="253"/>
    </row>
    <row r="68" spans="1:8" x14ac:dyDescent="0.2">
      <c r="A68" s="565"/>
      <c r="B68" s="562"/>
      <c r="C68" s="462" t="s">
        <v>147</v>
      </c>
      <c r="D68" s="253"/>
      <c r="E68" s="253"/>
      <c r="F68" s="253"/>
      <c r="G68" s="253"/>
      <c r="H68" s="253"/>
    </row>
    <row r="69" spans="1:8" x14ac:dyDescent="0.2">
      <c r="A69" s="565"/>
      <c r="B69" s="562"/>
      <c r="C69" s="462" t="s">
        <v>148</v>
      </c>
      <c r="D69" s="253"/>
      <c r="E69" s="253"/>
      <c r="F69" s="253"/>
      <c r="G69" s="253"/>
      <c r="H69" s="253"/>
    </row>
    <row r="70" spans="1:8" x14ac:dyDescent="0.2">
      <c r="A70" s="565"/>
      <c r="B70" s="562"/>
      <c r="C70" s="462" t="s">
        <v>149</v>
      </c>
      <c r="D70" s="253"/>
      <c r="E70" s="253"/>
      <c r="F70" s="253"/>
      <c r="G70" s="253"/>
      <c r="H70" s="253"/>
    </row>
    <row r="71" spans="1:8" x14ac:dyDescent="0.2">
      <c r="A71" s="565"/>
      <c r="B71" s="562"/>
      <c r="C71" s="462" t="s">
        <v>150</v>
      </c>
      <c r="D71" s="253"/>
      <c r="E71" s="253"/>
      <c r="F71" s="253"/>
      <c r="G71" s="253"/>
      <c r="H71" s="253"/>
    </row>
    <row r="72" spans="1:8" x14ac:dyDescent="0.2">
      <c r="A72" s="565"/>
      <c r="B72" s="562"/>
      <c r="C72" s="462" t="s">
        <v>151</v>
      </c>
      <c r="D72" s="253"/>
      <c r="E72" s="253"/>
      <c r="F72" s="253"/>
      <c r="G72" s="253"/>
      <c r="H72" s="253"/>
    </row>
    <row r="73" spans="1:8" x14ac:dyDescent="0.2">
      <c r="A73" s="565"/>
      <c r="B73" s="562"/>
      <c r="C73" s="462" t="s">
        <v>152</v>
      </c>
      <c r="D73" s="253"/>
      <c r="E73" s="253"/>
      <c r="F73" s="253"/>
      <c r="G73" s="253"/>
      <c r="H73" s="253"/>
    </row>
    <row r="74" spans="1:8" x14ac:dyDescent="0.2">
      <c r="A74" s="565"/>
      <c r="B74" s="562"/>
      <c r="C74" s="462" t="s">
        <v>153</v>
      </c>
      <c r="D74" s="253"/>
      <c r="E74" s="253"/>
      <c r="F74" s="253"/>
      <c r="G74" s="253"/>
      <c r="H74" s="253"/>
    </row>
    <row r="75" spans="1:8" x14ac:dyDescent="0.2">
      <c r="A75" s="565"/>
      <c r="B75" s="562"/>
      <c r="C75" s="462" t="s">
        <v>154</v>
      </c>
      <c r="D75" s="253"/>
      <c r="E75" s="253"/>
      <c r="F75" s="253"/>
      <c r="G75" s="253"/>
      <c r="H75" s="253"/>
    </row>
    <row r="76" spans="1:8" x14ac:dyDescent="0.2">
      <c r="A76" s="565"/>
      <c r="B76" s="562"/>
      <c r="C76" s="462" t="s">
        <v>155</v>
      </c>
      <c r="D76" s="253"/>
      <c r="E76" s="253"/>
      <c r="F76" s="253"/>
      <c r="G76" s="253"/>
      <c r="H76" s="253"/>
    </row>
    <row r="77" spans="1:8" x14ac:dyDescent="0.2">
      <c r="A77" s="565"/>
      <c r="B77" s="562"/>
      <c r="C77" s="462" t="s">
        <v>156</v>
      </c>
      <c r="D77" s="253"/>
      <c r="E77" s="253"/>
      <c r="F77" s="253"/>
      <c r="G77" s="253"/>
      <c r="H77" s="253"/>
    </row>
    <row r="78" spans="1:8" x14ac:dyDescent="0.2">
      <c r="A78" s="565"/>
      <c r="B78" s="562"/>
      <c r="C78" s="462" t="s">
        <v>157</v>
      </c>
      <c r="D78" s="253"/>
      <c r="E78" s="253"/>
      <c r="F78" s="253"/>
      <c r="G78" s="253"/>
      <c r="H78" s="253"/>
    </row>
    <row r="79" spans="1:8" x14ac:dyDescent="0.2">
      <c r="A79" s="565"/>
      <c r="B79" s="562"/>
      <c r="C79" s="462" t="s">
        <v>158</v>
      </c>
      <c r="D79" s="253"/>
      <c r="E79" s="253"/>
      <c r="F79" s="253"/>
      <c r="G79" s="253"/>
      <c r="H79" s="253"/>
    </row>
    <row r="80" spans="1:8" x14ac:dyDescent="0.2">
      <c r="A80" s="565"/>
      <c r="B80" s="562"/>
      <c r="C80" s="462" t="s">
        <v>159</v>
      </c>
      <c r="D80" s="253"/>
      <c r="E80" s="253"/>
      <c r="F80" s="253"/>
      <c r="G80" s="253"/>
      <c r="H80" s="253"/>
    </row>
    <row r="81" spans="1:8" x14ac:dyDescent="0.2">
      <c r="A81" s="565"/>
      <c r="B81" s="562"/>
      <c r="C81" s="462" t="s">
        <v>160</v>
      </c>
      <c r="D81" s="253"/>
      <c r="E81" s="253"/>
      <c r="F81" s="253"/>
      <c r="G81" s="253"/>
      <c r="H81" s="253"/>
    </row>
    <row r="82" spans="1:8" x14ac:dyDescent="0.2">
      <c r="A82" s="565"/>
      <c r="B82" s="562"/>
      <c r="C82" s="462" t="s">
        <v>161</v>
      </c>
      <c r="D82" s="253"/>
      <c r="E82" s="253"/>
      <c r="F82" s="253"/>
      <c r="G82" s="253"/>
      <c r="H82" s="253"/>
    </row>
    <row r="83" spans="1:8" x14ac:dyDescent="0.2">
      <c r="A83" s="565"/>
      <c r="B83" s="562"/>
      <c r="C83" s="462" t="s">
        <v>162</v>
      </c>
      <c r="D83" s="253"/>
      <c r="E83" s="253"/>
      <c r="F83" s="253"/>
      <c r="G83" s="253"/>
      <c r="H83" s="253"/>
    </row>
    <row r="84" spans="1:8" x14ac:dyDescent="0.2">
      <c r="A84" s="565"/>
      <c r="B84" s="562"/>
      <c r="C84" s="462" t="s">
        <v>163</v>
      </c>
      <c r="D84" s="253"/>
      <c r="E84" s="253"/>
      <c r="F84" s="253"/>
      <c r="G84" s="253"/>
      <c r="H84" s="253"/>
    </row>
    <row r="85" spans="1:8" x14ac:dyDescent="0.2">
      <c r="A85" s="565"/>
      <c r="B85" s="562"/>
      <c r="C85" s="462" t="s">
        <v>164</v>
      </c>
      <c r="D85" s="253"/>
      <c r="E85" s="253"/>
      <c r="F85" s="253"/>
      <c r="G85" s="253"/>
      <c r="H85" s="253"/>
    </row>
    <row r="86" spans="1:8" x14ac:dyDescent="0.2">
      <c r="A86" s="565"/>
      <c r="B86" s="562"/>
      <c r="C86" s="462" t="s">
        <v>165</v>
      </c>
      <c r="D86" s="253"/>
      <c r="E86" s="253"/>
      <c r="F86" s="253"/>
      <c r="G86" s="253"/>
      <c r="H86" s="253"/>
    </row>
    <row r="87" spans="1:8" x14ac:dyDescent="0.2">
      <c r="A87" s="565"/>
      <c r="B87" s="562"/>
      <c r="C87" s="462" t="s">
        <v>166</v>
      </c>
      <c r="D87" s="253"/>
      <c r="E87" s="253"/>
      <c r="F87" s="253"/>
      <c r="G87" s="253"/>
      <c r="H87" s="253"/>
    </row>
    <row r="88" spans="1:8" x14ac:dyDescent="0.2">
      <c r="A88" s="565"/>
      <c r="B88" s="562"/>
      <c r="C88" s="462" t="s">
        <v>167</v>
      </c>
      <c r="D88" s="253"/>
      <c r="E88" s="253"/>
      <c r="F88" s="253"/>
      <c r="G88" s="253"/>
      <c r="H88" s="253"/>
    </row>
    <row r="89" spans="1:8" x14ac:dyDescent="0.2">
      <c r="A89" s="565"/>
      <c r="B89" s="562"/>
      <c r="C89" s="462" t="s">
        <v>168</v>
      </c>
      <c r="D89" s="253"/>
      <c r="E89" s="253"/>
      <c r="F89" s="253"/>
      <c r="G89" s="253"/>
      <c r="H89" s="253"/>
    </row>
    <row r="90" spans="1:8" x14ac:dyDescent="0.2">
      <c r="A90" s="565"/>
      <c r="B90" s="562"/>
      <c r="C90" s="462" t="s">
        <v>169</v>
      </c>
      <c r="D90" s="253"/>
      <c r="E90" s="253"/>
      <c r="F90" s="253"/>
      <c r="G90" s="253"/>
      <c r="H90" s="253"/>
    </row>
    <row r="91" spans="1:8" x14ac:dyDescent="0.2">
      <c r="A91" s="565"/>
      <c r="B91" s="562"/>
      <c r="C91" s="462" t="s">
        <v>170</v>
      </c>
      <c r="D91" s="253"/>
      <c r="E91" s="253"/>
      <c r="F91" s="253"/>
      <c r="G91" s="253"/>
      <c r="H91" s="253"/>
    </row>
    <row r="92" spans="1:8" x14ac:dyDescent="0.2">
      <c r="A92" s="565"/>
      <c r="B92" s="562"/>
      <c r="C92" s="462" t="s">
        <v>171</v>
      </c>
      <c r="D92" s="253"/>
      <c r="E92" s="253"/>
      <c r="F92" s="253"/>
      <c r="G92" s="253"/>
      <c r="H92" s="253"/>
    </row>
    <row r="93" spans="1:8" x14ac:dyDescent="0.2">
      <c r="A93" s="565"/>
      <c r="B93" s="562"/>
      <c r="C93" s="462" t="s">
        <v>172</v>
      </c>
      <c r="D93" s="253"/>
      <c r="E93" s="253"/>
      <c r="F93" s="253"/>
      <c r="G93" s="253"/>
      <c r="H93" s="253"/>
    </row>
    <row r="94" spans="1:8" x14ac:dyDescent="0.2">
      <c r="A94" s="565"/>
      <c r="B94" s="562"/>
      <c r="C94" s="462" t="s">
        <v>173</v>
      </c>
      <c r="D94" s="253"/>
      <c r="E94" s="253"/>
      <c r="F94" s="253"/>
      <c r="G94" s="253"/>
      <c r="H94" s="253"/>
    </row>
    <row r="95" spans="1:8" x14ac:dyDescent="0.2">
      <c r="A95" s="565"/>
      <c r="B95" s="562"/>
      <c r="C95" s="462" t="s">
        <v>174</v>
      </c>
      <c r="D95" s="253"/>
      <c r="E95" s="253"/>
      <c r="F95" s="253"/>
      <c r="G95" s="253"/>
      <c r="H95" s="253"/>
    </row>
    <row r="96" spans="1:8" x14ac:dyDescent="0.2">
      <c r="A96" s="565"/>
      <c r="B96" s="562"/>
      <c r="C96" s="462" t="s">
        <v>175</v>
      </c>
      <c r="D96" s="253"/>
      <c r="E96" s="253"/>
      <c r="F96" s="253"/>
      <c r="G96" s="253"/>
      <c r="H96" s="253"/>
    </row>
    <row r="97" spans="1:8" x14ac:dyDescent="0.2">
      <c r="A97" s="565"/>
      <c r="B97" s="562"/>
      <c r="C97" s="462" t="s">
        <v>176</v>
      </c>
      <c r="D97" s="253"/>
      <c r="E97" s="253"/>
      <c r="F97" s="253"/>
      <c r="G97" s="253"/>
      <c r="H97" s="253"/>
    </row>
    <row r="98" spans="1:8" ht="17" thickBot="1" x14ac:dyDescent="0.25">
      <c r="A98" s="566"/>
      <c r="B98" s="563"/>
      <c r="C98" s="463" t="s">
        <v>177</v>
      </c>
      <c r="D98" s="253"/>
      <c r="E98" s="253"/>
      <c r="F98" s="253"/>
      <c r="G98" s="253"/>
      <c r="H98" s="253"/>
    </row>
    <row r="99" spans="1:8" x14ac:dyDescent="0.2">
      <c r="A99" s="564" t="s">
        <v>3264</v>
      </c>
      <c r="B99" s="269" t="s">
        <v>59</v>
      </c>
      <c r="C99" s="461" t="s">
        <v>3265</v>
      </c>
      <c r="D99" s="253"/>
      <c r="E99" s="253"/>
      <c r="F99" s="253"/>
      <c r="G99" s="253"/>
      <c r="H99" s="253"/>
    </row>
    <row r="100" spans="1:8" x14ac:dyDescent="0.2">
      <c r="A100" s="565"/>
      <c r="B100" s="270" t="s">
        <v>40</v>
      </c>
      <c r="C100" s="469" t="s">
        <v>178</v>
      </c>
      <c r="D100" s="253"/>
      <c r="E100" s="253"/>
      <c r="F100" s="253"/>
      <c r="G100" s="253"/>
      <c r="H100" s="253"/>
    </row>
    <row r="101" spans="1:8" x14ac:dyDescent="0.2">
      <c r="A101" s="565"/>
      <c r="B101" s="270" t="s">
        <v>39</v>
      </c>
      <c r="C101" s="462" t="s">
        <v>179</v>
      </c>
      <c r="D101" s="253"/>
      <c r="E101" s="253"/>
      <c r="F101" s="253"/>
      <c r="G101" s="253"/>
      <c r="H101" s="253"/>
    </row>
    <row r="102" spans="1:8" x14ac:dyDescent="0.2">
      <c r="A102" s="565"/>
      <c r="B102" s="271"/>
      <c r="C102" s="462" t="s">
        <v>180</v>
      </c>
      <c r="D102" s="253"/>
      <c r="E102" s="253"/>
      <c r="F102" s="253"/>
      <c r="G102" s="253"/>
      <c r="H102" s="253"/>
    </row>
    <row r="103" spans="1:8" x14ac:dyDescent="0.2">
      <c r="A103" s="565"/>
      <c r="B103" s="562"/>
      <c r="C103" s="462" t="s">
        <v>181</v>
      </c>
      <c r="D103" s="253"/>
      <c r="E103" s="253"/>
      <c r="F103" s="253"/>
      <c r="G103" s="253"/>
      <c r="H103" s="253"/>
    </row>
    <row r="104" spans="1:8" x14ac:dyDescent="0.2">
      <c r="A104" s="565"/>
      <c r="B104" s="562"/>
      <c r="C104" s="462" t="s">
        <v>182</v>
      </c>
      <c r="D104" s="253"/>
      <c r="E104" s="253"/>
      <c r="F104" s="253"/>
      <c r="G104" s="253"/>
      <c r="H104" s="253"/>
    </row>
    <row r="105" spans="1:8" x14ac:dyDescent="0.2">
      <c r="A105" s="565"/>
      <c r="B105" s="562"/>
      <c r="C105" s="462" t="s">
        <v>197</v>
      </c>
      <c r="D105" s="253"/>
      <c r="E105" s="253"/>
      <c r="F105" s="253"/>
      <c r="G105" s="253"/>
      <c r="H105" s="253"/>
    </row>
    <row r="106" spans="1:8" x14ac:dyDescent="0.2">
      <c r="A106" s="565"/>
      <c r="B106" s="562"/>
      <c r="C106" s="462" t="s">
        <v>183</v>
      </c>
      <c r="D106" s="253"/>
      <c r="E106" s="253"/>
      <c r="F106" s="253"/>
      <c r="G106" s="253"/>
      <c r="H106" s="253"/>
    </row>
    <row r="107" spans="1:8" x14ac:dyDescent="0.2">
      <c r="A107" s="565"/>
      <c r="B107" s="562"/>
      <c r="C107" s="462" t="s">
        <v>184</v>
      </c>
      <c r="D107" s="253"/>
      <c r="E107" s="253"/>
      <c r="F107" s="253"/>
      <c r="G107" s="253"/>
      <c r="H107" s="253"/>
    </row>
    <row r="108" spans="1:8" x14ac:dyDescent="0.2">
      <c r="A108" s="565"/>
      <c r="B108" s="562"/>
      <c r="C108" s="462" t="s">
        <v>185</v>
      </c>
      <c r="D108" s="253"/>
      <c r="E108" s="253"/>
      <c r="F108" s="253"/>
      <c r="G108" s="253"/>
      <c r="H108" s="253"/>
    </row>
    <row r="109" spans="1:8" x14ac:dyDescent="0.2">
      <c r="A109" s="565"/>
      <c r="B109" s="562"/>
      <c r="C109" s="462" t="s">
        <v>186</v>
      </c>
      <c r="D109" s="253"/>
      <c r="E109" s="253"/>
      <c r="F109" s="253"/>
      <c r="G109" s="253"/>
      <c r="H109" s="253"/>
    </row>
    <row r="110" spans="1:8" x14ac:dyDescent="0.2">
      <c r="A110" s="565"/>
      <c r="B110" s="562"/>
      <c r="C110" s="462" t="s">
        <v>187</v>
      </c>
      <c r="D110" s="253"/>
      <c r="E110" s="253"/>
      <c r="F110" s="253"/>
      <c r="G110" s="253"/>
      <c r="H110" s="253"/>
    </row>
    <row r="111" spans="1:8" x14ac:dyDescent="0.2">
      <c r="A111" s="565"/>
      <c r="B111" s="562"/>
      <c r="C111" s="462" t="s">
        <v>188</v>
      </c>
      <c r="D111" s="253"/>
      <c r="E111" s="253"/>
      <c r="F111" s="253"/>
      <c r="G111" s="253"/>
      <c r="H111" s="253"/>
    </row>
    <row r="112" spans="1:8" x14ac:dyDescent="0.2">
      <c r="A112" s="565"/>
      <c r="B112" s="562"/>
      <c r="C112" s="462" t="s">
        <v>189</v>
      </c>
      <c r="D112" s="253"/>
      <c r="E112" s="253"/>
      <c r="F112" s="253"/>
      <c r="G112" s="253"/>
      <c r="H112" s="253"/>
    </row>
    <row r="113" spans="1:8" x14ac:dyDescent="0.2">
      <c r="A113" s="565"/>
      <c r="B113" s="562"/>
      <c r="C113" s="462" t="s">
        <v>190</v>
      </c>
      <c r="D113" s="253"/>
      <c r="E113" s="253"/>
      <c r="F113" s="253"/>
      <c r="G113" s="253"/>
      <c r="H113" s="253"/>
    </row>
    <row r="114" spans="1:8" x14ac:dyDescent="0.2">
      <c r="A114" s="565"/>
      <c r="B114" s="562"/>
      <c r="C114" s="462" t="s">
        <v>191</v>
      </c>
      <c r="D114" s="253"/>
      <c r="E114" s="253"/>
      <c r="F114" s="253"/>
      <c r="G114" s="253"/>
      <c r="H114" s="253"/>
    </row>
    <row r="115" spans="1:8" x14ac:dyDescent="0.2">
      <c r="A115" s="565"/>
      <c r="B115" s="562"/>
      <c r="C115" s="462" t="s">
        <v>192</v>
      </c>
      <c r="D115" s="253"/>
      <c r="E115" s="253"/>
      <c r="F115" s="253"/>
      <c r="G115" s="253"/>
      <c r="H115" s="253"/>
    </row>
    <row r="116" spans="1:8" x14ac:dyDescent="0.2">
      <c r="A116" s="565"/>
      <c r="B116" s="562"/>
      <c r="C116" s="462" t="s">
        <v>193</v>
      </c>
      <c r="D116" s="253"/>
      <c r="E116" s="253"/>
      <c r="F116" s="253"/>
      <c r="G116" s="253"/>
      <c r="H116" s="253"/>
    </row>
    <row r="117" spans="1:8" x14ac:dyDescent="0.2">
      <c r="A117" s="565"/>
      <c r="B117" s="562"/>
      <c r="C117" s="462" t="s">
        <v>194</v>
      </c>
      <c r="D117" s="253"/>
      <c r="E117" s="253"/>
      <c r="F117" s="253"/>
      <c r="G117" s="253"/>
      <c r="H117" s="253"/>
    </row>
    <row r="118" spans="1:8" x14ac:dyDescent="0.2">
      <c r="A118" s="565"/>
      <c r="B118" s="562"/>
      <c r="C118" s="462" t="s">
        <v>195</v>
      </c>
      <c r="D118" s="253"/>
      <c r="E118" s="253"/>
      <c r="F118" s="253"/>
      <c r="G118" s="253"/>
      <c r="H118" s="253"/>
    </row>
    <row r="119" spans="1:8" ht="17" thickBot="1" x14ac:dyDescent="0.25">
      <c r="A119" s="566"/>
      <c r="B119" s="563"/>
      <c r="C119" s="463" t="s">
        <v>196</v>
      </c>
      <c r="D119" s="253"/>
      <c r="E119" s="253"/>
      <c r="F119" s="253"/>
      <c r="G119" s="253"/>
      <c r="H119" s="253"/>
    </row>
    <row r="120" spans="1:8" x14ac:dyDescent="0.2">
      <c r="A120" s="567" t="s">
        <v>19</v>
      </c>
      <c r="B120" s="269" t="s">
        <v>20</v>
      </c>
      <c r="C120" s="569"/>
      <c r="D120" s="253"/>
      <c r="E120" s="253"/>
      <c r="F120" s="253"/>
      <c r="G120" s="253"/>
      <c r="H120" s="253"/>
    </row>
    <row r="121" spans="1:8" ht="17" thickBot="1" x14ac:dyDescent="0.25">
      <c r="A121" s="568"/>
      <c r="B121" s="285" t="s">
        <v>22</v>
      </c>
      <c r="C121" s="563"/>
      <c r="D121" s="253"/>
      <c r="E121" s="253"/>
      <c r="F121" s="253"/>
      <c r="G121" s="253"/>
      <c r="H121" s="253"/>
    </row>
    <row r="122" spans="1:8" x14ac:dyDescent="0.2">
      <c r="A122" s="570" t="s">
        <v>82</v>
      </c>
      <c r="B122" s="269" t="s">
        <v>85</v>
      </c>
      <c r="C122" s="461" t="s">
        <v>335</v>
      </c>
      <c r="D122" s="253"/>
      <c r="E122" s="253"/>
      <c r="F122" s="253"/>
      <c r="G122" s="253"/>
      <c r="H122" s="253"/>
    </row>
    <row r="123" spans="1:8" x14ac:dyDescent="0.2">
      <c r="A123" s="571"/>
      <c r="B123" s="270" t="s">
        <v>210</v>
      </c>
      <c r="C123" s="469" t="s">
        <v>199</v>
      </c>
      <c r="D123" s="253"/>
      <c r="E123" s="253"/>
      <c r="F123" s="253"/>
      <c r="G123" s="253"/>
      <c r="H123" s="253"/>
    </row>
    <row r="124" spans="1:8" x14ac:dyDescent="0.2">
      <c r="A124" s="571"/>
      <c r="B124" s="286"/>
      <c r="C124" s="462" t="s">
        <v>200</v>
      </c>
      <c r="D124" s="253"/>
      <c r="E124" s="253"/>
      <c r="F124" s="253"/>
      <c r="G124" s="253"/>
      <c r="H124" s="253"/>
    </row>
    <row r="125" spans="1:8" x14ac:dyDescent="0.2">
      <c r="A125" s="571"/>
      <c r="B125" s="562"/>
      <c r="C125" s="462" t="s">
        <v>201</v>
      </c>
      <c r="D125" s="253"/>
      <c r="E125" s="253"/>
      <c r="F125" s="253"/>
      <c r="G125" s="253"/>
      <c r="H125" s="253"/>
    </row>
    <row r="126" spans="1:8" x14ac:dyDescent="0.2">
      <c r="A126" s="571"/>
      <c r="B126" s="562"/>
      <c r="C126" s="462" t="s">
        <v>202</v>
      </c>
      <c r="D126" s="253"/>
      <c r="E126" s="253"/>
      <c r="F126" s="253"/>
      <c r="G126" s="253"/>
      <c r="H126" s="253"/>
    </row>
    <row r="127" spans="1:8" x14ac:dyDescent="0.2">
      <c r="A127" s="571"/>
      <c r="B127" s="562"/>
      <c r="C127" s="462" t="s">
        <v>203</v>
      </c>
      <c r="D127" s="253"/>
      <c r="E127" s="253"/>
      <c r="F127" s="253"/>
      <c r="G127" s="253"/>
      <c r="H127" s="253"/>
    </row>
    <row r="128" spans="1:8" x14ac:dyDescent="0.2">
      <c r="A128" s="571"/>
      <c r="B128" s="562"/>
      <c r="C128" s="462" t="s">
        <v>204</v>
      </c>
      <c r="D128" s="253"/>
      <c r="E128" s="253"/>
      <c r="F128" s="253"/>
      <c r="G128" s="253"/>
      <c r="H128" s="253"/>
    </row>
    <row r="129" spans="1:8" x14ac:dyDescent="0.2">
      <c r="A129" s="571"/>
      <c r="B129" s="562"/>
      <c r="C129" s="462" t="s">
        <v>205</v>
      </c>
      <c r="D129" s="253"/>
      <c r="E129" s="253"/>
      <c r="F129" s="253"/>
      <c r="G129" s="253"/>
      <c r="H129" s="253"/>
    </row>
    <row r="130" spans="1:8" x14ac:dyDescent="0.2">
      <c r="A130" s="571"/>
      <c r="B130" s="562"/>
      <c r="C130" s="462" t="s">
        <v>206</v>
      </c>
      <c r="D130" s="253"/>
      <c r="E130" s="253"/>
      <c r="F130" s="253"/>
      <c r="G130" s="253"/>
      <c r="H130" s="253"/>
    </row>
    <row r="131" spans="1:8" x14ac:dyDescent="0.2">
      <c r="A131" s="571"/>
      <c r="B131" s="562"/>
      <c r="C131" s="462" t="s">
        <v>207</v>
      </c>
      <c r="D131" s="253"/>
      <c r="E131" s="253"/>
      <c r="F131" s="253"/>
      <c r="G131" s="253"/>
      <c r="H131" s="253"/>
    </row>
    <row r="132" spans="1:8" x14ac:dyDescent="0.2">
      <c r="A132" s="571"/>
      <c r="B132" s="562"/>
      <c r="C132" s="462" t="s">
        <v>208</v>
      </c>
      <c r="D132" s="253"/>
      <c r="E132" s="253"/>
      <c r="F132" s="253"/>
      <c r="G132" s="253"/>
      <c r="H132" s="253"/>
    </row>
    <row r="133" spans="1:8" x14ac:dyDescent="0.2">
      <c r="A133" s="571"/>
      <c r="B133" s="562"/>
      <c r="C133" s="462" t="s">
        <v>209</v>
      </c>
      <c r="D133" s="253"/>
      <c r="E133" s="253"/>
      <c r="F133" s="253"/>
      <c r="G133" s="253"/>
      <c r="H133" s="253"/>
    </row>
    <row r="134" spans="1:8" x14ac:dyDescent="0.2">
      <c r="A134" s="571"/>
      <c r="B134" s="562"/>
      <c r="C134" s="462" t="s">
        <v>212</v>
      </c>
      <c r="D134" s="253"/>
      <c r="E134" s="253"/>
      <c r="F134" s="253"/>
      <c r="G134" s="253"/>
      <c r="H134" s="253"/>
    </row>
    <row r="135" spans="1:8" x14ac:dyDescent="0.2">
      <c r="A135" s="571"/>
      <c r="B135" s="562"/>
      <c r="C135" s="462" t="s">
        <v>213</v>
      </c>
      <c r="D135" s="253"/>
      <c r="E135" s="253"/>
      <c r="F135" s="253"/>
      <c r="G135" s="253"/>
      <c r="H135" s="253"/>
    </row>
    <row r="136" spans="1:8" x14ac:dyDescent="0.2">
      <c r="A136" s="571"/>
      <c r="B136" s="562"/>
      <c r="C136" s="462" t="s">
        <v>214</v>
      </c>
      <c r="D136" s="253"/>
      <c r="E136" s="253"/>
      <c r="F136" s="253"/>
      <c r="G136" s="253"/>
      <c r="H136" s="253"/>
    </row>
    <row r="137" spans="1:8" x14ac:dyDescent="0.2">
      <c r="A137" s="571"/>
      <c r="B137" s="562"/>
      <c r="C137" s="462" t="s">
        <v>215</v>
      </c>
      <c r="D137" s="253"/>
      <c r="E137" s="253"/>
      <c r="F137" s="253"/>
      <c r="G137" s="253"/>
      <c r="H137" s="253"/>
    </row>
    <row r="138" spans="1:8" x14ac:dyDescent="0.2">
      <c r="A138" s="571"/>
      <c r="B138" s="562"/>
      <c r="C138" s="462" t="s">
        <v>216</v>
      </c>
      <c r="D138" s="253"/>
      <c r="E138" s="253"/>
      <c r="F138" s="253"/>
      <c r="G138" s="253"/>
      <c r="H138" s="253"/>
    </row>
    <row r="139" spans="1:8" x14ac:dyDescent="0.2">
      <c r="A139" s="571"/>
      <c r="B139" s="562"/>
      <c r="C139" s="462" t="s">
        <v>217</v>
      </c>
      <c r="D139" s="253"/>
      <c r="E139" s="253"/>
      <c r="F139" s="253"/>
      <c r="G139" s="253"/>
      <c r="H139" s="253"/>
    </row>
    <row r="140" spans="1:8" x14ac:dyDescent="0.2">
      <c r="A140" s="571"/>
      <c r="B140" s="562"/>
      <c r="C140" s="462" t="s">
        <v>218</v>
      </c>
      <c r="D140" s="253"/>
      <c r="E140" s="253"/>
      <c r="F140" s="253"/>
      <c r="G140" s="253"/>
      <c r="H140" s="253"/>
    </row>
    <row r="141" spans="1:8" ht="17" thickBot="1" x14ac:dyDescent="0.25">
      <c r="A141" s="572"/>
      <c r="B141" s="563"/>
      <c r="C141" s="463" t="s">
        <v>219</v>
      </c>
      <c r="D141" s="253"/>
      <c r="E141" s="253"/>
      <c r="F141" s="253"/>
      <c r="G141" s="253"/>
      <c r="H141" s="253"/>
    </row>
    <row r="142" spans="1:8" ht="16" customHeight="1" x14ac:dyDescent="0.2">
      <c r="A142" s="559" t="s">
        <v>63</v>
      </c>
      <c r="B142" s="269" t="s">
        <v>13</v>
      </c>
      <c r="C142" s="461" t="s">
        <v>336</v>
      </c>
      <c r="D142" s="253"/>
      <c r="E142" s="253"/>
      <c r="F142" s="253"/>
      <c r="G142" s="253"/>
      <c r="H142" s="253"/>
    </row>
    <row r="143" spans="1:8" x14ac:dyDescent="0.2">
      <c r="A143" s="560"/>
      <c r="B143" s="270" t="s">
        <v>11</v>
      </c>
      <c r="C143" s="469" t="s">
        <v>220</v>
      </c>
      <c r="D143" s="253"/>
      <c r="E143" s="253"/>
      <c r="F143" s="253"/>
      <c r="G143" s="253"/>
      <c r="H143" s="253"/>
    </row>
    <row r="144" spans="1:8" x14ac:dyDescent="0.2">
      <c r="A144" s="560"/>
      <c r="B144" s="286"/>
      <c r="C144" s="462" t="s">
        <v>221</v>
      </c>
      <c r="D144" s="253"/>
      <c r="E144" s="253"/>
      <c r="F144" s="253"/>
      <c r="G144" s="253"/>
      <c r="H144" s="253"/>
    </row>
    <row r="145" spans="1:8" x14ac:dyDescent="0.2">
      <c r="A145" s="560"/>
      <c r="B145" s="562"/>
      <c r="C145" s="462" t="s">
        <v>222</v>
      </c>
      <c r="D145" s="253"/>
      <c r="E145" s="253"/>
      <c r="F145" s="253"/>
      <c r="G145" s="253"/>
      <c r="H145" s="253"/>
    </row>
    <row r="146" spans="1:8" x14ac:dyDescent="0.2">
      <c r="A146" s="560"/>
      <c r="B146" s="562"/>
      <c r="C146" s="462" t="s">
        <v>223</v>
      </c>
      <c r="D146" s="253"/>
      <c r="E146" s="253"/>
      <c r="F146" s="253"/>
      <c r="G146" s="253"/>
      <c r="H146" s="253"/>
    </row>
    <row r="147" spans="1:8" x14ac:dyDescent="0.2">
      <c r="A147" s="560"/>
      <c r="B147" s="562"/>
      <c r="C147" s="462" t="s">
        <v>224</v>
      </c>
      <c r="D147" s="253"/>
      <c r="E147" s="253"/>
      <c r="F147" s="253"/>
      <c r="G147" s="253"/>
      <c r="H147" s="253"/>
    </row>
    <row r="148" spans="1:8" x14ac:dyDescent="0.2">
      <c r="A148" s="560"/>
      <c r="B148" s="562"/>
      <c r="C148" s="462" t="s">
        <v>225</v>
      </c>
      <c r="D148" s="253"/>
      <c r="E148" s="253"/>
      <c r="F148" s="253"/>
      <c r="G148" s="253"/>
      <c r="H148" s="253"/>
    </row>
    <row r="149" spans="1:8" x14ac:dyDescent="0.2">
      <c r="A149" s="560"/>
      <c r="B149" s="562"/>
      <c r="C149" s="462" t="s">
        <v>226</v>
      </c>
      <c r="D149" s="253"/>
      <c r="E149" s="253"/>
      <c r="F149" s="253"/>
      <c r="G149" s="253"/>
      <c r="H149" s="253"/>
    </row>
    <row r="150" spans="1:8" x14ac:dyDescent="0.2">
      <c r="A150" s="560"/>
      <c r="B150" s="562"/>
      <c r="C150" s="462" t="s">
        <v>227</v>
      </c>
      <c r="D150" s="253"/>
      <c r="E150" s="253"/>
      <c r="F150" s="253"/>
      <c r="G150" s="253"/>
      <c r="H150" s="253"/>
    </row>
    <row r="151" spans="1:8" x14ac:dyDescent="0.2">
      <c r="A151" s="560"/>
      <c r="B151" s="562"/>
      <c r="C151" s="462" t="s">
        <v>228</v>
      </c>
      <c r="D151" s="253"/>
      <c r="E151" s="253"/>
      <c r="F151" s="253"/>
      <c r="G151" s="253"/>
      <c r="H151" s="253"/>
    </row>
    <row r="152" spans="1:8" x14ac:dyDescent="0.2">
      <c r="A152" s="560"/>
      <c r="B152" s="562"/>
      <c r="C152" s="462" t="s">
        <v>229</v>
      </c>
      <c r="D152" s="253"/>
      <c r="E152" s="253"/>
      <c r="F152" s="253"/>
      <c r="G152" s="253"/>
      <c r="H152" s="253"/>
    </row>
    <row r="153" spans="1:8" x14ac:dyDescent="0.2">
      <c r="A153" s="560"/>
      <c r="B153" s="562"/>
      <c r="C153" s="462" t="s">
        <v>230</v>
      </c>
      <c r="D153" s="253"/>
      <c r="E153" s="253"/>
      <c r="F153" s="253"/>
      <c r="G153" s="253"/>
      <c r="H153" s="253"/>
    </row>
    <row r="154" spans="1:8" x14ac:dyDescent="0.2">
      <c r="A154" s="560"/>
      <c r="B154" s="562"/>
      <c r="C154" s="462" t="s">
        <v>231</v>
      </c>
      <c r="D154" s="253"/>
      <c r="E154" s="253"/>
      <c r="F154" s="253"/>
      <c r="G154" s="253"/>
      <c r="H154" s="253"/>
    </row>
    <row r="155" spans="1:8" x14ac:dyDescent="0.2">
      <c r="A155" s="560"/>
      <c r="B155" s="562"/>
      <c r="C155" s="462" t="s">
        <v>232</v>
      </c>
      <c r="D155" s="253"/>
      <c r="E155" s="253"/>
      <c r="F155" s="253"/>
      <c r="G155" s="253"/>
      <c r="H155" s="253"/>
    </row>
    <row r="156" spans="1:8" x14ac:dyDescent="0.2">
      <c r="A156" s="560"/>
      <c r="B156" s="562"/>
      <c r="C156" s="276" t="s">
        <v>211</v>
      </c>
      <c r="D156" s="253"/>
      <c r="E156" s="253"/>
      <c r="F156" s="253"/>
      <c r="G156" s="253"/>
      <c r="H156" s="253"/>
    </row>
    <row r="157" spans="1:8" x14ac:dyDescent="0.2">
      <c r="A157" s="560"/>
      <c r="B157" s="562"/>
      <c r="C157" s="462" t="s">
        <v>233</v>
      </c>
      <c r="D157" s="253"/>
      <c r="E157" s="253"/>
      <c r="F157" s="253"/>
      <c r="G157" s="253"/>
      <c r="H157" s="253"/>
    </row>
    <row r="158" spans="1:8" x14ac:dyDescent="0.2">
      <c r="A158" s="560"/>
      <c r="B158" s="562"/>
      <c r="C158" s="462" t="s">
        <v>234</v>
      </c>
      <c r="D158" s="253"/>
      <c r="E158" s="253"/>
      <c r="F158" s="253"/>
      <c r="G158" s="253"/>
      <c r="H158" s="253"/>
    </row>
    <row r="159" spans="1:8" x14ac:dyDescent="0.2">
      <c r="A159" s="560"/>
      <c r="B159" s="562"/>
      <c r="C159" s="462" t="s">
        <v>235</v>
      </c>
      <c r="D159" s="253"/>
      <c r="E159" s="253"/>
      <c r="F159" s="253"/>
      <c r="G159" s="253"/>
      <c r="H159" s="253"/>
    </row>
    <row r="160" spans="1:8" ht="17" thickBot="1" x14ac:dyDescent="0.25">
      <c r="A160" s="561"/>
      <c r="B160" s="563"/>
      <c r="C160" s="463" t="s">
        <v>236</v>
      </c>
      <c r="D160" s="253"/>
      <c r="E160" s="253"/>
      <c r="F160" s="253"/>
      <c r="G160" s="253"/>
      <c r="H160" s="253"/>
    </row>
    <row r="161" spans="1:8" x14ac:dyDescent="0.2">
      <c r="A161" s="564" t="s">
        <v>64</v>
      </c>
      <c r="B161" s="269" t="s">
        <v>17</v>
      </c>
      <c r="C161" s="461" t="s">
        <v>337</v>
      </c>
      <c r="D161" s="253"/>
      <c r="E161" s="253"/>
      <c r="F161" s="253"/>
      <c r="G161" s="253"/>
      <c r="H161" s="253"/>
    </row>
    <row r="162" spans="1:8" x14ac:dyDescent="0.2">
      <c r="A162" s="565"/>
      <c r="B162" s="271"/>
      <c r="C162" s="469" t="s">
        <v>237</v>
      </c>
      <c r="D162" s="253"/>
      <c r="E162" s="253"/>
      <c r="F162" s="253"/>
      <c r="G162" s="253"/>
      <c r="H162" s="253"/>
    </row>
    <row r="163" spans="1:8" x14ac:dyDescent="0.2">
      <c r="A163" s="565"/>
      <c r="B163" s="562"/>
      <c r="C163" s="462" t="s">
        <v>238</v>
      </c>
      <c r="D163" s="253"/>
      <c r="E163" s="253"/>
      <c r="F163" s="253"/>
      <c r="G163" s="253"/>
      <c r="H163" s="253"/>
    </row>
    <row r="164" spans="1:8" x14ac:dyDescent="0.2">
      <c r="A164" s="565"/>
      <c r="B164" s="562"/>
      <c r="C164" s="462" t="s">
        <v>239</v>
      </c>
      <c r="D164" s="253"/>
      <c r="E164" s="253"/>
      <c r="F164" s="253"/>
      <c r="G164" s="253"/>
      <c r="H164" s="253"/>
    </row>
    <row r="165" spans="1:8" x14ac:dyDescent="0.2">
      <c r="A165" s="565"/>
      <c r="B165" s="562"/>
      <c r="C165" s="462" t="s">
        <v>240</v>
      </c>
      <c r="D165" s="253"/>
      <c r="E165" s="253"/>
      <c r="F165" s="253"/>
      <c r="G165" s="253"/>
      <c r="H165" s="253"/>
    </row>
    <row r="166" spans="1:8" x14ac:dyDescent="0.2">
      <c r="A166" s="565"/>
      <c r="B166" s="562"/>
      <c r="C166" s="462" t="s">
        <v>241</v>
      </c>
      <c r="D166" s="253"/>
      <c r="E166" s="253"/>
      <c r="F166" s="253"/>
      <c r="G166" s="253"/>
      <c r="H166" s="253"/>
    </row>
    <row r="167" spans="1:8" x14ac:dyDescent="0.2">
      <c r="A167" s="565"/>
      <c r="B167" s="562"/>
      <c r="C167" s="462" t="s">
        <v>242</v>
      </c>
      <c r="D167" s="253"/>
      <c r="E167" s="253"/>
      <c r="F167" s="253"/>
      <c r="G167" s="253"/>
      <c r="H167" s="253"/>
    </row>
    <row r="168" spans="1:8" x14ac:dyDescent="0.2">
      <c r="A168" s="565"/>
      <c r="B168" s="562"/>
      <c r="C168" s="462" t="s">
        <v>243</v>
      </c>
      <c r="D168" s="253"/>
      <c r="E168" s="253"/>
      <c r="F168" s="253"/>
      <c r="G168" s="253"/>
      <c r="H168" s="253"/>
    </row>
    <row r="169" spans="1:8" x14ac:dyDescent="0.2">
      <c r="A169" s="565"/>
      <c r="B169" s="562"/>
      <c r="C169" s="462" t="s">
        <v>244</v>
      </c>
      <c r="D169" s="253"/>
      <c r="E169" s="253"/>
      <c r="F169" s="253"/>
      <c r="G169" s="253"/>
      <c r="H169" s="253"/>
    </row>
    <row r="170" spans="1:8" x14ac:dyDescent="0.2">
      <c r="A170" s="565"/>
      <c r="B170" s="562"/>
      <c r="C170" s="462" t="s">
        <v>245</v>
      </c>
      <c r="D170" s="253"/>
      <c r="E170" s="253"/>
      <c r="F170" s="253"/>
      <c r="G170" s="253"/>
      <c r="H170" s="253"/>
    </row>
    <row r="171" spans="1:8" x14ac:dyDescent="0.2">
      <c r="A171" s="565"/>
      <c r="B171" s="562"/>
      <c r="C171" s="462" t="s">
        <v>246</v>
      </c>
      <c r="D171" s="253"/>
      <c r="E171" s="253"/>
      <c r="F171" s="253"/>
      <c r="G171" s="253"/>
      <c r="H171" s="253"/>
    </row>
    <row r="172" spans="1:8" x14ac:dyDescent="0.2">
      <c r="A172" s="565"/>
      <c r="B172" s="562"/>
      <c r="C172" s="462" t="s">
        <v>247</v>
      </c>
      <c r="D172" s="253"/>
      <c r="E172" s="253"/>
      <c r="F172" s="253"/>
      <c r="G172" s="253"/>
      <c r="H172" s="253"/>
    </row>
    <row r="173" spans="1:8" x14ac:dyDescent="0.2">
      <c r="A173" s="565"/>
      <c r="B173" s="562"/>
      <c r="C173" s="462" t="s">
        <v>248</v>
      </c>
      <c r="D173" s="253"/>
      <c r="E173" s="253"/>
      <c r="F173" s="253"/>
      <c r="G173" s="253"/>
      <c r="H173" s="253"/>
    </row>
    <row r="174" spans="1:8" x14ac:dyDescent="0.2">
      <c r="A174" s="565"/>
      <c r="B174" s="562"/>
      <c r="C174" s="462" t="s">
        <v>249</v>
      </c>
      <c r="D174" s="253"/>
      <c r="E174" s="253"/>
      <c r="F174" s="253"/>
      <c r="G174" s="253"/>
      <c r="H174" s="253"/>
    </row>
    <row r="175" spans="1:8" x14ac:dyDescent="0.2">
      <c r="A175" s="565"/>
      <c r="B175" s="562"/>
      <c r="C175" s="462" t="s">
        <v>250</v>
      </c>
      <c r="D175" s="253"/>
      <c r="E175" s="253"/>
      <c r="F175" s="253"/>
      <c r="G175" s="253"/>
      <c r="H175" s="253"/>
    </row>
    <row r="176" spans="1:8" x14ac:dyDescent="0.2">
      <c r="A176" s="565"/>
      <c r="B176" s="562"/>
      <c r="C176" s="462" t="s">
        <v>251</v>
      </c>
      <c r="D176" s="253"/>
      <c r="E176" s="253"/>
      <c r="F176" s="253"/>
      <c r="G176" s="253"/>
      <c r="H176" s="253"/>
    </row>
    <row r="177" spans="1:8" x14ac:dyDescent="0.2">
      <c r="A177" s="565"/>
      <c r="B177" s="562"/>
      <c r="C177" s="462" t="s">
        <v>252</v>
      </c>
      <c r="D177" s="253"/>
      <c r="E177" s="253"/>
      <c r="F177" s="253"/>
      <c r="G177" s="253"/>
      <c r="H177" s="253"/>
    </row>
    <row r="178" spans="1:8" x14ac:dyDescent="0.2">
      <c r="A178" s="565"/>
      <c r="B178" s="562"/>
      <c r="C178" s="462" t="s">
        <v>253</v>
      </c>
      <c r="D178" s="253"/>
      <c r="E178" s="253"/>
      <c r="F178" s="253"/>
      <c r="G178" s="253"/>
      <c r="H178" s="253"/>
    </row>
    <row r="179" spans="1:8" x14ac:dyDescent="0.2">
      <c r="A179" s="565"/>
      <c r="B179" s="562"/>
      <c r="C179" s="462" t="s">
        <v>254</v>
      </c>
      <c r="D179" s="253"/>
      <c r="E179" s="253"/>
      <c r="F179" s="253"/>
      <c r="G179" s="253"/>
      <c r="H179" s="253"/>
    </row>
    <row r="180" spans="1:8" x14ac:dyDescent="0.2">
      <c r="A180" s="565"/>
      <c r="B180" s="562"/>
      <c r="C180" s="462" t="s">
        <v>255</v>
      </c>
      <c r="D180" s="253"/>
      <c r="E180" s="253"/>
      <c r="F180" s="253"/>
      <c r="G180" s="253"/>
      <c r="H180" s="253"/>
    </row>
    <row r="181" spans="1:8" x14ac:dyDescent="0.2">
      <c r="A181" s="565"/>
      <c r="B181" s="562"/>
      <c r="C181" s="462" t="s">
        <v>256</v>
      </c>
      <c r="D181" s="253"/>
      <c r="E181" s="253"/>
      <c r="F181" s="253"/>
      <c r="G181" s="253"/>
      <c r="H181" s="253"/>
    </row>
    <row r="182" spans="1:8" x14ac:dyDescent="0.2">
      <c r="A182" s="565"/>
      <c r="B182" s="562"/>
      <c r="C182" s="462" t="s">
        <v>257</v>
      </c>
      <c r="D182" s="253"/>
      <c r="E182" s="253"/>
      <c r="F182" s="253"/>
      <c r="G182" s="253"/>
      <c r="H182" s="253"/>
    </row>
    <row r="183" spans="1:8" x14ac:dyDescent="0.2">
      <c r="A183" s="565"/>
      <c r="B183" s="562"/>
      <c r="C183" s="462" t="s">
        <v>258</v>
      </c>
      <c r="D183" s="253"/>
      <c r="E183" s="253"/>
      <c r="F183" s="253"/>
      <c r="G183" s="253"/>
      <c r="H183" s="253"/>
    </row>
    <row r="184" spans="1:8" x14ac:dyDescent="0.2">
      <c r="A184" s="565"/>
      <c r="B184" s="562"/>
      <c r="C184" s="462" t="s">
        <v>259</v>
      </c>
      <c r="D184" s="253"/>
      <c r="E184" s="253"/>
      <c r="F184" s="253"/>
      <c r="G184" s="253"/>
      <c r="H184" s="253"/>
    </row>
    <row r="185" spans="1:8" x14ac:dyDescent="0.2">
      <c r="A185" s="565"/>
      <c r="B185" s="562"/>
      <c r="C185" s="462" t="s">
        <v>260</v>
      </c>
      <c r="D185" s="253"/>
      <c r="E185" s="253"/>
      <c r="F185" s="253"/>
      <c r="G185" s="253"/>
      <c r="H185" s="253"/>
    </row>
    <row r="186" spans="1:8" x14ac:dyDescent="0.2">
      <c r="A186" s="565"/>
      <c r="B186" s="562"/>
      <c r="C186" s="462" t="s">
        <v>261</v>
      </c>
      <c r="D186" s="253"/>
      <c r="E186" s="253"/>
      <c r="F186" s="253"/>
      <c r="G186" s="253"/>
      <c r="H186" s="253"/>
    </row>
    <row r="187" spans="1:8" x14ac:dyDescent="0.2">
      <c r="A187" s="565"/>
      <c r="B187" s="562"/>
      <c r="C187" s="462" t="s">
        <v>262</v>
      </c>
      <c r="D187" s="253"/>
      <c r="E187" s="253"/>
      <c r="F187" s="253"/>
      <c r="G187" s="253"/>
      <c r="H187" s="253"/>
    </row>
    <row r="188" spans="1:8" x14ac:dyDescent="0.2">
      <c r="A188" s="565"/>
      <c r="B188" s="562"/>
      <c r="C188" s="462" t="s">
        <v>263</v>
      </c>
      <c r="D188" s="253"/>
      <c r="E188" s="253"/>
      <c r="F188" s="253"/>
      <c r="G188" s="253"/>
      <c r="H188" s="253"/>
    </row>
    <row r="189" spans="1:8" x14ac:dyDescent="0.2">
      <c r="A189" s="565"/>
      <c r="B189" s="562"/>
      <c r="C189" s="462" t="s">
        <v>264</v>
      </c>
      <c r="D189" s="253"/>
      <c r="E189" s="253"/>
      <c r="F189" s="253"/>
      <c r="G189" s="253"/>
      <c r="H189" s="253"/>
    </row>
    <row r="190" spans="1:8" x14ac:dyDescent="0.2">
      <c r="A190" s="565"/>
      <c r="B190" s="562"/>
      <c r="C190" s="462" t="s">
        <v>265</v>
      </c>
      <c r="D190" s="253"/>
      <c r="E190" s="253"/>
      <c r="F190" s="253"/>
      <c r="G190" s="253"/>
      <c r="H190" s="253"/>
    </row>
    <row r="191" spans="1:8" x14ac:dyDescent="0.2">
      <c r="A191" s="565"/>
      <c r="B191" s="562"/>
      <c r="C191" s="462" t="s">
        <v>266</v>
      </c>
      <c r="D191" s="253"/>
      <c r="E191" s="253"/>
      <c r="F191" s="253"/>
      <c r="G191" s="253"/>
      <c r="H191" s="253"/>
    </row>
    <row r="192" spans="1:8" x14ac:dyDescent="0.2">
      <c r="A192" s="565"/>
      <c r="B192" s="562"/>
      <c r="C192" s="462" t="s">
        <v>267</v>
      </c>
      <c r="D192" s="253"/>
      <c r="E192" s="253"/>
      <c r="F192" s="253"/>
      <c r="G192" s="253"/>
      <c r="H192" s="253"/>
    </row>
    <row r="193" spans="1:8" x14ac:dyDescent="0.2">
      <c r="A193" s="565"/>
      <c r="B193" s="562"/>
      <c r="C193" s="462" t="s">
        <v>268</v>
      </c>
      <c r="D193" s="253"/>
      <c r="E193" s="253"/>
      <c r="F193" s="253"/>
      <c r="G193" s="253"/>
      <c r="H193" s="253"/>
    </row>
    <row r="194" spans="1:8" x14ac:dyDescent="0.2">
      <c r="A194" s="565"/>
      <c r="B194" s="562"/>
      <c r="C194" s="462" t="s">
        <v>269</v>
      </c>
      <c r="D194" s="253"/>
      <c r="E194" s="253"/>
      <c r="F194" s="253"/>
      <c r="G194" s="253"/>
      <c r="H194" s="253"/>
    </row>
    <row r="195" spans="1:8" x14ac:dyDescent="0.2">
      <c r="A195" s="565"/>
      <c r="B195" s="562"/>
      <c r="C195" s="462" t="s">
        <v>270</v>
      </c>
      <c r="D195" s="253"/>
      <c r="E195" s="253"/>
      <c r="F195" s="253"/>
      <c r="G195" s="253"/>
      <c r="H195" s="253"/>
    </row>
    <row r="196" spans="1:8" x14ac:dyDescent="0.2">
      <c r="A196" s="565"/>
      <c r="B196" s="562"/>
      <c r="C196" s="462" t="s">
        <v>271</v>
      </c>
      <c r="D196" s="253"/>
      <c r="E196" s="253"/>
      <c r="F196" s="253"/>
      <c r="G196" s="253"/>
      <c r="H196" s="253"/>
    </row>
    <row r="197" spans="1:8" x14ac:dyDescent="0.2">
      <c r="A197" s="565"/>
      <c r="B197" s="562"/>
      <c r="C197" s="462" t="s">
        <v>272</v>
      </c>
      <c r="D197" s="253"/>
      <c r="E197" s="253"/>
      <c r="F197" s="253"/>
      <c r="G197" s="253"/>
      <c r="H197" s="253"/>
    </row>
    <row r="198" spans="1:8" x14ac:dyDescent="0.2">
      <c r="A198" s="565"/>
      <c r="B198" s="562"/>
      <c r="C198" s="462" t="s">
        <v>273</v>
      </c>
      <c r="D198" s="253"/>
      <c r="E198" s="253"/>
      <c r="F198" s="253"/>
      <c r="G198" s="253"/>
      <c r="H198" s="253"/>
    </row>
    <row r="199" spans="1:8" x14ac:dyDescent="0.2">
      <c r="A199" s="565"/>
      <c r="B199" s="562"/>
      <c r="C199" s="462" t="s">
        <v>274</v>
      </c>
      <c r="D199" s="253"/>
      <c r="E199" s="253"/>
      <c r="F199" s="253"/>
      <c r="G199" s="253"/>
      <c r="H199" s="253"/>
    </row>
    <row r="200" spans="1:8" x14ac:dyDescent="0.2">
      <c r="A200" s="565"/>
      <c r="B200" s="562"/>
      <c r="C200" s="462" t="s">
        <v>275</v>
      </c>
      <c r="D200" s="253"/>
      <c r="E200" s="253"/>
      <c r="F200" s="253"/>
      <c r="G200" s="253"/>
      <c r="H200" s="253"/>
    </row>
    <row r="201" spans="1:8" x14ac:dyDescent="0.2">
      <c r="A201" s="565"/>
      <c r="B201" s="562"/>
      <c r="C201" s="462" t="s">
        <v>276</v>
      </c>
      <c r="D201" s="253"/>
      <c r="E201" s="253"/>
      <c r="F201" s="253"/>
      <c r="G201" s="253"/>
      <c r="H201" s="253"/>
    </row>
    <row r="202" spans="1:8" x14ac:dyDescent="0.2">
      <c r="A202" s="565"/>
      <c r="B202" s="562"/>
      <c r="C202" s="462" t="s">
        <v>277</v>
      </c>
      <c r="D202" s="253"/>
      <c r="E202" s="253"/>
      <c r="F202" s="253"/>
      <c r="G202" s="253"/>
      <c r="H202" s="253"/>
    </row>
    <row r="203" spans="1:8" x14ac:dyDescent="0.2">
      <c r="A203" s="565"/>
      <c r="B203" s="562"/>
      <c r="C203" s="462" t="s">
        <v>278</v>
      </c>
      <c r="D203" s="253"/>
      <c r="E203" s="253"/>
      <c r="F203" s="253"/>
      <c r="G203" s="253"/>
      <c r="H203" s="253"/>
    </row>
    <row r="204" spans="1:8" x14ac:dyDescent="0.2">
      <c r="A204" s="565"/>
      <c r="B204" s="562"/>
      <c r="C204" s="462" t="s">
        <v>279</v>
      </c>
      <c r="D204" s="253"/>
      <c r="E204" s="253"/>
      <c r="F204" s="253"/>
      <c r="G204" s="253"/>
      <c r="H204" s="253"/>
    </row>
    <row r="205" spans="1:8" x14ac:dyDescent="0.2">
      <c r="A205" s="565"/>
      <c r="B205" s="562"/>
      <c r="C205" s="462" t="s">
        <v>280</v>
      </c>
      <c r="D205" s="253"/>
      <c r="E205" s="253"/>
      <c r="F205" s="253"/>
      <c r="G205" s="253"/>
      <c r="H205" s="253"/>
    </row>
    <row r="206" spans="1:8" x14ac:dyDescent="0.2">
      <c r="A206" s="565"/>
      <c r="B206" s="562"/>
      <c r="C206" s="462" t="s">
        <v>281</v>
      </c>
      <c r="D206" s="253"/>
      <c r="E206" s="253"/>
      <c r="F206" s="253"/>
      <c r="G206" s="253"/>
      <c r="H206" s="253"/>
    </row>
    <row r="207" spans="1:8" x14ac:dyDescent="0.2">
      <c r="A207" s="565"/>
      <c r="B207" s="562"/>
      <c r="C207" s="462" t="s">
        <v>282</v>
      </c>
      <c r="D207" s="253"/>
      <c r="E207" s="253"/>
      <c r="F207" s="253"/>
      <c r="G207" s="253"/>
      <c r="H207" s="253"/>
    </row>
    <row r="208" spans="1:8" x14ac:dyDescent="0.2">
      <c r="A208" s="565"/>
      <c r="B208" s="562"/>
      <c r="C208" s="462" t="s">
        <v>283</v>
      </c>
      <c r="D208" s="253"/>
      <c r="E208" s="253"/>
      <c r="F208" s="253"/>
      <c r="G208" s="253"/>
      <c r="H208" s="253"/>
    </row>
    <row r="209" spans="1:8" ht="17" thickBot="1" x14ac:dyDescent="0.25">
      <c r="A209" s="566"/>
      <c r="B209" s="563"/>
      <c r="C209" s="463" t="s">
        <v>284</v>
      </c>
      <c r="D209" s="253"/>
      <c r="E209" s="253"/>
      <c r="F209" s="253"/>
      <c r="G209" s="253"/>
      <c r="H209" s="253"/>
    </row>
    <row r="210" spans="1:8" x14ac:dyDescent="0.2">
      <c r="A210" s="460" t="s">
        <v>4554</v>
      </c>
      <c r="B210" s="253"/>
      <c r="C210" s="253"/>
      <c r="D210" s="253"/>
      <c r="E210" s="253"/>
      <c r="F210" s="253"/>
      <c r="G210" s="253"/>
      <c r="H210" s="253"/>
    </row>
    <row r="211" spans="1:8" x14ac:dyDescent="0.2">
      <c r="A211" s="470" t="s">
        <v>316</v>
      </c>
      <c r="B211" s="253"/>
      <c r="C211" s="253"/>
      <c r="D211" s="253"/>
      <c r="E211" s="253"/>
      <c r="F211" s="253"/>
      <c r="G211" s="253"/>
      <c r="H211" s="253"/>
    </row>
    <row r="212" spans="1:8" x14ac:dyDescent="0.2">
      <c r="A212" s="2"/>
      <c r="B212" s="253"/>
      <c r="C212" s="253"/>
      <c r="D212" s="253"/>
      <c r="E212" s="253"/>
      <c r="F212" s="253"/>
      <c r="G212" s="253"/>
      <c r="H212" s="253"/>
    </row>
    <row r="213" spans="1:8" x14ac:dyDescent="0.2">
      <c r="A213" s="2"/>
      <c r="B213" s="253"/>
      <c r="C213" s="253"/>
      <c r="D213" s="253"/>
      <c r="E213" s="253"/>
      <c r="F213" s="253"/>
      <c r="G213" s="253"/>
      <c r="H213" s="253"/>
    </row>
    <row r="214" spans="1:8" x14ac:dyDescent="0.2">
      <c r="A214" s="2"/>
      <c r="B214" s="253"/>
      <c r="C214" s="253"/>
      <c r="D214" s="253"/>
      <c r="E214" s="253"/>
      <c r="F214" s="253"/>
      <c r="G214" s="253"/>
      <c r="H214" s="253"/>
    </row>
    <row r="215" spans="1:8" x14ac:dyDescent="0.2">
      <c r="A215" s="2"/>
      <c r="B215" s="253"/>
      <c r="C215" s="253"/>
      <c r="D215" s="253"/>
      <c r="E215" s="253"/>
      <c r="F215" s="253"/>
      <c r="G215" s="253"/>
      <c r="H215" s="253"/>
    </row>
    <row r="216" spans="1:8" x14ac:dyDescent="0.2">
      <c r="A216" s="2"/>
      <c r="B216" s="253"/>
      <c r="C216" s="253"/>
      <c r="D216" s="253"/>
      <c r="E216" s="253"/>
      <c r="F216" s="253"/>
      <c r="G216" s="253"/>
      <c r="H216" s="253"/>
    </row>
    <row r="217" spans="1:8" x14ac:dyDescent="0.2">
      <c r="A217" s="2"/>
      <c r="B217" s="253"/>
      <c r="C217" s="253"/>
      <c r="D217" s="253"/>
      <c r="E217" s="253"/>
      <c r="F217" s="253"/>
      <c r="G217" s="253"/>
      <c r="H217" s="253"/>
    </row>
    <row r="218" spans="1:8" x14ac:dyDescent="0.2">
      <c r="A218" s="2"/>
      <c r="B218" s="253"/>
      <c r="C218" s="253"/>
      <c r="D218" s="253"/>
      <c r="E218" s="253"/>
      <c r="F218" s="253"/>
      <c r="G218" s="253"/>
      <c r="H218" s="253"/>
    </row>
    <row r="219" spans="1:8" x14ac:dyDescent="0.2">
      <c r="A219" s="2"/>
      <c r="B219" s="253"/>
      <c r="C219" s="253"/>
      <c r="D219" s="253"/>
      <c r="E219" s="253"/>
      <c r="F219" s="253"/>
      <c r="G219" s="253"/>
      <c r="H219" s="253"/>
    </row>
    <row r="220" spans="1:8" x14ac:dyDescent="0.2">
      <c r="A220" s="2"/>
      <c r="B220" s="253"/>
      <c r="C220" s="253"/>
      <c r="D220" s="253"/>
      <c r="E220" s="253"/>
      <c r="F220" s="253"/>
      <c r="G220" s="253"/>
      <c r="H220" s="253"/>
    </row>
    <row r="221" spans="1:8" x14ac:dyDescent="0.2">
      <c r="A221" s="2"/>
      <c r="B221" s="253"/>
      <c r="C221" s="253"/>
      <c r="D221" s="253"/>
      <c r="E221" s="253"/>
      <c r="F221" s="253"/>
      <c r="G221" s="253"/>
      <c r="H221" s="253"/>
    </row>
    <row r="222" spans="1:8" x14ac:dyDescent="0.2">
      <c r="A222" s="2"/>
      <c r="B222" s="253"/>
      <c r="C222" s="253"/>
      <c r="D222" s="253"/>
      <c r="E222" s="253"/>
      <c r="F222" s="253"/>
      <c r="G222" s="253"/>
      <c r="H222" s="253"/>
    </row>
    <row r="223" spans="1:8" x14ac:dyDescent="0.2">
      <c r="A223" s="2"/>
      <c r="B223" s="253"/>
      <c r="C223" s="253"/>
      <c r="D223" s="253"/>
      <c r="E223" s="253"/>
      <c r="F223" s="253"/>
      <c r="G223" s="253"/>
      <c r="H223" s="253"/>
    </row>
    <row r="224" spans="1:8" x14ac:dyDescent="0.2">
      <c r="A224" s="2"/>
      <c r="B224" s="253"/>
      <c r="C224" s="253"/>
      <c r="D224" s="253"/>
      <c r="E224" s="253"/>
      <c r="F224" s="253"/>
      <c r="G224" s="253"/>
      <c r="H224" s="253"/>
    </row>
    <row r="225" spans="1:8" x14ac:dyDescent="0.2">
      <c r="A225" s="2"/>
      <c r="B225" s="253"/>
      <c r="C225" s="253"/>
      <c r="D225" s="253"/>
      <c r="E225" s="253"/>
      <c r="F225" s="253"/>
      <c r="G225" s="253"/>
      <c r="H225" s="253"/>
    </row>
    <row r="226" spans="1:8" x14ac:dyDescent="0.2">
      <c r="A226" s="2"/>
      <c r="B226" s="253"/>
      <c r="C226" s="253"/>
      <c r="D226" s="253"/>
      <c r="E226" s="253"/>
      <c r="F226" s="253"/>
      <c r="G226" s="253"/>
      <c r="H226" s="253"/>
    </row>
    <row r="227" spans="1:8" x14ac:dyDescent="0.2">
      <c r="A227" s="2"/>
      <c r="B227" s="253"/>
      <c r="C227" s="253"/>
      <c r="D227" s="253"/>
      <c r="E227" s="253"/>
      <c r="F227" s="253"/>
      <c r="G227" s="253"/>
      <c r="H227" s="253"/>
    </row>
    <row r="228" spans="1:8" x14ac:dyDescent="0.2">
      <c r="A228" s="2"/>
      <c r="B228" s="253"/>
      <c r="C228" s="253"/>
      <c r="D228" s="253"/>
      <c r="E228" s="253"/>
      <c r="F228" s="253"/>
      <c r="G228" s="253"/>
      <c r="H228" s="253"/>
    </row>
    <row r="229" spans="1:8" x14ac:dyDescent="0.2">
      <c r="A229" s="2"/>
      <c r="B229" s="253"/>
      <c r="C229" s="253"/>
      <c r="D229" s="253"/>
      <c r="E229" s="253"/>
      <c r="F229" s="253"/>
      <c r="G229" s="253"/>
      <c r="H229" s="253"/>
    </row>
    <row r="230" spans="1:8" x14ac:dyDescent="0.2">
      <c r="A230" s="2"/>
      <c r="B230" s="253"/>
      <c r="C230" s="253"/>
      <c r="D230" s="253"/>
      <c r="E230" s="253"/>
      <c r="F230" s="253"/>
      <c r="G230" s="253"/>
      <c r="H230" s="253"/>
    </row>
    <row r="231" spans="1:8" x14ac:dyDescent="0.2">
      <c r="A231" s="2"/>
      <c r="B231" s="253"/>
      <c r="C231" s="253"/>
      <c r="D231" s="253"/>
      <c r="E231" s="253"/>
      <c r="F231" s="253"/>
      <c r="G231" s="253"/>
      <c r="H231" s="253"/>
    </row>
    <row r="232" spans="1:8" x14ac:dyDescent="0.2">
      <c r="A232" s="2"/>
      <c r="B232" s="253"/>
      <c r="C232" s="253"/>
      <c r="D232" s="253"/>
      <c r="E232" s="253"/>
      <c r="F232" s="253"/>
      <c r="G232" s="253"/>
      <c r="H232" s="253"/>
    </row>
    <row r="233" spans="1:8" x14ac:dyDescent="0.2">
      <c r="A233" s="2"/>
      <c r="B233" s="253"/>
      <c r="C233" s="253"/>
      <c r="D233" s="253"/>
      <c r="E233" s="253"/>
      <c r="F233" s="253"/>
      <c r="G233" s="253"/>
      <c r="H233" s="253"/>
    </row>
    <row r="234" spans="1:8" x14ac:dyDescent="0.2">
      <c r="A234" s="2"/>
      <c r="B234" s="253"/>
      <c r="C234" s="253"/>
      <c r="D234" s="253"/>
      <c r="E234" s="253"/>
      <c r="F234" s="253"/>
      <c r="G234" s="253"/>
      <c r="H234" s="253"/>
    </row>
    <row r="235" spans="1:8" x14ac:dyDescent="0.2">
      <c r="A235" s="2"/>
      <c r="B235" s="253"/>
      <c r="C235" s="253"/>
      <c r="D235" s="253"/>
      <c r="E235" s="253"/>
      <c r="F235" s="253"/>
      <c r="G235" s="253"/>
      <c r="H235" s="253"/>
    </row>
    <row r="236" spans="1:8" x14ac:dyDescent="0.2">
      <c r="A236" s="2"/>
      <c r="B236" s="253"/>
      <c r="C236" s="253"/>
      <c r="D236" s="253"/>
      <c r="E236" s="253"/>
      <c r="F236" s="253"/>
      <c r="G236" s="253"/>
      <c r="H236" s="253"/>
    </row>
    <row r="237" spans="1:8" x14ac:dyDescent="0.2">
      <c r="A237" s="2"/>
      <c r="B237" s="253"/>
      <c r="C237" s="253"/>
      <c r="D237" s="253"/>
      <c r="E237" s="253"/>
      <c r="F237" s="253"/>
      <c r="G237" s="253"/>
      <c r="H237" s="253"/>
    </row>
    <row r="238" spans="1:8" x14ac:dyDescent="0.2">
      <c r="A238" s="2"/>
      <c r="B238" s="253"/>
      <c r="C238" s="253"/>
      <c r="D238" s="253"/>
      <c r="E238" s="253"/>
      <c r="F238" s="253"/>
      <c r="G238" s="253"/>
      <c r="H238" s="253"/>
    </row>
    <row r="239" spans="1:8" x14ac:dyDescent="0.2">
      <c r="A239" s="2"/>
      <c r="B239" s="253"/>
      <c r="C239" s="253"/>
      <c r="D239" s="253"/>
      <c r="E239" s="253"/>
      <c r="F239" s="253"/>
      <c r="G239" s="253"/>
      <c r="H239" s="253"/>
    </row>
    <row r="240" spans="1:8" x14ac:dyDescent="0.2">
      <c r="A240" s="2"/>
      <c r="B240" s="253"/>
      <c r="C240" s="253"/>
      <c r="D240" s="253"/>
      <c r="E240" s="253"/>
      <c r="F240" s="253"/>
      <c r="G240" s="253"/>
      <c r="H240" s="253"/>
    </row>
    <row r="241" spans="1:8" x14ac:dyDescent="0.2">
      <c r="A241" s="2"/>
      <c r="B241" s="253"/>
      <c r="C241" s="253"/>
      <c r="D241" s="253"/>
      <c r="E241" s="253"/>
      <c r="F241" s="253"/>
      <c r="G241" s="253"/>
      <c r="H241" s="253"/>
    </row>
    <row r="242" spans="1:8" x14ac:dyDescent="0.2">
      <c r="A242" s="2"/>
      <c r="B242" s="253"/>
      <c r="C242" s="253"/>
      <c r="D242" s="253"/>
      <c r="E242" s="253"/>
      <c r="F242" s="253"/>
      <c r="G242" s="253"/>
      <c r="H242" s="253"/>
    </row>
    <row r="243" spans="1:8" x14ac:dyDescent="0.2">
      <c r="A243" s="2"/>
      <c r="B243" s="253"/>
      <c r="C243" s="253"/>
      <c r="D243" s="253"/>
      <c r="E243" s="253"/>
      <c r="F243" s="253"/>
      <c r="G243" s="253"/>
      <c r="H243" s="253"/>
    </row>
    <row r="244" spans="1:8" x14ac:dyDescent="0.2">
      <c r="A244" s="2"/>
      <c r="B244" s="253"/>
      <c r="C244" s="253"/>
      <c r="D244" s="253"/>
      <c r="E244" s="253"/>
      <c r="F244" s="253"/>
      <c r="G244" s="253"/>
      <c r="H244" s="253"/>
    </row>
    <row r="245" spans="1:8" x14ac:dyDescent="0.2">
      <c r="A245" s="2"/>
      <c r="B245" s="253"/>
      <c r="C245" s="253"/>
      <c r="D245" s="253"/>
      <c r="E245" s="253"/>
      <c r="F245" s="253"/>
      <c r="G245" s="253"/>
      <c r="H245" s="253"/>
    </row>
    <row r="246" spans="1:8" x14ac:dyDescent="0.2">
      <c r="A246" s="2"/>
      <c r="B246" s="253"/>
      <c r="C246" s="253"/>
      <c r="D246" s="253"/>
      <c r="E246" s="253"/>
      <c r="F246" s="253"/>
      <c r="G246" s="253"/>
      <c r="H246" s="253"/>
    </row>
    <row r="247" spans="1:8" x14ac:dyDescent="0.2">
      <c r="A247" s="2"/>
      <c r="B247" s="253"/>
      <c r="C247" s="253"/>
      <c r="D247" s="253"/>
      <c r="E247" s="253"/>
      <c r="F247" s="253"/>
      <c r="G247" s="253"/>
      <c r="H247" s="253"/>
    </row>
    <row r="248" spans="1:8" x14ac:dyDescent="0.2">
      <c r="A248" s="2"/>
      <c r="B248" s="253"/>
      <c r="C248" s="253"/>
      <c r="D248" s="253"/>
      <c r="E248" s="253"/>
      <c r="F248" s="253"/>
      <c r="G248" s="253"/>
      <c r="H248" s="253"/>
    </row>
    <row r="249" spans="1:8" x14ac:dyDescent="0.2">
      <c r="A249" s="2"/>
      <c r="B249" s="253"/>
      <c r="C249" s="253"/>
      <c r="D249" s="253"/>
      <c r="E249" s="253"/>
      <c r="F249" s="253"/>
      <c r="G249" s="253"/>
      <c r="H249" s="253"/>
    </row>
    <row r="250" spans="1:8" x14ac:dyDescent="0.2">
      <c r="A250" s="2"/>
      <c r="B250" s="253"/>
      <c r="C250" s="253"/>
      <c r="D250" s="253"/>
      <c r="E250" s="253"/>
      <c r="F250" s="253"/>
      <c r="G250" s="253"/>
      <c r="H250" s="253"/>
    </row>
    <row r="251" spans="1:8" x14ac:dyDescent="0.2">
      <c r="A251" s="2"/>
      <c r="B251" s="253"/>
      <c r="C251" s="253"/>
      <c r="D251" s="253"/>
      <c r="E251" s="253"/>
      <c r="F251" s="253"/>
      <c r="G251" s="253"/>
      <c r="H251" s="253"/>
    </row>
    <row r="252" spans="1:8" x14ac:dyDescent="0.2">
      <c r="A252" s="2"/>
      <c r="B252" s="253"/>
      <c r="C252" s="253"/>
      <c r="D252" s="253"/>
      <c r="E252" s="253"/>
      <c r="F252" s="253"/>
      <c r="G252" s="253"/>
      <c r="H252" s="253"/>
    </row>
    <row r="253" spans="1:8" x14ac:dyDescent="0.2">
      <c r="A253" s="2"/>
      <c r="B253" s="253"/>
      <c r="C253" s="253"/>
      <c r="D253" s="253"/>
      <c r="E253" s="253"/>
      <c r="F253" s="253"/>
      <c r="G253" s="253"/>
      <c r="H253" s="253"/>
    </row>
    <row r="254" spans="1:8" x14ac:dyDescent="0.2">
      <c r="A254" s="2"/>
      <c r="B254" s="253"/>
      <c r="C254" s="253"/>
      <c r="D254" s="253"/>
      <c r="E254" s="253"/>
      <c r="F254" s="253"/>
      <c r="G254" s="253"/>
      <c r="H254" s="253"/>
    </row>
    <row r="255" spans="1:8" x14ac:dyDescent="0.2">
      <c r="A255" s="2"/>
      <c r="B255" s="253"/>
      <c r="C255" s="253"/>
      <c r="D255" s="253"/>
      <c r="E255" s="253"/>
      <c r="F255" s="253"/>
      <c r="G255" s="253"/>
      <c r="H255" s="253"/>
    </row>
    <row r="256" spans="1:8" x14ac:dyDescent="0.2">
      <c r="A256" s="2"/>
      <c r="B256" s="253"/>
      <c r="C256" s="253"/>
      <c r="D256" s="253"/>
      <c r="E256" s="253"/>
      <c r="F256" s="253"/>
      <c r="G256" s="253"/>
      <c r="H256" s="253"/>
    </row>
    <row r="257" spans="1:8" x14ac:dyDescent="0.2">
      <c r="A257" s="2"/>
      <c r="B257" s="253"/>
      <c r="C257" s="253"/>
      <c r="D257" s="253"/>
      <c r="E257" s="253"/>
      <c r="F257" s="253"/>
      <c r="G257" s="253"/>
      <c r="H257" s="253"/>
    </row>
    <row r="258" spans="1:8" x14ac:dyDescent="0.2">
      <c r="A258" s="2"/>
      <c r="B258" s="253"/>
      <c r="C258" s="253"/>
      <c r="D258" s="253"/>
      <c r="E258" s="253"/>
      <c r="F258" s="253"/>
      <c r="G258" s="253"/>
      <c r="H258" s="253"/>
    </row>
    <row r="259" spans="1:8" x14ac:dyDescent="0.2">
      <c r="A259" s="2"/>
      <c r="B259" s="253"/>
      <c r="C259" s="253"/>
      <c r="D259" s="253"/>
      <c r="E259" s="253"/>
      <c r="F259" s="253"/>
      <c r="G259" s="253"/>
      <c r="H259" s="253"/>
    </row>
    <row r="260" spans="1:8" x14ac:dyDescent="0.2">
      <c r="A260" s="2"/>
      <c r="B260" s="253"/>
      <c r="C260" s="253"/>
      <c r="D260" s="253"/>
      <c r="E260" s="253"/>
      <c r="F260" s="253"/>
      <c r="G260" s="253"/>
      <c r="H260" s="253"/>
    </row>
    <row r="261" spans="1:8" x14ac:dyDescent="0.2">
      <c r="A261" s="2"/>
      <c r="B261" s="253"/>
      <c r="C261" s="253"/>
      <c r="D261" s="253"/>
      <c r="E261" s="253"/>
      <c r="F261" s="253"/>
      <c r="G261" s="253"/>
      <c r="H261" s="253"/>
    </row>
    <row r="262" spans="1:8" x14ac:dyDescent="0.2">
      <c r="A262" s="2"/>
      <c r="B262" s="253"/>
      <c r="C262" s="253"/>
      <c r="D262" s="253"/>
      <c r="E262" s="253"/>
      <c r="F262" s="253"/>
      <c r="G262" s="253"/>
      <c r="H262" s="253"/>
    </row>
    <row r="263" spans="1:8" x14ac:dyDescent="0.2">
      <c r="A263" s="2"/>
      <c r="B263" s="253"/>
      <c r="C263" s="253"/>
      <c r="D263" s="253"/>
      <c r="E263" s="253"/>
      <c r="F263" s="253"/>
      <c r="G263" s="253"/>
      <c r="H263" s="253"/>
    </row>
    <row r="264" spans="1:8" x14ac:dyDescent="0.2">
      <c r="A264" s="2"/>
      <c r="B264" s="253"/>
      <c r="C264" s="253"/>
      <c r="D264" s="253"/>
      <c r="E264" s="253"/>
      <c r="F264" s="253"/>
      <c r="G264" s="253"/>
      <c r="H264" s="253"/>
    </row>
    <row r="265" spans="1:8" x14ac:dyDescent="0.2">
      <c r="A265" s="2"/>
      <c r="B265" s="253"/>
      <c r="C265" s="253"/>
      <c r="D265" s="253"/>
      <c r="E265" s="253"/>
      <c r="F265" s="253"/>
      <c r="G265" s="253"/>
      <c r="H265" s="253"/>
    </row>
    <row r="266" spans="1:8" x14ac:dyDescent="0.2">
      <c r="A266" s="2"/>
      <c r="B266" s="253"/>
      <c r="C266" s="253"/>
      <c r="D266" s="253"/>
      <c r="E266" s="253"/>
      <c r="F266" s="253"/>
      <c r="G266" s="253"/>
      <c r="H266" s="253"/>
    </row>
    <row r="267" spans="1:8" x14ac:dyDescent="0.2">
      <c r="A267" s="2"/>
      <c r="B267" s="253"/>
      <c r="C267" s="253"/>
      <c r="D267" s="253"/>
      <c r="E267" s="253"/>
      <c r="F267" s="253"/>
      <c r="G267" s="253"/>
      <c r="H267" s="253"/>
    </row>
    <row r="268" spans="1:8" x14ac:dyDescent="0.2">
      <c r="A268" s="2"/>
      <c r="B268" s="253"/>
      <c r="C268" s="253"/>
      <c r="D268" s="253"/>
      <c r="E268" s="253"/>
      <c r="F268" s="253"/>
      <c r="G268" s="253"/>
      <c r="H268" s="253"/>
    </row>
    <row r="269" spans="1:8" x14ac:dyDescent="0.2">
      <c r="A269" s="2"/>
      <c r="B269" s="253"/>
      <c r="C269" s="253"/>
      <c r="D269" s="253"/>
      <c r="E269" s="253"/>
      <c r="F269" s="253"/>
      <c r="G269" s="253"/>
      <c r="H269" s="253"/>
    </row>
    <row r="270" spans="1:8" x14ac:dyDescent="0.2">
      <c r="A270" s="2"/>
      <c r="B270" s="253"/>
      <c r="C270" s="253"/>
      <c r="D270" s="253"/>
      <c r="E270" s="253"/>
      <c r="F270" s="253"/>
      <c r="G270" s="253"/>
      <c r="H270" s="253"/>
    </row>
    <row r="271" spans="1:8" x14ac:dyDescent="0.2">
      <c r="A271" s="2"/>
      <c r="B271" s="253"/>
      <c r="C271" s="253"/>
      <c r="D271" s="253"/>
      <c r="E271" s="253"/>
      <c r="F271" s="253"/>
      <c r="G271" s="253"/>
      <c r="H271" s="253"/>
    </row>
    <row r="272" spans="1:8" x14ac:dyDescent="0.2">
      <c r="A272" s="2"/>
      <c r="B272" s="253"/>
      <c r="C272" s="253"/>
      <c r="D272" s="253"/>
      <c r="E272" s="253"/>
      <c r="F272" s="253"/>
      <c r="G272" s="253"/>
      <c r="H272" s="253"/>
    </row>
    <row r="273" spans="1:8" x14ac:dyDescent="0.2">
      <c r="A273" s="2"/>
      <c r="B273" s="253"/>
      <c r="C273" s="253"/>
      <c r="D273" s="253"/>
      <c r="E273" s="253"/>
      <c r="F273" s="253"/>
      <c r="G273" s="253"/>
      <c r="H273" s="253"/>
    </row>
    <row r="274" spans="1:8" x14ac:dyDescent="0.2">
      <c r="A274" s="2"/>
      <c r="B274" s="253"/>
      <c r="C274" s="253"/>
      <c r="D274" s="253"/>
      <c r="E274" s="253"/>
      <c r="F274" s="253"/>
      <c r="G274" s="253"/>
      <c r="H274" s="253"/>
    </row>
    <row r="275" spans="1:8" x14ac:dyDescent="0.2">
      <c r="A275" s="2"/>
      <c r="B275" s="253"/>
      <c r="C275" s="253"/>
      <c r="D275" s="253"/>
      <c r="E275" s="253"/>
      <c r="F275" s="253"/>
      <c r="G275" s="253"/>
      <c r="H275" s="253"/>
    </row>
    <row r="276" spans="1:8" x14ac:dyDescent="0.2">
      <c r="A276" s="2"/>
      <c r="B276" s="253"/>
      <c r="C276" s="253"/>
      <c r="D276" s="253"/>
      <c r="E276" s="253"/>
      <c r="F276" s="253"/>
      <c r="G276" s="253"/>
      <c r="H276" s="253"/>
    </row>
    <row r="277" spans="1:8" x14ac:dyDescent="0.2">
      <c r="A277" s="2"/>
      <c r="B277" s="253"/>
      <c r="C277" s="253"/>
      <c r="D277" s="253"/>
      <c r="E277" s="253"/>
      <c r="F277" s="253"/>
      <c r="G277" s="253"/>
      <c r="H277" s="253"/>
    </row>
    <row r="278" spans="1:8" x14ac:dyDescent="0.2">
      <c r="A278" s="2"/>
      <c r="B278" s="253"/>
      <c r="C278" s="253"/>
      <c r="D278" s="253"/>
      <c r="E278" s="253"/>
      <c r="F278" s="253"/>
      <c r="G278" s="253"/>
      <c r="H278" s="253"/>
    </row>
    <row r="279" spans="1:8" x14ac:dyDescent="0.2">
      <c r="A279" s="2"/>
      <c r="B279" s="253"/>
      <c r="C279" s="253"/>
      <c r="D279" s="253"/>
      <c r="E279" s="253"/>
      <c r="F279" s="253"/>
      <c r="G279" s="253"/>
      <c r="H279" s="253"/>
    </row>
    <row r="280" spans="1:8" x14ac:dyDescent="0.2">
      <c r="A280" s="2"/>
      <c r="B280" s="253"/>
      <c r="C280" s="253"/>
      <c r="D280" s="253"/>
      <c r="E280" s="253"/>
      <c r="F280" s="253"/>
      <c r="G280" s="253"/>
      <c r="H280" s="253"/>
    </row>
    <row r="281" spans="1:8" x14ac:dyDescent="0.2">
      <c r="A281" s="2"/>
      <c r="B281" s="253"/>
      <c r="C281" s="253"/>
      <c r="D281" s="253"/>
      <c r="E281" s="253"/>
      <c r="F281" s="253"/>
      <c r="G281" s="253"/>
      <c r="H281" s="253"/>
    </row>
  </sheetData>
  <mergeCells count="16">
    <mergeCell ref="C120:C121"/>
    <mergeCell ref="A122:A141"/>
    <mergeCell ref="B125:B141"/>
    <mergeCell ref="A3:A9"/>
    <mergeCell ref="B6:B9"/>
    <mergeCell ref="A10:A50"/>
    <mergeCell ref="A51:A61"/>
    <mergeCell ref="A62:A98"/>
    <mergeCell ref="B68:B98"/>
    <mergeCell ref="A142:A160"/>
    <mergeCell ref="B145:B160"/>
    <mergeCell ref="A161:A209"/>
    <mergeCell ref="B163:B209"/>
    <mergeCell ref="A99:A119"/>
    <mergeCell ref="B103:B119"/>
    <mergeCell ref="A120:A121"/>
  </mergeCells>
  <hyperlinks>
    <hyperlink ref="A211" location="ReadMe!A1" display="Go to table of contents" xr:uid="{00000000-0004-0000-2500-000000000000}"/>
  </hyperlinks>
  <pageMargins left="0.7" right="0.7" top="0.75" bottom="0.75" header="0.3" footer="0.3"/>
  <pageSetup paperSize="9" orientation="portrait" horizontalDpi="0" verticalDpi="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5" tint="0.39997558519241921"/>
  </sheetPr>
  <dimension ref="A1:F73"/>
  <sheetViews>
    <sheetView zoomScaleNormal="100" workbookViewId="0">
      <selection activeCell="A2" sqref="A2"/>
    </sheetView>
  </sheetViews>
  <sheetFormatPr baseColWidth="10" defaultColWidth="10.83203125" defaultRowHeight="16" x14ac:dyDescent="0.2"/>
  <cols>
    <col min="1" max="1" width="4.5" style="3" customWidth="1"/>
    <col min="2" max="2" width="21.33203125" style="3" customWidth="1"/>
    <col min="3" max="3" width="18.1640625" style="3" customWidth="1"/>
    <col min="4" max="4" width="21.6640625" style="3" customWidth="1"/>
    <col min="5" max="16384" width="10.83203125" style="3"/>
  </cols>
  <sheetData>
    <row r="1" spans="1:6" x14ac:dyDescent="0.2">
      <c r="A1" s="2" t="s">
        <v>4560</v>
      </c>
      <c r="B1" s="253"/>
      <c r="C1" s="253"/>
      <c r="D1" s="253"/>
      <c r="E1" s="253"/>
      <c r="F1" s="253"/>
    </row>
    <row r="2" spans="1:6" ht="17" thickBot="1" x14ac:dyDescent="0.25">
      <c r="A2" s="2"/>
      <c r="B2" s="253"/>
      <c r="C2" s="253"/>
      <c r="D2" s="253"/>
      <c r="E2" s="253"/>
      <c r="F2" s="253"/>
    </row>
    <row r="3" spans="1:6" x14ac:dyDescent="0.2">
      <c r="A3" s="253"/>
      <c r="B3" s="400" t="s">
        <v>305</v>
      </c>
      <c r="C3" s="273"/>
      <c r="D3" s="274"/>
      <c r="E3" s="253"/>
      <c r="F3" s="253"/>
    </row>
    <row r="4" spans="1:6" ht="17" thickBot="1" x14ac:dyDescent="0.25">
      <c r="A4" s="253"/>
      <c r="B4" s="257" t="s">
        <v>310</v>
      </c>
      <c r="C4" s="279"/>
      <c r="D4" s="280"/>
      <c r="E4" s="253"/>
      <c r="F4" s="253"/>
    </row>
    <row r="5" spans="1:6" x14ac:dyDescent="0.2">
      <c r="A5" s="253"/>
      <c r="B5" s="6" t="s">
        <v>304</v>
      </c>
      <c r="C5" s="251" t="s">
        <v>302</v>
      </c>
      <c r="D5" s="252" t="s">
        <v>303</v>
      </c>
      <c r="E5" s="253"/>
      <c r="F5" s="253"/>
    </row>
    <row r="6" spans="1:6" x14ac:dyDescent="0.2">
      <c r="A6" s="253"/>
      <c r="B6" s="254" t="s">
        <v>7</v>
      </c>
      <c r="C6" s="255">
        <v>12</v>
      </c>
      <c r="D6" s="256">
        <v>15.8</v>
      </c>
      <c r="E6" s="253"/>
      <c r="F6" s="253"/>
    </row>
    <row r="7" spans="1:6" x14ac:dyDescent="0.2">
      <c r="A7" s="253"/>
      <c r="B7" s="254" t="s">
        <v>1</v>
      </c>
      <c r="C7" s="255">
        <v>10.9</v>
      </c>
      <c r="D7" s="256">
        <v>12.9</v>
      </c>
      <c r="E7" s="253"/>
      <c r="F7" s="253"/>
    </row>
    <row r="8" spans="1:6" x14ac:dyDescent="0.2">
      <c r="A8" s="253"/>
      <c r="B8" s="254" t="s">
        <v>3</v>
      </c>
      <c r="C8" s="255">
        <v>7.7</v>
      </c>
      <c r="D8" s="256">
        <v>6.5</v>
      </c>
      <c r="E8" s="253"/>
      <c r="F8" s="253"/>
    </row>
    <row r="9" spans="1:6" ht="17" thickBot="1" x14ac:dyDescent="0.25">
      <c r="A9" s="253"/>
      <c r="B9" s="257" t="s">
        <v>5</v>
      </c>
      <c r="C9" s="258">
        <v>25.7</v>
      </c>
      <c r="D9" s="259">
        <v>21.2</v>
      </c>
      <c r="E9" s="253"/>
      <c r="F9" s="253"/>
    </row>
    <row r="10" spans="1:6" ht="116" customHeight="1" thickBot="1" x14ac:dyDescent="0.25">
      <c r="A10" s="253"/>
      <c r="B10" s="574" t="s">
        <v>4489</v>
      </c>
      <c r="C10" s="575"/>
      <c r="D10" s="576"/>
      <c r="E10" s="253"/>
      <c r="F10" s="253"/>
    </row>
    <row r="11" spans="1:6" x14ac:dyDescent="0.2">
      <c r="A11" s="253"/>
      <c r="B11" s="253"/>
      <c r="C11" s="253"/>
      <c r="D11" s="253"/>
      <c r="E11" s="253"/>
      <c r="F11" s="253"/>
    </row>
    <row r="12" spans="1:6" x14ac:dyDescent="0.2">
      <c r="A12" s="253"/>
      <c r="B12" s="2" t="s">
        <v>306</v>
      </c>
      <c r="C12" s="253"/>
      <c r="D12" s="253"/>
      <c r="E12" s="253"/>
      <c r="F12" s="253"/>
    </row>
    <row r="13" spans="1:6" ht="17" thickBot="1" x14ac:dyDescent="0.25">
      <c r="A13" s="253"/>
      <c r="B13" s="253" t="s">
        <v>309</v>
      </c>
      <c r="C13" s="253"/>
      <c r="D13" s="253"/>
      <c r="E13" s="253"/>
      <c r="F13" s="253"/>
    </row>
    <row r="14" spans="1:6" x14ac:dyDescent="0.2">
      <c r="A14" s="253"/>
      <c r="B14" s="6" t="s">
        <v>304</v>
      </c>
      <c r="C14" s="251" t="s">
        <v>302</v>
      </c>
      <c r="D14" s="252" t="s">
        <v>303</v>
      </c>
      <c r="E14" s="253"/>
      <c r="F14" s="253"/>
    </row>
    <row r="15" spans="1:6" x14ac:dyDescent="0.2">
      <c r="A15" s="253"/>
      <c r="B15" s="254" t="s">
        <v>8</v>
      </c>
      <c r="C15" s="260">
        <v>6.7</v>
      </c>
      <c r="D15" s="261">
        <v>7.3</v>
      </c>
      <c r="E15" s="253"/>
      <c r="F15" s="253"/>
    </row>
    <row r="16" spans="1:6" x14ac:dyDescent="0.2">
      <c r="A16" s="253"/>
      <c r="B16" s="254" t="s">
        <v>55</v>
      </c>
      <c r="C16" s="260">
        <v>6.7</v>
      </c>
      <c r="D16" s="261">
        <v>8</v>
      </c>
      <c r="E16" s="253"/>
      <c r="F16" s="253"/>
    </row>
    <row r="17" spans="1:6" x14ac:dyDescent="0.2">
      <c r="A17" s="253"/>
      <c r="B17" s="254" t="s">
        <v>2</v>
      </c>
      <c r="C17" s="260">
        <v>5.9</v>
      </c>
      <c r="D17" s="261">
        <v>5.3</v>
      </c>
      <c r="E17" s="253"/>
      <c r="F17" s="253"/>
    </row>
    <row r="18" spans="1:6" x14ac:dyDescent="0.2">
      <c r="A18" s="253"/>
      <c r="B18" s="254" t="s">
        <v>4</v>
      </c>
      <c r="C18" s="260">
        <v>4.5</v>
      </c>
      <c r="D18" s="261">
        <v>4.4000000000000004</v>
      </c>
      <c r="E18" s="253"/>
      <c r="F18" s="253"/>
    </row>
    <row r="19" spans="1:6" ht="16" customHeight="1" x14ac:dyDescent="0.2">
      <c r="A19" s="253"/>
      <c r="B19" s="262" t="s">
        <v>12</v>
      </c>
      <c r="C19" s="263">
        <v>9.1</v>
      </c>
      <c r="D19" s="264">
        <v>5.9</v>
      </c>
      <c r="E19" s="253"/>
      <c r="F19" s="253"/>
    </row>
    <row r="20" spans="1:6" ht="17" thickBot="1" x14ac:dyDescent="0.25">
      <c r="A20" s="253"/>
      <c r="B20" s="257" t="s">
        <v>6</v>
      </c>
      <c r="C20" s="265">
        <v>9.5</v>
      </c>
      <c r="D20" s="266">
        <v>6.7</v>
      </c>
      <c r="E20" s="253"/>
      <c r="F20" s="253"/>
    </row>
    <row r="21" spans="1:6" x14ac:dyDescent="0.2">
      <c r="A21" s="253"/>
      <c r="B21" s="253"/>
      <c r="C21" s="253"/>
      <c r="D21" s="253"/>
      <c r="E21" s="253"/>
      <c r="F21" s="253"/>
    </row>
    <row r="22" spans="1:6" x14ac:dyDescent="0.2">
      <c r="A22" s="253"/>
      <c r="B22" s="2" t="s">
        <v>307</v>
      </c>
      <c r="C22" s="253"/>
      <c r="D22" s="253"/>
      <c r="E22" s="253"/>
      <c r="F22" s="253"/>
    </row>
    <row r="23" spans="1:6" ht="17" thickBot="1" x14ac:dyDescent="0.25">
      <c r="A23" s="253"/>
      <c r="B23" s="253" t="s">
        <v>308</v>
      </c>
      <c r="C23" s="253"/>
      <c r="D23" s="253"/>
      <c r="E23" s="253"/>
      <c r="F23" s="253"/>
    </row>
    <row r="24" spans="1:6" x14ac:dyDescent="0.2">
      <c r="A24" s="253"/>
      <c r="B24" s="6" t="s">
        <v>304</v>
      </c>
      <c r="C24" s="251" t="s">
        <v>302</v>
      </c>
      <c r="D24" s="252" t="s">
        <v>303</v>
      </c>
      <c r="E24" s="253"/>
      <c r="F24" s="253"/>
    </row>
    <row r="25" spans="1:6" x14ac:dyDescent="0.2">
      <c r="A25" s="253"/>
      <c r="B25" s="254" t="s">
        <v>26</v>
      </c>
      <c r="C25" s="260">
        <v>2.5</v>
      </c>
      <c r="D25" s="261">
        <v>2.2999999999999998</v>
      </c>
      <c r="E25" s="253"/>
      <c r="F25" s="253"/>
    </row>
    <row r="26" spans="1:6" x14ac:dyDescent="0.2">
      <c r="A26" s="253"/>
      <c r="B26" s="254" t="s">
        <v>86</v>
      </c>
      <c r="C26" s="260">
        <v>3.1</v>
      </c>
      <c r="D26" s="261">
        <v>4.2</v>
      </c>
      <c r="E26" s="253"/>
      <c r="F26" s="253"/>
    </row>
    <row r="27" spans="1:6" x14ac:dyDescent="0.2">
      <c r="A27" s="253"/>
      <c r="B27" s="254" t="s">
        <v>28</v>
      </c>
      <c r="C27" s="260">
        <v>4.2</v>
      </c>
      <c r="D27" s="261">
        <v>6.3</v>
      </c>
      <c r="E27" s="253"/>
      <c r="F27" s="253"/>
    </row>
    <row r="28" spans="1:6" x14ac:dyDescent="0.2">
      <c r="A28" s="253"/>
      <c r="B28" s="254" t="s">
        <v>23</v>
      </c>
      <c r="C28" s="260">
        <v>3.6</v>
      </c>
      <c r="D28" s="261">
        <v>3.9</v>
      </c>
      <c r="E28" s="253"/>
      <c r="F28" s="253"/>
    </row>
    <row r="29" spans="1:6" x14ac:dyDescent="0.2">
      <c r="A29" s="253"/>
      <c r="B29" s="254" t="s">
        <v>32</v>
      </c>
      <c r="C29" s="260">
        <v>5.4</v>
      </c>
      <c r="D29" s="261">
        <v>3.8</v>
      </c>
      <c r="E29" s="253"/>
      <c r="F29" s="253"/>
    </row>
    <row r="30" spans="1:6" x14ac:dyDescent="0.2">
      <c r="A30" s="253"/>
      <c r="B30" s="254" t="s">
        <v>10</v>
      </c>
      <c r="C30" s="260">
        <v>22.3</v>
      </c>
      <c r="D30" s="261">
        <v>16.399999999999999</v>
      </c>
      <c r="E30" s="253"/>
      <c r="F30" s="253"/>
    </row>
    <row r="31" spans="1:6" x14ac:dyDescent="0.2">
      <c r="A31" s="253"/>
      <c r="B31" s="254" t="s">
        <v>58</v>
      </c>
      <c r="C31" s="260">
        <v>4.2</v>
      </c>
      <c r="D31" s="261">
        <v>3.9</v>
      </c>
      <c r="E31" s="253"/>
      <c r="F31" s="253"/>
    </row>
    <row r="32" spans="1:6" x14ac:dyDescent="0.2">
      <c r="A32" s="253"/>
      <c r="B32" s="254" t="s">
        <v>8</v>
      </c>
      <c r="C32" s="260">
        <v>5.3</v>
      </c>
      <c r="D32" s="261">
        <v>7.5</v>
      </c>
      <c r="E32" s="253"/>
      <c r="F32" s="253"/>
    </row>
    <row r="33" spans="1:6" x14ac:dyDescent="0.2">
      <c r="A33" s="253"/>
      <c r="B33" s="254" t="s">
        <v>60</v>
      </c>
      <c r="C33" s="260">
        <v>2.7</v>
      </c>
      <c r="D33" s="261">
        <v>6.5</v>
      </c>
      <c r="E33" s="253"/>
      <c r="F33" s="253"/>
    </row>
    <row r="34" spans="1:6" x14ac:dyDescent="0.2">
      <c r="A34" s="253"/>
      <c r="B34" s="254" t="s">
        <v>42</v>
      </c>
      <c r="C34" s="260">
        <v>5.0999999999999996</v>
      </c>
      <c r="D34" s="261">
        <v>8.1999999999999993</v>
      </c>
      <c r="E34" s="253"/>
      <c r="F34" s="253"/>
    </row>
    <row r="35" spans="1:6" x14ac:dyDescent="0.2">
      <c r="A35" s="253"/>
      <c r="B35" s="254" t="s">
        <v>55</v>
      </c>
      <c r="C35" s="260">
        <v>6.8</v>
      </c>
      <c r="D35" s="261">
        <v>9.1</v>
      </c>
      <c r="E35" s="253"/>
      <c r="F35" s="253"/>
    </row>
    <row r="36" spans="1:6" x14ac:dyDescent="0.2">
      <c r="A36" s="253"/>
      <c r="B36" s="254" t="s">
        <v>2</v>
      </c>
      <c r="C36" s="260">
        <v>4.4000000000000004</v>
      </c>
      <c r="D36" s="261">
        <v>4.7</v>
      </c>
      <c r="E36" s="253"/>
      <c r="F36" s="253"/>
    </row>
    <row r="37" spans="1:6" x14ac:dyDescent="0.2">
      <c r="A37" s="253"/>
      <c r="B37" s="254" t="s">
        <v>4</v>
      </c>
      <c r="C37" s="260">
        <v>3.5</v>
      </c>
      <c r="D37" s="261">
        <v>3.4</v>
      </c>
      <c r="E37" s="253"/>
      <c r="F37" s="253"/>
    </row>
    <row r="38" spans="1:6" x14ac:dyDescent="0.2">
      <c r="A38" s="253"/>
      <c r="B38" s="254" t="s">
        <v>14</v>
      </c>
      <c r="C38" s="260">
        <v>18.2</v>
      </c>
      <c r="D38" s="261">
        <v>9.3000000000000007</v>
      </c>
      <c r="E38" s="253"/>
      <c r="F38" s="253"/>
    </row>
    <row r="39" spans="1:6" x14ac:dyDescent="0.2">
      <c r="A39" s="253"/>
      <c r="B39" s="254" t="s">
        <v>12</v>
      </c>
      <c r="C39" s="260">
        <v>8</v>
      </c>
      <c r="D39" s="261">
        <v>6.9</v>
      </c>
      <c r="E39" s="253"/>
      <c r="F39" s="253"/>
    </row>
    <row r="40" spans="1:6" x14ac:dyDescent="0.2">
      <c r="A40" s="253"/>
      <c r="B40" s="254" t="s">
        <v>56</v>
      </c>
      <c r="C40" s="260">
        <v>5.0999999999999996</v>
      </c>
      <c r="D40" s="261">
        <v>6.2</v>
      </c>
      <c r="E40" s="253"/>
      <c r="F40" s="253"/>
    </row>
    <row r="41" spans="1:6" x14ac:dyDescent="0.2">
      <c r="A41" s="253"/>
      <c r="B41" s="254" t="s">
        <v>16</v>
      </c>
      <c r="C41" s="260">
        <v>11.4</v>
      </c>
      <c r="D41" s="261">
        <v>12.6</v>
      </c>
      <c r="E41" s="253"/>
      <c r="F41" s="253"/>
    </row>
    <row r="42" spans="1:6" x14ac:dyDescent="0.2">
      <c r="A42" s="253"/>
      <c r="B42" s="254" t="s">
        <v>31</v>
      </c>
      <c r="C42" s="260">
        <v>3.8</v>
      </c>
      <c r="D42" s="261">
        <v>4.7</v>
      </c>
      <c r="E42" s="253"/>
      <c r="F42" s="253"/>
    </row>
    <row r="43" spans="1:6" x14ac:dyDescent="0.2">
      <c r="A43" s="253"/>
      <c r="B43" s="254" t="s">
        <v>289</v>
      </c>
      <c r="C43" s="260">
        <v>2.5</v>
      </c>
      <c r="D43" s="261">
        <v>2.6</v>
      </c>
      <c r="E43" s="253"/>
      <c r="F43" s="253"/>
    </row>
    <row r="44" spans="1:6" x14ac:dyDescent="0.2">
      <c r="A44" s="253"/>
      <c r="B44" s="254" t="s">
        <v>6</v>
      </c>
      <c r="C44" s="260">
        <v>5.0999999999999996</v>
      </c>
      <c r="D44" s="261">
        <v>4.2</v>
      </c>
      <c r="E44" s="253"/>
      <c r="F44" s="253"/>
    </row>
    <row r="45" spans="1:6" x14ac:dyDescent="0.2">
      <c r="A45" s="253"/>
      <c r="B45" s="254" t="s">
        <v>41</v>
      </c>
      <c r="C45" s="260">
        <v>6.5</v>
      </c>
      <c r="D45" s="261">
        <v>9.3000000000000007</v>
      </c>
      <c r="E45" s="253"/>
      <c r="F45" s="253"/>
    </row>
    <row r="46" spans="1:6" x14ac:dyDescent="0.2">
      <c r="A46" s="253"/>
      <c r="B46" s="254" t="s">
        <v>21</v>
      </c>
      <c r="C46" s="260">
        <v>3.6</v>
      </c>
      <c r="D46" s="261">
        <v>3.6</v>
      </c>
      <c r="E46" s="253"/>
      <c r="F46" s="253"/>
    </row>
    <row r="47" spans="1:6" x14ac:dyDescent="0.2">
      <c r="A47" s="253"/>
      <c r="B47" s="254" t="s">
        <v>44</v>
      </c>
      <c r="C47" s="260">
        <v>4.3</v>
      </c>
      <c r="D47" s="261">
        <v>4.5</v>
      </c>
      <c r="E47" s="253"/>
      <c r="F47" s="253"/>
    </row>
    <row r="48" spans="1:6" ht="17" thickBot="1" x14ac:dyDescent="0.25">
      <c r="A48" s="253"/>
      <c r="B48" s="257" t="s">
        <v>18</v>
      </c>
      <c r="C48" s="265">
        <v>2.1</v>
      </c>
      <c r="D48" s="266">
        <v>3</v>
      </c>
      <c r="E48" s="253"/>
      <c r="F48" s="253"/>
    </row>
    <row r="49" spans="1:6" x14ac:dyDescent="0.2">
      <c r="A49" s="253"/>
      <c r="B49" s="460" t="s">
        <v>4554</v>
      </c>
      <c r="C49" s="253"/>
      <c r="D49" s="253"/>
      <c r="E49" s="253"/>
      <c r="F49" s="253"/>
    </row>
    <row r="50" spans="1:6" x14ac:dyDescent="0.2">
      <c r="A50" s="253"/>
      <c r="B50" s="253"/>
      <c r="C50" s="253"/>
      <c r="D50" s="253"/>
      <c r="E50" s="253"/>
      <c r="F50" s="253"/>
    </row>
    <row r="51" spans="1:6" x14ac:dyDescent="0.2">
      <c r="A51" s="253"/>
      <c r="B51" s="267" t="s">
        <v>316</v>
      </c>
      <c r="C51" s="253"/>
      <c r="D51" s="253"/>
      <c r="E51" s="253"/>
      <c r="F51" s="253"/>
    </row>
    <row r="52" spans="1:6" x14ac:dyDescent="0.2">
      <c r="A52" s="253"/>
      <c r="B52" s="253"/>
      <c r="C52" s="253"/>
      <c r="D52" s="253"/>
      <c r="E52" s="253"/>
      <c r="F52" s="253"/>
    </row>
    <row r="53" spans="1:6" x14ac:dyDescent="0.2">
      <c r="A53" s="253"/>
      <c r="B53" s="253"/>
      <c r="C53" s="253"/>
      <c r="D53" s="253"/>
      <c r="E53" s="253"/>
      <c r="F53" s="253"/>
    </row>
    <row r="54" spans="1:6" x14ac:dyDescent="0.2">
      <c r="A54" s="253"/>
      <c r="B54" s="253"/>
      <c r="C54" s="253"/>
      <c r="D54" s="253"/>
      <c r="E54" s="253"/>
      <c r="F54" s="253"/>
    </row>
    <row r="55" spans="1:6" x14ac:dyDescent="0.2">
      <c r="A55" s="253"/>
      <c r="B55" s="253"/>
      <c r="C55" s="253"/>
      <c r="D55" s="253"/>
      <c r="E55" s="253"/>
      <c r="F55" s="253"/>
    </row>
    <row r="56" spans="1:6" x14ac:dyDescent="0.2">
      <c r="A56" s="253"/>
      <c r="B56" s="253"/>
      <c r="C56" s="253"/>
      <c r="D56" s="253"/>
      <c r="E56" s="253"/>
      <c r="F56" s="253"/>
    </row>
    <row r="57" spans="1:6" x14ac:dyDescent="0.2">
      <c r="A57" s="253"/>
      <c r="B57" s="253"/>
      <c r="C57" s="253"/>
      <c r="D57" s="253"/>
      <c r="E57" s="253"/>
      <c r="F57" s="253"/>
    </row>
    <row r="58" spans="1:6" x14ac:dyDescent="0.2">
      <c r="A58" s="253"/>
      <c r="B58" s="253"/>
      <c r="C58" s="253"/>
      <c r="D58" s="253"/>
      <c r="E58" s="253"/>
      <c r="F58" s="253"/>
    </row>
    <row r="59" spans="1:6" x14ac:dyDescent="0.2">
      <c r="A59" s="253"/>
      <c r="B59" s="253"/>
      <c r="C59" s="253"/>
      <c r="D59" s="253"/>
      <c r="E59" s="253"/>
      <c r="F59" s="253"/>
    </row>
    <row r="60" spans="1:6" x14ac:dyDescent="0.2">
      <c r="A60" s="253"/>
      <c r="B60" s="253"/>
      <c r="C60" s="253"/>
      <c r="D60" s="253"/>
      <c r="E60" s="253"/>
      <c r="F60" s="253"/>
    </row>
    <row r="61" spans="1:6" x14ac:dyDescent="0.2">
      <c r="A61" s="253"/>
      <c r="B61" s="253"/>
      <c r="C61" s="253"/>
      <c r="D61" s="253"/>
      <c r="E61" s="253"/>
      <c r="F61" s="253"/>
    </row>
    <row r="62" spans="1:6" x14ac:dyDescent="0.2">
      <c r="A62" s="253"/>
      <c r="B62" s="253"/>
      <c r="C62" s="253"/>
      <c r="D62" s="253"/>
      <c r="E62" s="253"/>
      <c r="F62" s="253"/>
    </row>
    <row r="63" spans="1:6" x14ac:dyDescent="0.2">
      <c r="A63" s="253"/>
      <c r="B63" s="253"/>
      <c r="C63" s="253"/>
      <c r="D63" s="253"/>
      <c r="E63" s="253"/>
      <c r="F63" s="253"/>
    </row>
    <row r="64" spans="1:6" x14ac:dyDescent="0.2">
      <c r="A64" s="253"/>
      <c r="B64" s="253"/>
      <c r="C64" s="253"/>
      <c r="D64" s="253"/>
      <c r="E64" s="253"/>
      <c r="F64" s="253"/>
    </row>
    <row r="65" spans="1:6" x14ac:dyDescent="0.2">
      <c r="A65" s="253"/>
      <c r="B65" s="253"/>
      <c r="C65" s="253"/>
      <c r="D65" s="253"/>
      <c r="E65" s="253"/>
      <c r="F65" s="253"/>
    </row>
    <row r="66" spans="1:6" x14ac:dyDescent="0.2">
      <c r="A66" s="253"/>
      <c r="B66" s="253"/>
      <c r="C66" s="253"/>
      <c r="D66" s="253"/>
      <c r="E66" s="253"/>
      <c r="F66" s="253"/>
    </row>
    <row r="67" spans="1:6" x14ac:dyDescent="0.2">
      <c r="A67" s="253"/>
      <c r="B67" s="253"/>
      <c r="C67" s="253"/>
      <c r="D67" s="253"/>
      <c r="E67" s="253"/>
      <c r="F67" s="253"/>
    </row>
    <row r="68" spans="1:6" x14ac:dyDescent="0.2">
      <c r="A68" s="253"/>
      <c r="B68" s="253"/>
      <c r="C68" s="253"/>
      <c r="D68" s="253"/>
      <c r="E68" s="253"/>
      <c r="F68" s="253"/>
    </row>
    <row r="69" spans="1:6" x14ac:dyDescent="0.2">
      <c r="A69" s="253"/>
      <c r="B69" s="253"/>
      <c r="C69" s="253"/>
      <c r="D69" s="253"/>
      <c r="E69" s="253"/>
      <c r="F69" s="253"/>
    </row>
    <row r="70" spans="1:6" x14ac:dyDescent="0.2">
      <c r="A70" s="253"/>
      <c r="B70" s="253"/>
      <c r="C70" s="253"/>
      <c r="D70" s="253"/>
      <c r="E70" s="253"/>
      <c r="F70" s="253"/>
    </row>
    <row r="71" spans="1:6" x14ac:dyDescent="0.2">
      <c r="A71" s="253"/>
      <c r="B71" s="253"/>
      <c r="C71" s="253"/>
      <c r="D71" s="253"/>
      <c r="E71" s="253"/>
      <c r="F71" s="253"/>
    </row>
    <row r="72" spans="1:6" x14ac:dyDescent="0.2">
      <c r="A72" s="253"/>
      <c r="B72" s="253"/>
      <c r="C72" s="253"/>
      <c r="D72" s="253"/>
      <c r="E72" s="253"/>
      <c r="F72" s="253"/>
    </row>
    <row r="73" spans="1:6" x14ac:dyDescent="0.2">
      <c r="A73" s="253"/>
      <c r="B73" s="253"/>
      <c r="C73" s="253"/>
      <c r="D73" s="253"/>
      <c r="E73" s="253"/>
      <c r="F73" s="253"/>
    </row>
  </sheetData>
  <mergeCells count="1">
    <mergeCell ref="B10:D10"/>
  </mergeCells>
  <hyperlinks>
    <hyperlink ref="B51" location="ReadMe!A1" display="Go to table of contents" xr:uid="{00000000-0004-0000-2400-000000000000}"/>
  </hyperlinks>
  <pageMargins left="0.7" right="0.7" top="0.75" bottom="0.75" header="0.3" footer="0.3"/>
  <pageSetup paperSize="9" orientation="portrait" horizontalDpi="0" verticalDpi="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5" tint="0.39997558519241921"/>
  </sheetPr>
  <dimension ref="A1:T112"/>
  <sheetViews>
    <sheetView tabSelected="1" zoomScale="75" zoomScaleNormal="100" workbookViewId="0">
      <pane xSplit="1" ySplit="5" topLeftCell="B6" activePane="bottomRight" state="frozen"/>
      <selection pane="topRight" activeCell="B1" sqref="B1"/>
      <selection pane="bottomLeft" activeCell="A7" sqref="A7"/>
      <selection pane="bottomRight" activeCell="D13" sqref="D13"/>
    </sheetView>
  </sheetViews>
  <sheetFormatPr baseColWidth="10" defaultColWidth="10.83203125" defaultRowHeight="16" x14ac:dyDescent="0.2"/>
  <cols>
    <col min="1" max="1" width="10.83203125" style="54"/>
    <col min="2" max="2" width="15" style="3" customWidth="1"/>
    <col min="3" max="3" width="36.83203125" style="39" customWidth="1"/>
    <col min="4" max="4" width="9.6640625" style="3" customWidth="1"/>
    <col min="5" max="5" width="14.33203125" style="3" customWidth="1"/>
    <col min="6" max="6" width="12.1640625" style="3" customWidth="1"/>
    <col min="7" max="8" width="15.5" style="3" customWidth="1"/>
    <col min="9" max="9" width="12.5" style="3" customWidth="1"/>
    <col min="10" max="10" width="10.83203125" style="3"/>
    <col min="11" max="11" width="8.5" style="3" customWidth="1"/>
    <col min="12" max="16384" width="10.83203125" style="3"/>
  </cols>
  <sheetData>
    <row r="1" spans="1:9" x14ac:dyDescent="0.2">
      <c r="A1" s="31" t="s">
        <v>4557</v>
      </c>
      <c r="C1" s="41"/>
    </row>
    <row r="2" spans="1:9" ht="9" customHeight="1" x14ac:dyDescent="0.2">
      <c r="A2" s="90"/>
    </row>
    <row r="3" spans="1:9" ht="11" customHeight="1" x14ac:dyDescent="0.2"/>
    <row r="4" spans="1:9" ht="17" thickBot="1" x14ac:dyDescent="0.25"/>
    <row r="5" spans="1:9" ht="18" thickBot="1" x14ac:dyDescent="0.25">
      <c r="A5" s="100" t="s">
        <v>285</v>
      </c>
      <c r="B5" s="101" t="s">
        <v>304</v>
      </c>
      <c r="C5" s="102" t="s">
        <v>348</v>
      </c>
      <c r="D5" s="596" t="s">
        <v>363</v>
      </c>
      <c r="E5" s="597"/>
      <c r="F5" s="597"/>
      <c r="G5" s="597"/>
      <c r="H5" s="597"/>
      <c r="I5" s="598"/>
    </row>
    <row r="6" spans="1:9" ht="36" customHeight="1" x14ac:dyDescent="0.2">
      <c r="A6" s="577" t="s">
        <v>46</v>
      </c>
      <c r="B6" s="559" t="s">
        <v>47</v>
      </c>
      <c r="C6" s="617" t="s">
        <v>4586</v>
      </c>
      <c r="D6" s="148"/>
      <c r="E6" s="149" t="s">
        <v>379</v>
      </c>
      <c r="F6" s="149" t="s">
        <v>380</v>
      </c>
      <c r="G6" s="55"/>
      <c r="H6" s="55"/>
      <c r="I6" s="56"/>
    </row>
    <row r="7" spans="1:9" x14ac:dyDescent="0.2">
      <c r="A7" s="565"/>
      <c r="B7" s="560"/>
      <c r="C7" s="606"/>
      <c r="D7" s="146">
        <v>1920</v>
      </c>
      <c r="E7" s="147">
        <v>0.23499999999999999</v>
      </c>
      <c r="F7" s="147">
        <v>4.1000000000000002E-2</v>
      </c>
      <c r="G7" s="619" t="s">
        <v>375</v>
      </c>
      <c r="H7" s="619"/>
      <c r="I7" s="620"/>
    </row>
    <row r="8" spans="1:9" x14ac:dyDescent="0.2">
      <c r="A8" s="565"/>
      <c r="B8" s="560"/>
      <c r="C8" s="606"/>
      <c r="D8" s="146">
        <v>1930</v>
      </c>
      <c r="E8" s="147">
        <v>0.23499999999999999</v>
      </c>
      <c r="F8" s="147">
        <v>4.1000000000000002E-2</v>
      </c>
      <c r="G8" s="621" t="s">
        <v>375</v>
      </c>
      <c r="H8" s="621"/>
      <c r="I8" s="622"/>
    </row>
    <row r="9" spans="1:9" x14ac:dyDescent="0.2">
      <c r="A9" s="565"/>
      <c r="B9" s="560"/>
      <c r="C9" s="606"/>
      <c r="D9" s="146">
        <v>1940</v>
      </c>
      <c r="E9" s="147">
        <v>0.25700000000000001</v>
      </c>
      <c r="F9" s="147">
        <v>4.2000000000000003E-2</v>
      </c>
      <c r="G9" s="621" t="s">
        <v>376</v>
      </c>
      <c r="H9" s="621"/>
      <c r="I9" s="622"/>
    </row>
    <row r="10" spans="1:9" x14ac:dyDescent="0.2">
      <c r="A10" s="565"/>
      <c r="B10" s="560"/>
      <c r="C10" s="606"/>
      <c r="D10" s="146">
        <v>1950</v>
      </c>
      <c r="E10" s="147">
        <v>0.26600000000000001</v>
      </c>
      <c r="F10" s="147">
        <v>0.06</v>
      </c>
      <c r="G10" s="621" t="s">
        <v>377</v>
      </c>
      <c r="H10" s="621"/>
      <c r="I10" s="622"/>
    </row>
    <row r="11" spans="1:9" x14ac:dyDescent="0.2">
      <c r="A11" s="565"/>
      <c r="B11" s="560"/>
      <c r="C11" s="606"/>
      <c r="D11" s="146">
        <v>1960</v>
      </c>
      <c r="E11" s="147">
        <v>0.26700000000000002</v>
      </c>
      <c r="F11" s="147">
        <v>0.05</v>
      </c>
      <c r="G11" s="621" t="s">
        <v>378</v>
      </c>
      <c r="H11" s="621"/>
      <c r="I11" s="622"/>
    </row>
    <row r="12" spans="1:9" x14ac:dyDescent="0.2">
      <c r="A12" s="565"/>
      <c r="B12" s="560"/>
      <c r="C12" s="606"/>
      <c r="D12" s="146">
        <v>1970</v>
      </c>
      <c r="E12" s="147">
        <v>0.247</v>
      </c>
      <c r="F12" s="147">
        <v>4.8000000000000001E-2</v>
      </c>
      <c r="G12" s="621" t="s">
        <v>381</v>
      </c>
      <c r="H12" s="621"/>
      <c r="I12" s="622"/>
    </row>
    <row r="13" spans="1:9" ht="52" customHeight="1" x14ac:dyDescent="0.2">
      <c r="A13" s="565"/>
      <c r="B13" s="601"/>
      <c r="C13" s="618"/>
      <c r="D13" s="146">
        <v>1980</v>
      </c>
      <c r="E13" s="147">
        <v>0.26</v>
      </c>
      <c r="F13" s="147">
        <v>4.4999999999999998E-2</v>
      </c>
      <c r="G13" s="621" t="s">
        <v>382</v>
      </c>
      <c r="H13" s="621"/>
      <c r="I13" s="622"/>
    </row>
    <row r="14" spans="1:9" ht="61" thickBot="1" x14ac:dyDescent="0.25">
      <c r="A14" s="578"/>
      <c r="B14" s="82" t="s">
        <v>49</v>
      </c>
      <c r="C14" s="79" t="s">
        <v>4587</v>
      </c>
      <c r="D14" s="71"/>
      <c r="E14" s="57"/>
      <c r="F14" s="57"/>
      <c r="G14" s="57"/>
      <c r="H14" s="57"/>
      <c r="I14" s="58"/>
    </row>
    <row r="15" spans="1:9" ht="96" customHeight="1" x14ac:dyDescent="0.2">
      <c r="A15" s="564" t="s">
        <v>51</v>
      </c>
      <c r="B15" s="81" t="s">
        <v>9</v>
      </c>
      <c r="C15" s="211" t="s">
        <v>4588</v>
      </c>
      <c r="D15" s="614" t="s">
        <v>352</v>
      </c>
      <c r="E15" s="615"/>
      <c r="F15" s="615"/>
      <c r="G15" s="615"/>
      <c r="H15" s="615"/>
      <c r="I15" s="616"/>
    </row>
    <row r="16" spans="1:9" ht="105" x14ac:dyDescent="0.2">
      <c r="A16" s="565"/>
      <c r="B16" s="83" t="s">
        <v>15</v>
      </c>
      <c r="C16" s="212" t="s">
        <v>4589</v>
      </c>
      <c r="D16" s="72"/>
      <c r="E16" s="51"/>
      <c r="F16" s="51"/>
      <c r="G16" s="51"/>
      <c r="H16" s="51"/>
      <c r="I16" s="59"/>
    </row>
    <row r="17" spans="1:10" ht="61" thickBot="1" x14ac:dyDescent="0.25">
      <c r="A17" s="566"/>
      <c r="B17" s="82" t="s">
        <v>52</v>
      </c>
      <c r="C17" s="213" t="s">
        <v>4590</v>
      </c>
      <c r="D17" s="71"/>
      <c r="E17" s="57"/>
      <c r="F17" s="57"/>
      <c r="G17" s="57"/>
      <c r="H17" s="57"/>
      <c r="I17" s="58"/>
    </row>
    <row r="18" spans="1:10" ht="135" x14ac:dyDescent="0.2">
      <c r="A18" s="564" t="s">
        <v>0</v>
      </c>
      <c r="B18" s="81" t="s">
        <v>7</v>
      </c>
      <c r="C18" s="68" t="s">
        <v>4591</v>
      </c>
      <c r="D18" s="73"/>
      <c r="E18" s="60"/>
      <c r="F18" s="60"/>
      <c r="G18" s="60"/>
      <c r="H18" s="60"/>
      <c r="I18" s="61"/>
    </row>
    <row r="19" spans="1:10" ht="65" customHeight="1" x14ac:dyDescent="0.2">
      <c r="A19" s="565"/>
      <c r="B19" s="84" t="s">
        <v>4</v>
      </c>
      <c r="C19" s="610" t="s">
        <v>4592</v>
      </c>
      <c r="D19" s="74" t="s">
        <v>346</v>
      </c>
      <c r="E19" s="50" t="s">
        <v>347</v>
      </c>
      <c r="F19" s="45" t="s">
        <v>369</v>
      </c>
      <c r="G19" s="50"/>
      <c r="H19" s="50"/>
      <c r="I19" s="62"/>
    </row>
    <row r="20" spans="1:10" ht="30" customHeight="1" x14ac:dyDescent="0.2">
      <c r="A20" s="565"/>
      <c r="B20" s="104"/>
      <c r="C20" s="611"/>
      <c r="D20" s="75">
        <v>1820</v>
      </c>
      <c r="E20" s="121">
        <v>0.56899999999999995</v>
      </c>
      <c r="F20" s="48">
        <f t="shared" ref="F20:F21" si="0">E20*F21/E21</f>
        <v>0.24775036284470248</v>
      </c>
      <c r="G20" s="46"/>
      <c r="H20" s="46"/>
      <c r="I20" s="63"/>
    </row>
    <row r="21" spans="1:10" ht="31" customHeight="1" x14ac:dyDescent="0.2">
      <c r="A21" s="565"/>
      <c r="B21" s="104"/>
      <c r="C21" s="611"/>
      <c r="D21" s="134">
        <v>1880</v>
      </c>
      <c r="E21" s="121">
        <v>0.61099999999999999</v>
      </c>
      <c r="F21" s="48">
        <f t="shared" si="0"/>
        <v>0.26603773584905666</v>
      </c>
      <c r="G21" s="135" t="s">
        <v>373</v>
      </c>
      <c r="H21" s="135"/>
      <c r="I21" s="63"/>
    </row>
    <row r="22" spans="1:10" ht="46" customHeight="1" x14ac:dyDescent="0.2">
      <c r="A22" s="565"/>
      <c r="B22" s="104"/>
      <c r="C22" s="611"/>
      <c r="D22" s="75">
        <v>1900</v>
      </c>
      <c r="E22" s="121">
        <v>0.70599999999999996</v>
      </c>
      <c r="F22" s="115">
        <f>E22*F23/E23</f>
        <v>0.30740203193033383</v>
      </c>
      <c r="G22" s="46"/>
      <c r="H22" s="46"/>
      <c r="I22" s="63"/>
    </row>
    <row r="23" spans="1:10" ht="32" customHeight="1" x14ac:dyDescent="0.2">
      <c r="A23" s="565"/>
      <c r="B23" s="104"/>
      <c r="C23" s="612"/>
      <c r="D23" s="76">
        <v>1910</v>
      </c>
      <c r="E23" s="122">
        <v>0.68899999999999995</v>
      </c>
      <c r="F23" s="49">
        <v>0.3</v>
      </c>
      <c r="G23" s="47"/>
      <c r="H23" s="47"/>
      <c r="I23" s="64"/>
    </row>
    <row r="24" spans="1:10" ht="55" customHeight="1" x14ac:dyDescent="0.2">
      <c r="A24" s="565"/>
      <c r="B24" s="600" t="s">
        <v>1</v>
      </c>
      <c r="C24" s="608" t="s">
        <v>4593</v>
      </c>
      <c r="D24" s="74" t="s">
        <v>346</v>
      </c>
      <c r="E24" s="132" t="s">
        <v>347</v>
      </c>
      <c r="F24" s="133" t="s">
        <v>370</v>
      </c>
      <c r="G24" s="132" t="s">
        <v>349</v>
      </c>
      <c r="H24" s="133" t="s">
        <v>371</v>
      </c>
      <c r="I24" s="194"/>
      <c r="J24" s="4"/>
    </row>
    <row r="25" spans="1:10" x14ac:dyDescent="0.2">
      <c r="A25" s="565"/>
      <c r="B25" s="560"/>
      <c r="C25" s="625"/>
      <c r="D25" s="75">
        <v>1820</v>
      </c>
      <c r="E25" s="46">
        <v>0.48399999999999999</v>
      </c>
      <c r="F25" s="48">
        <f t="shared" ref="F25:F26" si="1">E25*F26/E26</f>
        <v>0.2041297709923664</v>
      </c>
      <c r="G25" s="46">
        <v>0.21099999999999999</v>
      </c>
      <c r="H25" s="48">
        <f>G25*H26/G26</f>
        <v>9.4679487179487168E-2</v>
      </c>
      <c r="I25" s="26"/>
      <c r="J25" s="4"/>
    </row>
    <row r="26" spans="1:10" x14ac:dyDescent="0.2">
      <c r="A26" s="565"/>
      <c r="B26" s="560"/>
      <c r="C26" s="625"/>
      <c r="D26" s="75">
        <v>1850</v>
      </c>
      <c r="E26" s="46">
        <v>0.51200000000000001</v>
      </c>
      <c r="F26" s="48">
        <f t="shared" si="1"/>
        <v>0.21593893129770991</v>
      </c>
      <c r="G26" s="46">
        <v>0.189</v>
      </c>
      <c r="H26" s="48">
        <f>G26*H27/G27</f>
        <v>8.4807692307692306E-2</v>
      </c>
      <c r="I26" s="25"/>
      <c r="J26" s="4"/>
    </row>
    <row r="27" spans="1:10" x14ac:dyDescent="0.2">
      <c r="A27" s="565"/>
      <c r="B27" s="560"/>
      <c r="C27" s="625"/>
      <c r="D27" s="75">
        <v>1880</v>
      </c>
      <c r="E27" s="46">
        <v>0.45400000000000001</v>
      </c>
      <c r="F27" s="48">
        <f>E27*F28/E28</f>
        <v>0.19147709923664122</v>
      </c>
      <c r="G27" s="46">
        <v>0.16900000000000001</v>
      </c>
      <c r="H27" s="48">
        <f>G27*H28/G28</f>
        <v>7.5833333333333336E-2</v>
      </c>
      <c r="I27" s="25"/>
      <c r="J27" s="4"/>
    </row>
    <row r="28" spans="1:10" x14ac:dyDescent="0.2">
      <c r="A28" s="565"/>
      <c r="B28" s="601"/>
      <c r="C28" s="626"/>
      <c r="D28" s="76">
        <v>1900</v>
      </c>
      <c r="E28" s="47">
        <v>0.52400000000000002</v>
      </c>
      <c r="F28" s="49">
        <v>0.221</v>
      </c>
      <c r="G28" s="47">
        <v>0.23400000000000001</v>
      </c>
      <c r="H28" s="49">
        <v>0.105</v>
      </c>
      <c r="I28" s="25"/>
      <c r="J28" s="4"/>
    </row>
    <row r="29" spans="1:10" ht="46" x14ac:dyDescent="0.2">
      <c r="A29" s="565"/>
      <c r="B29" s="600" t="s">
        <v>53</v>
      </c>
      <c r="C29" s="608" t="s">
        <v>4594</v>
      </c>
      <c r="D29" s="77" t="s">
        <v>346</v>
      </c>
      <c r="E29" s="52" t="s">
        <v>350</v>
      </c>
      <c r="F29" s="65" t="s">
        <v>351</v>
      </c>
      <c r="G29" s="591" t="s">
        <v>354</v>
      </c>
      <c r="H29" s="591"/>
      <c r="I29" s="591"/>
      <c r="J29" s="4"/>
    </row>
    <row r="30" spans="1:10" x14ac:dyDescent="0.2">
      <c r="A30" s="565"/>
      <c r="B30" s="560"/>
      <c r="C30" s="623"/>
      <c r="D30" s="75">
        <v>1930</v>
      </c>
      <c r="E30" s="46">
        <v>0.04</v>
      </c>
      <c r="F30" s="48">
        <f>E30*F31/E31</f>
        <v>0.11600000000000002</v>
      </c>
      <c r="G30" s="592"/>
      <c r="H30" s="592"/>
      <c r="I30" s="593"/>
    </row>
    <row r="31" spans="1:10" x14ac:dyDescent="0.2">
      <c r="A31" s="565"/>
      <c r="B31" s="560"/>
      <c r="C31" s="623"/>
      <c r="D31" s="75">
        <v>1940</v>
      </c>
      <c r="E31" s="46">
        <v>3.7999999999999999E-2</v>
      </c>
      <c r="F31" s="48">
        <f>E31*F32/E32</f>
        <v>0.11020000000000001</v>
      </c>
      <c r="G31" s="592"/>
      <c r="H31" s="592"/>
      <c r="I31" s="593"/>
    </row>
    <row r="32" spans="1:10" x14ac:dyDescent="0.2">
      <c r="A32" s="565"/>
      <c r="B32" s="560"/>
      <c r="C32" s="623"/>
      <c r="D32" s="75">
        <v>1950</v>
      </c>
      <c r="E32" s="46">
        <v>0.02</v>
      </c>
      <c r="F32" s="66">
        <v>5.8000000000000003E-2</v>
      </c>
      <c r="G32" s="592"/>
      <c r="H32" s="592"/>
      <c r="I32" s="593"/>
    </row>
    <row r="33" spans="1:9" x14ac:dyDescent="0.2">
      <c r="A33" s="565"/>
      <c r="B33" s="601"/>
      <c r="C33" s="624"/>
      <c r="D33" s="76"/>
      <c r="E33" s="47"/>
      <c r="F33" s="49"/>
      <c r="G33" s="594"/>
      <c r="H33" s="594"/>
      <c r="I33" s="595"/>
    </row>
    <row r="34" spans="1:9" ht="45" customHeight="1" x14ac:dyDescent="0.2">
      <c r="A34" s="565"/>
      <c r="B34" s="85" t="s">
        <v>54</v>
      </c>
      <c r="C34" s="80" t="s">
        <v>4595</v>
      </c>
      <c r="D34" s="588" t="s">
        <v>355</v>
      </c>
      <c r="E34" s="589"/>
      <c r="F34" s="589"/>
      <c r="G34" s="589"/>
      <c r="H34" s="589"/>
      <c r="I34" s="590"/>
    </row>
    <row r="35" spans="1:9" ht="65" customHeight="1" x14ac:dyDescent="0.2">
      <c r="A35" s="565"/>
      <c r="B35" s="600" t="s">
        <v>5</v>
      </c>
      <c r="C35" s="610" t="s">
        <v>4596</v>
      </c>
      <c r="D35" s="74" t="s">
        <v>346</v>
      </c>
      <c r="E35" s="50" t="s">
        <v>347</v>
      </c>
      <c r="F35" s="45" t="s">
        <v>368</v>
      </c>
      <c r="G35" s="50"/>
      <c r="H35" s="50"/>
      <c r="I35" s="62"/>
    </row>
    <row r="36" spans="1:9" ht="30" customHeight="1" x14ac:dyDescent="0.2">
      <c r="A36" s="565"/>
      <c r="B36" s="560"/>
      <c r="C36" s="611"/>
      <c r="D36" s="75">
        <v>1780</v>
      </c>
      <c r="E36" s="121">
        <v>0.58899999999999997</v>
      </c>
      <c r="F36" s="48">
        <f t="shared" ref="F36:F37" si="2">E36*F37/E37</f>
        <v>0.29449999999999998</v>
      </c>
      <c r="G36" s="46"/>
      <c r="H36" s="46"/>
      <c r="I36" s="63"/>
    </row>
    <row r="37" spans="1:9" x14ac:dyDescent="0.2">
      <c r="A37" s="565"/>
      <c r="B37" s="560"/>
      <c r="C37" s="611"/>
      <c r="D37" s="134">
        <v>1820</v>
      </c>
      <c r="E37" s="121">
        <v>0.55900000000000005</v>
      </c>
      <c r="F37" s="48">
        <f t="shared" si="2"/>
        <v>0.27950000000000003</v>
      </c>
      <c r="G37" s="46"/>
      <c r="H37" s="46"/>
      <c r="I37" s="63"/>
    </row>
    <row r="38" spans="1:9" ht="61" x14ac:dyDescent="0.2">
      <c r="A38" s="565"/>
      <c r="B38" s="560"/>
      <c r="C38" s="611"/>
      <c r="D38" s="75">
        <v>1850</v>
      </c>
      <c r="E38" s="121">
        <f>(E37+E39)/2</f>
        <v>0.56600000000000006</v>
      </c>
      <c r="F38" s="115">
        <f>E38*F40/E40</f>
        <v>0.28300000000000003</v>
      </c>
      <c r="G38" s="123" t="s">
        <v>374</v>
      </c>
      <c r="H38" s="123"/>
      <c r="I38" s="63"/>
    </row>
    <row r="39" spans="1:9" ht="25" x14ac:dyDescent="0.2">
      <c r="A39" s="565"/>
      <c r="B39" s="560"/>
      <c r="C39" s="611"/>
      <c r="D39" s="75">
        <v>1880</v>
      </c>
      <c r="E39" s="121">
        <v>0.57299999999999995</v>
      </c>
      <c r="F39" s="115">
        <f>E39*F40/E40</f>
        <v>0.28649999999999998</v>
      </c>
      <c r="G39" s="135" t="s">
        <v>373</v>
      </c>
      <c r="H39" s="135"/>
      <c r="I39" s="63"/>
    </row>
    <row r="40" spans="1:9" x14ac:dyDescent="0.2">
      <c r="A40" s="565"/>
      <c r="B40" s="601"/>
      <c r="C40" s="612"/>
      <c r="D40" s="76">
        <v>1900</v>
      </c>
      <c r="E40" s="122">
        <v>0.59199999999999997</v>
      </c>
      <c r="F40" s="49">
        <v>0.29599999999999999</v>
      </c>
      <c r="G40" s="47"/>
      <c r="H40" s="47"/>
      <c r="I40" s="64"/>
    </row>
    <row r="41" spans="1:9" ht="51" customHeight="1" x14ac:dyDescent="0.2">
      <c r="A41" s="565"/>
      <c r="B41" s="85" t="s">
        <v>292</v>
      </c>
      <c r="C41" s="53" t="s">
        <v>4597</v>
      </c>
      <c r="D41" s="588"/>
      <c r="E41" s="589"/>
      <c r="F41" s="589"/>
      <c r="G41" s="589"/>
      <c r="H41" s="589"/>
      <c r="I41" s="590"/>
    </row>
    <row r="42" spans="1:9" ht="46" thickBot="1" x14ac:dyDescent="0.25">
      <c r="A42" s="565"/>
      <c r="B42" s="84" t="s">
        <v>293</v>
      </c>
      <c r="C42" s="67" t="s">
        <v>4598</v>
      </c>
      <c r="D42" s="602" t="s">
        <v>353</v>
      </c>
      <c r="E42" s="608"/>
      <c r="F42" s="608"/>
      <c r="G42" s="608"/>
      <c r="H42" s="608"/>
      <c r="I42" s="609"/>
    </row>
    <row r="43" spans="1:9" ht="45" x14ac:dyDescent="0.2">
      <c r="A43" s="564" t="s">
        <v>24</v>
      </c>
      <c r="B43" s="81" t="s">
        <v>25</v>
      </c>
      <c r="C43" s="86" t="s">
        <v>4599</v>
      </c>
      <c r="D43" s="111"/>
      <c r="E43" s="112"/>
      <c r="F43" s="112"/>
      <c r="G43" s="112"/>
      <c r="H43" s="116"/>
      <c r="I43" s="113"/>
    </row>
    <row r="44" spans="1:9" ht="30" x14ac:dyDescent="0.2">
      <c r="A44" s="565"/>
      <c r="B44" s="83" t="s">
        <v>27</v>
      </c>
      <c r="C44" s="87" t="s">
        <v>4600</v>
      </c>
      <c r="D44" s="106"/>
      <c r="E44" s="107"/>
      <c r="F44" s="107"/>
      <c r="G44" s="107"/>
      <c r="H44" s="117"/>
      <c r="I44" s="108"/>
    </row>
    <row r="45" spans="1:9" ht="45" x14ac:dyDescent="0.2">
      <c r="A45" s="565"/>
      <c r="B45" s="83" t="s">
        <v>29</v>
      </c>
      <c r="C45" s="136" t="s">
        <v>4601</v>
      </c>
      <c r="D45" s="588"/>
      <c r="E45" s="589"/>
      <c r="F45" s="589"/>
      <c r="G45" s="589"/>
      <c r="H45" s="589"/>
      <c r="I45" s="590"/>
    </row>
    <row r="46" spans="1:9" ht="30" x14ac:dyDescent="0.2">
      <c r="A46" s="565"/>
      <c r="B46" s="83" t="s">
        <v>57</v>
      </c>
      <c r="C46" s="87" t="s">
        <v>4602</v>
      </c>
      <c r="D46" s="588" t="s">
        <v>357</v>
      </c>
      <c r="E46" s="589"/>
      <c r="F46" s="589"/>
      <c r="G46" s="589"/>
      <c r="H46" s="589"/>
      <c r="I46" s="590"/>
    </row>
    <row r="47" spans="1:9" ht="30" x14ac:dyDescent="0.2">
      <c r="A47" s="565"/>
      <c r="B47" s="83" t="s">
        <v>30</v>
      </c>
      <c r="C47" s="87" t="s">
        <v>4603</v>
      </c>
      <c r="D47" s="588" t="s">
        <v>357</v>
      </c>
      <c r="E47" s="589"/>
      <c r="F47" s="589"/>
      <c r="G47" s="589"/>
      <c r="H47" s="589"/>
      <c r="I47" s="590"/>
    </row>
    <row r="48" spans="1:9" ht="35" customHeight="1" thickBot="1" x14ac:dyDescent="0.25">
      <c r="A48" s="566"/>
      <c r="B48" s="82" t="s">
        <v>33</v>
      </c>
      <c r="C48" s="88" t="s">
        <v>4603</v>
      </c>
      <c r="D48" s="585" t="s">
        <v>356</v>
      </c>
      <c r="E48" s="586"/>
      <c r="F48" s="586"/>
      <c r="G48" s="586"/>
      <c r="H48" s="586"/>
      <c r="I48" s="587"/>
    </row>
    <row r="49" spans="1:9" ht="54" customHeight="1" x14ac:dyDescent="0.2">
      <c r="A49" s="560" t="s">
        <v>198</v>
      </c>
      <c r="B49" s="110" t="s">
        <v>59</v>
      </c>
      <c r="C49" s="398" t="s">
        <v>4604</v>
      </c>
      <c r="D49" s="402"/>
      <c r="E49" s="68"/>
      <c r="F49" s="68"/>
      <c r="G49" s="68"/>
      <c r="H49" s="68"/>
      <c r="I49" s="403"/>
    </row>
    <row r="50" spans="1:9" x14ac:dyDescent="0.2">
      <c r="A50" s="560"/>
      <c r="B50" s="600" t="s">
        <v>40</v>
      </c>
      <c r="C50" s="602" t="s">
        <v>4605</v>
      </c>
      <c r="D50" s="404"/>
      <c r="E50" s="405"/>
      <c r="F50" s="405"/>
      <c r="G50" s="405"/>
      <c r="H50" s="405"/>
      <c r="I50" s="194"/>
    </row>
    <row r="51" spans="1:9" x14ac:dyDescent="0.2">
      <c r="A51" s="560"/>
      <c r="B51" s="560"/>
      <c r="C51" s="603"/>
      <c r="D51" s="4"/>
      <c r="E51" s="33"/>
      <c r="F51" s="33"/>
      <c r="G51" s="33"/>
      <c r="H51" s="33"/>
      <c r="I51" s="34"/>
    </row>
    <row r="52" spans="1:9" x14ac:dyDescent="0.2">
      <c r="A52" s="560"/>
      <c r="B52" s="560"/>
      <c r="C52" s="603"/>
      <c r="D52" s="4"/>
      <c r="E52" s="33"/>
      <c r="F52" s="33"/>
      <c r="G52" s="33"/>
      <c r="H52" s="33"/>
      <c r="I52" s="34"/>
    </row>
    <row r="53" spans="1:9" x14ac:dyDescent="0.2">
      <c r="A53" s="560"/>
      <c r="B53" s="560"/>
      <c r="C53" s="603"/>
      <c r="D53" s="4"/>
      <c r="E53" s="33"/>
      <c r="F53" s="33"/>
      <c r="G53" s="33"/>
      <c r="H53" s="33"/>
      <c r="I53" s="34"/>
    </row>
    <row r="54" spans="1:9" x14ac:dyDescent="0.2">
      <c r="A54" s="560"/>
      <c r="B54" s="560"/>
      <c r="C54" s="603"/>
      <c r="D54" s="4"/>
      <c r="E54" s="33"/>
      <c r="F54" s="33"/>
      <c r="G54" s="33"/>
      <c r="H54" s="33"/>
      <c r="I54" s="34"/>
    </row>
    <row r="55" spans="1:9" ht="19" customHeight="1" x14ac:dyDescent="0.2">
      <c r="A55" s="560"/>
      <c r="B55" s="601"/>
      <c r="C55" s="604"/>
      <c r="D55" s="582"/>
      <c r="E55" s="583"/>
      <c r="F55" s="583"/>
      <c r="G55" s="583"/>
      <c r="H55" s="583"/>
      <c r="I55" s="584"/>
    </row>
    <row r="56" spans="1:9" ht="35" customHeight="1" x14ac:dyDescent="0.2">
      <c r="A56" s="560"/>
      <c r="B56" s="83" t="s">
        <v>39</v>
      </c>
      <c r="C56" s="401" t="s">
        <v>4606</v>
      </c>
      <c r="D56" s="173"/>
      <c r="E56" s="399"/>
      <c r="F56" s="399"/>
      <c r="G56" s="399"/>
      <c r="H56" s="399"/>
      <c r="I56" s="120"/>
    </row>
    <row r="57" spans="1:9" ht="56" customHeight="1" thickBot="1" x14ac:dyDescent="0.25">
      <c r="A57" s="561"/>
      <c r="B57" s="105" t="s">
        <v>358</v>
      </c>
      <c r="C57" s="395" t="s">
        <v>4607</v>
      </c>
      <c r="D57" s="395"/>
      <c r="E57" s="396"/>
      <c r="F57" s="396"/>
      <c r="G57" s="396"/>
      <c r="H57" s="396"/>
      <c r="I57" s="397"/>
    </row>
    <row r="58" spans="1:9" ht="84" customHeight="1" x14ac:dyDescent="0.2">
      <c r="A58" s="559" t="s">
        <v>19</v>
      </c>
      <c r="B58" s="559" t="s">
        <v>21</v>
      </c>
      <c r="C58" s="613" t="s">
        <v>4608</v>
      </c>
      <c r="D58" s="143"/>
      <c r="E58" s="144" t="s">
        <v>364</v>
      </c>
      <c r="F58" s="145" t="s">
        <v>366</v>
      </c>
      <c r="G58" s="144" t="s">
        <v>365</v>
      </c>
      <c r="H58" s="145" t="s">
        <v>367</v>
      </c>
      <c r="I58" s="44"/>
    </row>
    <row r="59" spans="1:9" ht="21" customHeight="1" x14ac:dyDescent="0.2">
      <c r="A59" s="560"/>
      <c r="B59" s="560"/>
      <c r="C59" s="611"/>
      <c r="D59" s="75">
        <v>1850</v>
      </c>
      <c r="E59" s="124"/>
      <c r="F59" s="125">
        <f>F60</f>
        <v>0.09</v>
      </c>
      <c r="G59" s="124"/>
      <c r="H59" s="172">
        <f>H60</f>
        <v>0.03</v>
      </c>
      <c r="I59" s="26"/>
    </row>
    <row r="60" spans="1:9" x14ac:dyDescent="0.2">
      <c r="A60" s="560"/>
      <c r="B60" s="560"/>
      <c r="C60" s="611"/>
      <c r="D60" s="134">
        <v>1866</v>
      </c>
      <c r="E60" s="121">
        <v>0.09</v>
      </c>
      <c r="F60" s="48">
        <f t="shared" ref="F60:F61" si="3">E60*F61/E61</f>
        <v>0.09</v>
      </c>
      <c r="G60" s="121">
        <v>0.03</v>
      </c>
      <c r="H60" s="48">
        <f>G60</f>
        <v>0.03</v>
      </c>
      <c r="I60" s="26"/>
    </row>
    <row r="61" spans="1:9" x14ac:dyDescent="0.2">
      <c r="A61" s="560"/>
      <c r="B61" s="560"/>
      <c r="C61" s="611"/>
      <c r="D61" s="134">
        <v>1880</v>
      </c>
      <c r="E61" s="121">
        <v>0.11700000000000001</v>
      </c>
      <c r="F61" s="48">
        <f t="shared" si="3"/>
        <v>0.11700000000000001</v>
      </c>
      <c r="G61" s="121">
        <v>4.8000000000000001E-2</v>
      </c>
      <c r="H61" s="48">
        <f>G61</f>
        <v>4.8000000000000001E-2</v>
      </c>
      <c r="I61" s="26"/>
    </row>
    <row r="62" spans="1:9" x14ac:dyDescent="0.2">
      <c r="A62" s="560"/>
      <c r="B62" s="560"/>
      <c r="C62" s="611"/>
      <c r="D62" s="134">
        <v>1900</v>
      </c>
      <c r="E62" s="121">
        <v>0.155</v>
      </c>
      <c r="F62" s="48">
        <f>E62*F63/E63</f>
        <v>0.155</v>
      </c>
      <c r="G62" s="121">
        <v>7.4700000000000003E-2</v>
      </c>
      <c r="H62" s="48">
        <f>G62</f>
        <v>7.4700000000000003E-2</v>
      </c>
      <c r="I62" s="26"/>
    </row>
    <row r="63" spans="1:9" ht="18" customHeight="1" thickBot="1" x14ac:dyDescent="0.25">
      <c r="A63" s="560"/>
      <c r="B63" s="561"/>
      <c r="C63" s="612"/>
      <c r="D63" s="128">
        <v>1910</v>
      </c>
      <c r="E63" s="129">
        <v>0.187</v>
      </c>
      <c r="F63" s="131">
        <v>0.187</v>
      </c>
      <c r="G63" s="130">
        <v>8.6999999999999994E-2</v>
      </c>
      <c r="H63" s="131">
        <v>8.6999999999999994E-2</v>
      </c>
      <c r="I63" s="26"/>
    </row>
    <row r="64" spans="1:9" ht="84" customHeight="1" x14ac:dyDescent="0.2">
      <c r="A64" s="560"/>
      <c r="B64" s="560" t="s">
        <v>22</v>
      </c>
      <c r="C64" s="613" t="s">
        <v>4609</v>
      </c>
      <c r="D64" s="143"/>
      <c r="E64" s="144" t="s">
        <v>372</v>
      </c>
      <c r="F64" s="145" t="s">
        <v>367</v>
      </c>
      <c r="G64" s="138"/>
      <c r="H64" s="138"/>
      <c r="I64" s="139"/>
    </row>
    <row r="65" spans="1:20" ht="21" customHeight="1" x14ac:dyDescent="0.2">
      <c r="A65" s="560"/>
      <c r="B65" s="560"/>
      <c r="C65" s="611"/>
      <c r="D65" s="75">
        <v>1820</v>
      </c>
      <c r="E65" s="125">
        <v>0.09</v>
      </c>
      <c r="F65" s="48">
        <v>0.03</v>
      </c>
      <c r="G65" s="109"/>
      <c r="H65" s="119"/>
      <c r="I65" s="137"/>
    </row>
    <row r="66" spans="1:20" x14ac:dyDescent="0.2">
      <c r="A66" s="560"/>
      <c r="B66" s="560"/>
      <c r="C66" s="611"/>
      <c r="D66" s="134">
        <v>1850</v>
      </c>
      <c r="E66" s="48">
        <v>0.09</v>
      </c>
      <c r="F66" s="48">
        <v>0.03</v>
      </c>
      <c r="G66" s="127"/>
      <c r="H66" s="127"/>
      <c r="I66" s="140"/>
    </row>
    <row r="67" spans="1:20" x14ac:dyDescent="0.2">
      <c r="A67" s="560"/>
      <c r="B67" s="560"/>
      <c r="C67" s="611"/>
      <c r="D67" s="134">
        <v>1880</v>
      </c>
      <c r="E67" s="48">
        <v>0.105</v>
      </c>
      <c r="F67" s="48">
        <f>E67*F68/E68</f>
        <v>4.0320000000000002E-2</v>
      </c>
      <c r="G67" s="127"/>
      <c r="H67" s="127"/>
      <c r="I67" s="140"/>
    </row>
    <row r="68" spans="1:20" x14ac:dyDescent="0.2">
      <c r="A68" s="560"/>
      <c r="B68" s="560"/>
      <c r="C68" s="611"/>
      <c r="D68" s="134">
        <v>1910</v>
      </c>
      <c r="E68" s="48">
        <v>0.12</v>
      </c>
      <c r="F68" s="48">
        <f>E68*F69/E69</f>
        <v>4.6079999999999996E-2</v>
      </c>
      <c r="G68" s="127"/>
      <c r="H68" s="127"/>
      <c r="I68" s="140"/>
    </row>
    <row r="69" spans="1:20" ht="18" customHeight="1" thickBot="1" x14ac:dyDescent="0.25">
      <c r="A69" s="561"/>
      <c r="B69" s="561"/>
      <c r="C69" s="612"/>
      <c r="D69" s="75">
        <v>1920</v>
      </c>
      <c r="E69" s="126">
        <v>0.125</v>
      </c>
      <c r="F69" s="131">
        <v>4.8000000000000001E-2</v>
      </c>
      <c r="G69" s="142"/>
      <c r="H69" s="142"/>
      <c r="I69" s="141"/>
    </row>
    <row r="70" spans="1:20" ht="35" customHeight="1" x14ac:dyDescent="0.2">
      <c r="A70" s="559" t="s">
        <v>82</v>
      </c>
      <c r="B70" s="81" t="s">
        <v>85</v>
      </c>
      <c r="C70" s="86" t="s">
        <v>4610</v>
      </c>
      <c r="D70" s="78"/>
      <c r="E70" s="78"/>
      <c r="F70" s="78"/>
      <c r="G70" s="78"/>
      <c r="H70" s="116"/>
      <c r="I70" s="89"/>
    </row>
    <row r="71" spans="1:20" ht="35" customHeight="1" thickBot="1" x14ac:dyDescent="0.25">
      <c r="A71" s="561"/>
      <c r="B71" s="91" t="s">
        <v>210</v>
      </c>
      <c r="C71" s="88" t="s">
        <v>4611</v>
      </c>
      <c r="D71" s="69"/>
      <c r="E71" s="69"/>
      <c r="F71" s="69"/>
      <c r="G71" s="69"/>
      <c r="H71" s="118"/>
      <c r="I71" s="70"/>
    </row>
    <row r="72" spans="1:20" ht="93" customHeight="1" x14ac:dyDescent="0.2">
      <c r="A72" s="579" t="s">
        <v>359</v>
      </c>
      <c r="B72" s="92" t="s">
        <v>11</v>
      </c>
      <c r="C72" s="373" t="s">
        <v>4612</v>
      </c>
      <c r="D72" s="94"/>
      <c r="E72" s="94"/>
      <c r="F72" s="94"/>
      <c r="G72" s="94"/>
      <c r="H72" s="94"/>
      <c r="I72" s="93"/>
    </row>
    <row r="73" spans="1:20" ht="56" customHeight="1" x14ac:dyDescent="0.2">
      <c r="A73" s="580"/>
      <c r="B73" s="95" t="s">
        <v>13</v>
      </c>
      <c r="C73" s="87" t="s">
        <v>4614</v>
      </c>
      <c r="D73" s="97"/>
      <c r="E73" s="97"/>
      <c r="F73" s="97"/>
      <c r="G73" s="97"/>
      <c r="H73" s="97"/>
      <c r="I73" s="96"/>
    </row>
    <row r="74" spans="1:20" ht="35" customHeight="1" thickBot="1" x14ac:dyDescent="0.25">
      <c r="A74" s="581"/>
      <c r="B74" s="191" t="s">
        <v>360</v>
      </c>
      <c r="C74" s="98" t="s">
        <v>4613</v>
      </c>
      <c r="D74" s="186"/>
      <c r="E74" s="192"/>
      <c r="F74" s="192"/>
      <c r="G74" s="192"/>
      <c r="H74" s="192"/>
      <c r="I74" s="193"/>
    </row>
    <row r="75" spans="1:20" ht="64" customHeight="1" x14ac:dyDescent="0.2">
      <c r="A75" s="560" t="s">
        <v>64</v>
      </c>
      <c r="B75" s="151" t="s">
        <v>17</v>
      </c>
      <c r="C75" s="152" t="s">
        <v>4616</v>
      </c>
      <c r="D75" s="153"/>
      <c r="E75" s="158"/>
      <c r="F75" s="158"/>
      <c r="G75" s="158"/>
      <c r="H75" s="158"/>
      <c r="I75" s="120"/>
    </row>
    <row r="76" spans="1:20" ht="81" customHeight="1" thickBot="1" x14ac:dyDescent="0.25">
      <c r="A76" s="560"/>
      <c r="B76" s="560" t="s">
        <v>361</v>
      </c>
      <c r="C76" s="606" t="s">
        <v>4615</v>
      </c>
      <c r="D76" s="173"/>
      <c r="E76" s="174" t="s">
        <v>390</v>
      </c>
      <c r="F76" s="174" t="s">
        <v>391</v>
      </c>
      <c r="G76" s="189" t="s">
        <v>392</v>
      </c>
      <c r="H76" s="190"/>
      <c r="I76" s="154"/>
      <c r="L76" s="599"/>
      <c r="M76" s="599"/>
      <c r="N76" s="161"/>
      <c r="O76" s="599"/>
      <c r="P76" s="599"/>
      <c r="Q76" s="161"/>
      <c r="R76" s="161"/>
      <c r="S76" s="161"/>
      <c r="T76" s="161"/>
    </row>
    <row r="77" spans="1:20" x14ac:dyDescent="0.2">
      <c r="A77" s="560"/>
      <c r="B77" s="560"/>
      <c r="C77" s="606"/>
      <c r="D77" s="175" t="s">
        <v>385</v>
      </c>
      <c r="E77" s="177">
        <v>0.60699999999999998</v>
      </c>
      <c r="F77" s="180">
        <v>0.56799999999999995</v>
      </c>
      <c r="G77" s="183">
        <f>(E77+F77)/2</f>
        <v>0.58749999999999991</v>
      </c>
      <c r="H77" s="157"/>
      <c r="I77" s="150"/>
      <c r="K77" s="12"/>
      <c r="L77" s="605" t="s">
        <v>17</v>
      </c>
      <c r="M77" s="605"/>
      <c r="N77" s="165" t="s">
        <v>383</v>
      </c>
      <c r="O77" s="605" t="s">
        <v>59</v>
      </c>
      <c r="P77" s="605"/>
      <c r="Q77" s="165" t="s">
        <v>257</v>
      </c>
      <c r="R77" s="165" t="s">
        <v>280</v>
      </c>
      <c r="S77" s="165" t="s">
        <v>283</v>
      </c>
      <c r="T77" s="166" t="s">
        <v>282</v>
      </c>
    </row>
    <row r="78" spans="1:20" x14ac:dyDescent="0.2">
      <c r="A78" s="560"/>
      <c r="B78" s="560"/>
      <c r="C78" s="606"/>
      <c r="D78" s="176" t="s">
        <v>386</v>
      </c>
      <c r="E78" s="178">
        <v>0.32400000000000001</v>
      </c>
      <c r="F78" s="181">
        <v>0.35599999999999998</v>
      </c>
      <c r="G78" s="184">
        <f t="shared" ref="G78:G81" si="4">(E78+F78)/2</f>
        <v>0.33999999999999997</v>
      </c>
      <c r="H78" s="157"/>
      <c r="I78" s="150"/>
      <c r="K78" s="4"/>
      <c r="L78" s="7">
        <v>1950</v>
      </c>
      <c r="M78" s="7">
        <v>2018</v>
      </c>
      <c r="N78" s="7">
        <v>1945</v>
      </c>
      <c r="O78" s="7">
        <v>1930</v>
      </c>
      <c r="P78" s="7">
        <v>1950</v>
      </c>
      <c r="Q78" s="7">
        <v>1950</v>
      </c>
      <c r="R78" s="7">
        <v>1950</v>
      </c>
      <c r="S78" s="7">
        <v>1950</v>
      </c>
      <c r="T78" s="8">
        <v>1950</v>
      </c>
    </row>
    <row r="79" spans="1:20" x14ac:dyDescent="0.2">
      <c r="A79" s="560"/>
      <c r="B79" s="560"/>
      <c r="C79" s="606"/>
      <c r="D79" s="176" t="s">
        <v>388</v>
      </c>
      <c r="E79" s="178">
        <v>6.9000000000000006E-2</v>
      </c>
      <c r="F79" s="181">
        <v>7.5999999999999998E-2</v>
      </c>
      <c r="G79" s="184">
        <f t="shared" si="4"/>
        <v>7.2500000000000009E-2</v>
      </c>
      <c r="H79" s="157"/>
      <c r="I79" s="150"/>
      <c r="K79" s="4" t="s">
        <v>338</v>
      </c>
      <c r="L79" s="167">
        <v>0.72343982169390797</v>
      </c>
      <c r="M79" s="168">
        <v>0.65100000000000002</v>
      </c>
      <c r="N79" s="168"/>
      <c r="O79" s="167">
        <v>0.68618222891566272</v>
      </c>
      <c r="P79" s="167">
        <v>0.63038685107235914</v>
      </c>
      <c r="Q79" s="168">
        <f>Q80*2.3</f>
        <v>0.60160965794768606</v>
      </c>
      <c r="R79" s="168">
        <f t="shared" ref="R79" si="5">R80*2.3</f>
        <v>0.64015904572564597</v>
      </c>
      <c r="S79" s="168">
        <f t="shared" ref="S79" si="6">S80*2.3</f>
        <v>0.75900000000000001</v>
      </c>
      <c r="T79" s="169">
        <f t="shared" ref="T79" si="7">T80*2.3</f>
        <v>0.82799999999999996</v>
      </c>
    </row>
    <row r="80" spans="1:20" x14ac:dyDescent="0.2">
      <c r="A80" s="560"/>
      <c r="B80" s="560"/>
      <c r="C80" s="606"/>
      <c r="D80" s="176" t="s">
        <v>387</v>
      </c>
      <c r="E80" s="179">
        <v>0.30299999999999999</v>
      </c>
      <c r="F80" s="181">
        <v>0.19</v>
      </c>
      <c r="G80" s="184">
        <f t="shared" si="4"/>
        <v>0.2465</v>
      </c>
      <c r="H80" s="157"/>
      <c r="I80" s="150"/>
      <c r="K80" s="4" t="s">
        <v>339</v>
      </c>
      <c r="L80" s="168">
        <v>0.32</v>
      </c>
      <c r="M80" s="168">
        <v>0.192</v>
      </c>
      <c r="N80" s="167">
        <v>0.26526606878034004</v>
      </c>
      <c r="O80" s="168">
        <v>0.27</v>
      </c>
      <c r="P80" s="168">
        <v>0.17</v>
      </c>
      <c r="Q80" s="167">
        <v>0.26156941649899396</v>
      </c>
      <c r="R80" s="167">
        <v>0.27833001988071565</v>
      </c>
      <c r="S80" s="168">
        <v>0.33</v>
      </c>
      <c r="T80" s="169">
        <v>0.36</v>
      </c>
    </row>
    <row r="81" spans="1:20" ht="41" customHeight="1" thickBot="1" x14ac:dyDescent="0.25">
      <c r="A81" s="561"/>
      <c r="B81" s="561"/>
      <c r="C81" s="607"/>
      <c r="D81" s="187" t="s">
        <v>389</v>
      </c>
      <c r="E81" s="188">
        <v>9.2999999999999999E-2</v>
      </c>
      <c r="F81" s="182">
        <v>5.8999999999999997E-2</v>
      </c>
      <c r="G81" s="185">
        <f t="shared" si="4"/>
        <v>7.5999999999999998E-2</v>
      </c>
      <c r="H81" s="155"/>
      <c r="I81" s="156"/>
      <c r="K81" s="5" t="s">
        <v>384</v>
      </c>
      <c r="L81" s="170">
        <v>8.5000000000000006E-2</v>
      </c>
      <c r="M81" s="170">
        <v>0.06</v>
      </c>
      <c r="N81" s="170">
        <v>7.4999999999999997E-2</v>
      </c>
      <c r="O81" s="170">
        <v>0.08</v>
      </c>
      <c r="P81" s="170">
        <v>0.06</v>
      </c>
      <c r="Q81" s="170">
        <v>7.0000000000000007E-2</v>
      </c>
      <c r="R81" s="170">
        <v>0.09</v>
      </c>
      <c r="S81" s="170">
        <v>0.13</v>
      </c>
      <c r="T81" s="171">
        <v>0.12</v>
      </c>
    </row>
    <row r="82" spans="1:20" x14ac:dyDescent="0.2">
      <c r="A82" s="460" t="s">
        <v>4554</v>
      </c>
      <c r="B82" s="39"/>
      <c r="C82" s="40"/>
    </row>
    <row r="83" spans="1:20" x14ac:dyDescent="0.2">
      <c r="B83" s="39"/>
      <c r="C83" s="40"/>
    </row>
    <row r="84" spans="1:20" x14ac:dyDescent="0.2">
      <c r="A84" s="99" t="s">
        <v>362</v>
      </c>
      <c r="B84" s="39"/>
      <c r="C84" s="40"/>
    </row>
    <row r="85" spans="1:20" x14ac:dyDescent="0.2">
      <c r="B85" s="39"/>
      <c r="C85" s="40"/>
    </row>
    <row r="86" spans="1:20" x14ac:dyDescent="0.2">
      <c r="B86" s="39"/>
      <c r="C86" s="40"/>
      <c r="E86" s="11"/>
      <c r="F86" s="11"/>
      <c r="G86" s="11"/>
      <c r="H86" s="11"/>
    </row>
    <row r="87" spans="1:20" x14ac:dyDescent="0.2">
      <c r="B87" s="39"/>
      <c r="C87" s="40"/>
      <c r="E87" s="11"/>
      <c r="F87" s="11"/>
      <c r="G87" s="11"/>
      <c r="H87" s="11"/>
    </row>
    <row r="88" spans="1:20" x14ac:dyDescent="0.2">
      <c r="B88" s="39"/>
      <c r="C88" s="40"/>
      <c r="E88" s="11"/>
      <c r="F88" s="11"/>
      <c r="G88" s="11"/>
      <c r="H88" s="11"/>
    </row>
    <row r="89" spans="1:20" x14ac:dyDescent="0.2">
      <c r="B89" s="39"/>
      <c r="C89" s="40"/>
      <c r="E89" s="11"/>
      <c r="F89" s="11"/>
      <c r="G89" s="11"/>
      <c r="H89" s="11"/>
    </row>
    <row r="90" spans="1:20" x14ac:dyDescent="0.2">
      <c r="B90" s="41"/>
      <c r="C90" s="40"/>
      <c r="E90" s="11"/>
      <c r="F90" s="11"/>
      <c r="G90" s="11"/>
      <c r="H90" s="11"/>
    </row>
    <row r="91" spans="1:20" ht="53" customHeight="1" thickBot="1" x14ac:dyDescent="0.25">
      <c r="B91" s="628" t="s">
        <v>4490</v>
      </c>
      <c r="C91" s="628"/>
      <c r="D91" s="628"/>
      <c r="E91" s="628"/>
      <c r="F91" s="628"/>
      <c r="G91" s="11"/>
      <c r="H91" s="11"/>
    </row>
    <row r="92" spans="1:20" x14ac:dyDescent="0.2">
      <c r="B92" s="223"/>
      <c r="C92" s="216" t="s">
        <v>407</v>
      </c>
      <c r="D92" s="216" t="s">
        <v>406</v>
      </c>
      <c r="E92" s="217" t="s">
        <v>405</v>
      </c>
      <c r="F92" s="11"/>
      <c r="G92" s="11"/>
      <c r="H92" s="11"/>
    </row>
    <row r="93" spans="1:20" ht="17" x14ac:dyDescent="0.2">
      <c r="B93" s="19"/>
      <c r="C93" s="224" t="s">
        <v>408</v>
      </c>
      <c r="D93" s="25"/>
      <c r="E93" s="26"/>
      <c r="F93" s="11"/>
      <c r="G93" s="11"/>
      <c r="H93" s="11"/>
      <c r="I93" s="599"/>
      <c r="J93" s="599"/>
      <c r="K93" s="161"/>
      <c r="L93" s="161"/>
      <c r="M93" s="161"/>
      <c r="N93" s="161"/>
    </row>
    <row r="94" spans="1:20" x14ac:dyDescent="0.2">
      <c r="B94" s="19">
        <v>1820</v>
      </c>
      <c r="C94" s="230">
        <v>0.48823229999999995</v>
      </c>
      <c r="D94" s="230">
        <v>0.24399999999999999</v>
      </c>
      <c r="E94" s="231">
        <v>0.14399999999999999</v>
      </c>
      <c r="F94" s="11"/>
      <c r="G94" s="11"/>
      <c r="H94" s="11"/>
      <c r="I94" s="162"/>
      <c r="J94" s="162"/>
      <c r="K94" s="162"/>
      <c r="L94" s="162"/>
      <c r="M94" s="162"/>
      <c r="N94" s="162"/>
    </row>
    <row r="95" spans="1:20" x14ac:dyDescent="0.2">
      <c r="B95" s="19">
        <v>1850</v>
      </c>
      <c r="C95" s="230">
        <v>0.4938404666666667</v>
      </c>
      <c r="D95" s="230">
        <v>0.24966666666666668</v>
      </c>
      <c r="E95" s="231">
        <v>0.14589263333333335</v>
      </c>
      <c r="F95" s="11"/>
      <c r="G95" s="11"/>
      <c r="H95" s="11"/>
      <c r="I95" s="163"/>
      <c r="J95" s="163"/>
      <c r="K95" s="164"/>
      <c r="L95" s="164"/>
      <c r="M95" s="164"/>
      <c r="N95" s="164"/>
    </row>
    <row r="96" spans="1:20" x14ac:dyDescent="0.2">
      <c r="B96" s="19">
        <v>1880</v>
      </c>
      <c r="C96" s="230">
        <v>0.50315646666666669</v>
      </c>
      <c r="D96" s="230">
        <v>0.249</v>
      </c>
      <c r="E96" s="231">
        <v>0.14788603333333331</v>
      </c>
      <c r="F96" s="11"/>
      <c r="G96" s="11"/>
      <c r="H96" s="11"/>
      <c r="I96" s="164"/>
      <c r="J96" s="164"/>
      <c r="K96" s="163"/>
      <c r="L96" s="163"/>
      <c r="M96" s="164"/>
      <c r="N96" s="164"/>
    </row>
    <row r="97" spans="2:14" x14ac:dyDescent="0.2">
      <c r="B97" s="19">
        <v>1900</v>
      </c>
      <c r="C97" s="230">
        <v>0.52131859999999997</v>
      </c>
      <c r="D97" s="230">
        <v>0.27536893333333334</v>
      </c>
      <c r="E97" s="231">
        <v>0.16818516666666664</v>
      </c>
      <c r="F97" s="11"/>
      <c r="G97" s="11"/>
      <c r="H97" s="11"/>
      <c r="I97" s="164"/>
      <c r="J97" s="164"/>
      <c r="K97" s="164"/>
      <c r="L97" s="164"/>
      <c r="M97" s="164"/>
      <c r="N97" s="164"/>
    </row>
    <row r="98" spans="2:14" x14ac:dyDescent="0.2">
      <c r="B98" s="19"/>
      <c r="C98" s="225" t="s">
        <v>407</v>
      </c>
      <c r="D98" s="225" t="s">
        <v>406</v>
      </c>
      <c r="E98" s="226" t="s">
        <v>405</v>
      </c>
      <c r="F98" s="11"/>
      <c r="G98" s="11"/>
      <c r="H98" s="11"/>
    </row>
    <row r="99" spans="2:14" x14ac:dyDescent="0.2">
      <c r="B99" s="19"/>
      <c r="C99" s="227" t="s">
        <v>409</v>
      </c>
      <c r="D99" s="225"/>
      <c r="E99" s="226"/>
      <c r="F99" s="11"/>
      <c r="G99" s="11"/>
      <c r="H99" s="11"/>
    </row>
    <row r="100" spans="2:14" x14ac:dyDescent="0.2">
      <c r="B100" s="19">
        <v>1820</v>
      </c>
      <c r="C100" s="218">
        <f t="shared" ref="C100" si="8">C94/C$97</f>
        <v>0.93653343655875698</v>
      </c>
      <c r="D100" s="218">
        <f>D94/D$97</f>
        <v>0.88608397848801146</v>
      </c>
      <c r="E100" s="219">
        <f t="shared" ref="C100:E101" si="9">E94/E$97</f>
        <v>0.8561991693678892</v>
      </c>
      <c r="H100" s="11"/>
      <c r="K100" s="114"/>
    </row>
    <row r="101" spans="2:14" x14ac:dyDescent="0.2">
      <c r="B101" s="19">
        <v>1850</v>
      </c>
      <c r="C101" s="218">
        <f t="shared" si="9"/>
        <v>0.94729109352067375</v>
      </c>
      <c r="D101" s="218">
        <f>D95/D$97</f>
        <v>0.90666243154032866</v>
      </c>
      <c r="E101" s="219">
        <f t="shared" si="9"/>
        <v>0.86745244081176431</v>
      </c>
      <c r="H101" s="11"/>
      <c r="K101" s="103"/>
    </row>
    <row r="102" spans="2:14" x14ac:dyDescent="0.2">
      <c r="B102" s="19">
        <v>1880</v>
      </c>
      <c r="C102" s="218">
        <f t="shared" ref="C102:E102" si="10">C96/C$97</f>
        <v>0.96516116376178929</v>
      </c>
      <c r="D102" s="218">
        <f t="shared" si="10"/>
        <v>0.9042414370635854</v>
      </c>
      <c r="E102" s="219">
        <f t="shared" si="10"/>
        <v>0.87930485347994425</v>
      </c>
      <c r="H102" s="11"/>
      <c r="K102" s="103"/>
    </row>
    <row r="103" spans="2:14" ht="17" thickBot="1" x14ac:dyDescent="0.25">
      <c r="B103" s="20">
        <v>1900</v>
      </c>
      <c r="C103" s="228">
        <f>C97/C$97</f>
        <v>1</v>
      </c>
      <c r="D103" s="228">
        <f t="shared" ref="D103" si="11">D97/D$97</f>
        <v>1</v>
      </c>
      <c r="E103" s="229">
        <f>E97/E$97</f>
        <v>1</v>
      </c>
      <c r="H103" s="11"/>
    </row>
    <row r="105" spans="2:14" ht="53" customHeight="1" thickBot="1" x14ac:dyDescent="0.25">
      <c r="B105" s="627" t="s">
        <v>4046</v>
      </c>
      <c r="C105" s="627"/>
      <c r="D105" s="627"/>
      <c r="E105" s="627"/>
      <c r="F105" s="627"/>
    </row>
    <row r="106" spans="2:14" x14ac:dyDescent="0.2">
      <c r="B106" s="12"/>
      <c r="C106" s="216" t="s">
        <v>407</v>
      </c>
      <c r="D106" s="216" t="s">
        <v>406</v>
      </c>
      <c r="E106" s="217" t="s">
        <v>405</v>
      </c>
    </row>
    <row r="107" spans="2:14" x14ac:dyDescent="0.2">
      <c r="B107" s="19"/>
      <c r="C107" s="227" t="s">
        <v>410</v>
      </c>
      <c r="D107" s="225"/>
      <c r="E107" s="226"/>
    </row>
    <row r="108" spans="2:14" x14ac:dyDescent="0.2">
      <c r="B108" s="19">
        <v>1820</v>
      </c>
      <c r="C108" s="221">
        <v>0.88</v>
      </c>
      <c r="D108" s="221">
        <v>0.87</v>
      </c>
      <c r="E108" s="238">
        <v>0.87</v>
      </c>
    </row>
    <row r="109" spans="2:14" x14ac:dyDescent="0.2">
      <c r="B109" s="19">
        <v>1850</v>
      </c>
      <c r="C109" s="221">
        <v>0.9</v>
      </c>
      <c r="D109" s="221">
        <v>0.89</v>
      </c>
      <c r="E109" s="238">
        <v>0.89</v>
      </c>
    </row>
    <row r="110" spans="2:14" x14ac:dyDescent="0.2">
      <c r="B110" s="19">
        <v>1880</v>
      </c>
      <c r="C110" s="221">
        <v>0.92</v>
      </c>
      <c r="D110" s="221">
        <v>0.9</v>
      </c>
      <c r="E110" s="238">
        <v>0.9</v>
      </c>
    </row>
    <row r="111" spans="2:14" x14ac:dyDescent="0.2">
      <c r="B111" s="19">
        <v>1900</v>
      </c>
      <c r="C111" s="221">
        <v>0.95</v>
      </c>
      <c r="D111" s="221">
        <v>0.94</v>
      </c>
      <c r="E111" s="238">
        <v>0.94</v>
      </c>
    </row>
    <row r="112" spans="2:14" ht="17" thickBot="1" x14ac:dyDescent="0.25">
      <c r="B112" s="5">
        <v>1910</v>
      </c>
      <c r="C112" s="220">
        <v>1</v>
      </c>
      <c r="D112" s="220">
        <v>1</v>
      </c>
      <c r="E112" s="222">
        <v>1</v>
      </c>
    </row>
  </sheetData>
  <mergeCells count="51">
    <mergeCell ref="A75:A81"/>
    <mergeCell ref="B24:B28"/>
    <mergeCell ref="C24:C28"/>
    <mergeCell ref="B64:B69"/>
    <mergeCell ref="B105:F105"/>
    <mergeCell ref="B91:F91"/>
    <mergeCell ref="L76:M76"/>
    <mergeCell ref="I93:J93"/>
    <mergeCell ref="B6:B13"/>
    <mergeCell ref="D15:I15"/>
    <mergeCell ref="C19:C23"/>
    <mergeCell ref="C6:C13"/>
    <mergeCell ref="G7:I7"/>
    <mergeCell ref="G9:I9"/>
    <mergeCell ref="C29:C33"/>
    <mergeCell ref="G8:I8"/>
    <mergeCell ref="G13:I13"/>
    <mergeCell ref="G10:I10"/>
    <mergeCell ref="G11:I11"/>
    <mergeCell ref="G12:I12"/>
    <mergeCell ref="O76:P76"/>
    <mergeCell ref="B50:B55"/>
    <mergeCell ref="C50:C55"/>
    <mergeCell ref="B29:B33"/>
    <mergeCell ref="B76:B81"/>
    <mergeCell ref="O77:P77"/>
    <mergeCell ref="L77:M77"/>
    <mergeCell ref="C76:C81"/>
    <mergeCell ref="D34:I34"/>
    <mergeCell ref="D45:I45"/>
    <mergeCell ref="D42:I42"/>
    <mergeCell ref="D41:I41"/>
    <mergeCell ref="C35:C40"/>
    <mergeCell ref="B35:B40"/>
    <mergeCell ref="C58:C63"/>
    <mergeCell ref="C64:C69"/>
    <mergeCell ref="A6:A14"/>
    <mergeCell ref="A72:A74"/>
    <mergeCell ref="A49:A57"/>
    <mergeCell ref="D55:I55"/>
    <mergeCell ref="A70:A71"/>
    <mergeCell ref="A43:A48"/>
    <mergeCell ref="D48:I48"/>
    <mergeCell ref="D47:I47"/>
    <mergeCell ref="D46:I46"/>
    <mergeCell ref="B58:B63"/>
    <mergeCell ref="A58:A69"/>
    <mergeCell ref="A15:A17"/>
    <mergeCell ref="A18:A42"/>
    <mergeCell ref="G29:I33"/>
    <mergeCell ref="D5:I5"/>
  </mergeCells>
  <hyperlinks>
    <hyperlink ref="A84" location="'Table of Contents'!A1" display="Go to Table of Contents" xr:uid="{00000000-0004-0000-2800-000000000000}"/>
  </hyperlinks>
  <pageMargins left="0.7" right="0.7" top="0.75" bottom="0.75" header="0.3" footer="0.3"/>
  <pageSetup paperSize="9" orientation="portrait" horizontalDpi="0" verticalDpi="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5" tint="0.39997558519241921"/>
  </sheetPr>
  <dimension ref="A1:K30"/>
  <sheetViews>
    <sheetView workbookViewId="0">
      <pane xSplit="1" ySplit="3" topLeftCell="B4" activePane="bottomRight" state="frozen"/>
      <selection pane="topRight" activeCell="B1" sqref="B1"/>
      <selection pane="bottomLeft" activeCell="A4" sqref="A4"/>
      <selection pane="bottomRight" activeCell="A2" sqref="A2"/>
    </sheetView>
  </sheetViews>
  <sheetFormatPr baseColWidth="10" defaultColWidth="10.83203125" defaultRowHeight="16" x14ac:dyDescent="0.2"/>
  <cols>
    <col min="1" max="1" width="10.83203125" style="11"/>
    <col min="2" max="2" width="11.5" style="11" customWidth="1"/>
    <col min="3" max="3" width="12.33203125" style="11" bestFit="1" customWidth="1"/>
    <col min="4" max="4" width="8.6640625" style="11" customWidth="1"/>
    <col min="5" max="5" width="7.6640625" style="11" customWidth="1"/>
    <col min="6" max="6" width="8.83203125" style="11" customWidth="1"/>
    <col min="7" max="7" width="10" style="11" bestFit="1" customWidth="1"/>
    <col min="8" max="8" width="11.1640625" style="11" bestFit="1" customWidth="1"/>
    <col min="9" max="16384" width="10.83203125" style="11"/>
  </cols>
  <sheetData>
    <row r="1" spans="1:11" x14ac:dyDescent="0.2">
      <c r="A1" s="2" t="s">
        <v>4556</v>
      </c>
      <c r="B1" s="2"/>
    </row>
    <row r="2" spans="1:11" ht="17" thickBot="1" x14ac:dyDescent="0.25">
      <c r="A2" s="2"/>
      <c r="B2" s="2"/>
    </row>
    <row r="3" spans="1:11" ht="31" customHeight="1" x14ac:dyDescent="0.2">
      <c r="A3" s="202" t="s">
        <v>346</v>
      </c>
      <c r="B3" s="203" t="s">
        <v>397</v>
      </c>
      <c r="C3" s="203" t="s">
        <v>394</v>
      </c>
      <c r="D3" s="203" t="s">
        <v>395</v>
      </c>
      <c r="E3" s="203" t="s">
        <v>338</v>
      </c>
      <c r="F3" s="203" t="s">
        <v>398</v>
      </c>
      <c r="G3" s="203" t="s">
        <v>340</v>
      </c>
      <c r="H3" s="204" t="s">
        <v>396</v>
      </c>
      <c r="J3" s="205" t="s">
        <v>399</v>
      </c>
      <c r="K3" s="206" t="s">
        <v>400</v>
      </c>
    </row>
    <row r="4" spans="1:11" ht="31" customHeight="1" x14ac:dyDescent="0.2">
      <c r="A4" s="196"/>
      <c r="B4" s="335"/>
      <c r="C4" s="197" t="str">
        <f>'data-WOsharesavg'!L1</f>
        <v>bot50avg</v>
      </c>
      <c r="D4" s="197" t="str">
        <f>'data-WOsharesavg'!N1</f>
        <v>middle40avg</v>
      </c>
      <c r="E4" s="197" t="str">
        <f>'data-WOsharesavg'!O1</f>
        <v>top10avg</v>
      </c>
      <c r="F4" s="197" t="str">
        <f>'data-WOsharesavg'!P1</f>
        <v>top1avg</v>
      </c>
      <c r="G4" s="197" t="str">
        <f>'data-WOsharesavg'!Q1</f>
        <v>top01avg</v>
      </c>
      <c r="H4" s="198" t="str">
        <f>'data-WOsharesavg'!R1</f>
        <v>top001avg</v>
      </c>
      <c r="J4" s="471"/>
      <c r="K4" s="472"/>
    </row>
    <row r="5" spans="1:11" x14ac:dyDescent="0.2">
      <c r="A5" s="196">
        <v>1820</v>
      </c>
      <c r="B5" s="197">
        <f>'data-WOsharesavg'!J2</f>
        <v>702.44887088927885</v>
      </c>
      <c r="C5" s="197">
        <f>'data-WOsharesavg'!L2</f>
        <v>190.57070922851562</v>
      </c>
      <c r="D5" s="197">
        <f>'data-WOsharesavg'!N2</f>
        <v>634.76824951171875</v>
      </c>
      <c r="E5" s="197">
        <f>'data-WOsharesavg'!O2</f>
        <v>3532.562255859375</v>
      </c>
      <c r="F5" s="197">
        <f>'data-WOsharesavg'!P2</f>
        <v>13843.7236328125</v>
      </c>
      <c r="G5" s="197">
        <f>'data-WOsharesavg'!Q2</f>
        <v>61041.640625</v>
      </c>
      <c r="H5" s="198">
        <f>'data-WOsharesavg'!R2</f>
        <v>294401.71875</v>
      </c>
      <c r="I5" s="195"/>
      <c r="J5" s="207">
        <f>E5/C5</f>
        <v>18.536753471507719</v>
      </c>
      <c r="K5" s="208">
        <f>F5/C5</f>
        <v>72.643501663271479</v>
      </c>
    </row>
    <row r="6" spans="1:11" x14ac:dyDescent="0.2">
      <c r="A6" s="196">
        <v>1850</v>
      </c>
      <c r="B6" s="197">
        <f>'data-WOsharesavg'!J3</f>
        <v>805.80840917081059</v>
      </c>
      <c r="C6" s="197">
        <f>'data-WOsharesavg'!L3</f>
        <v>190.49772644042969</v>
      </c>
      <c r="D6" s="197">
        <f>'data-WOsharesavg'!N3</f>
        <v>705.41839599609375</v>
      </c>
      <c r="E6" s="197">
        <f>'data-WOsharesavg'!O3</f>
        <v>4283.921875</v>
      </c>
      <c r="F6" s="197">
        <f>'data-WOsharesavg'!P3</f>
        <v>17333.052734375</v>
      </c>
      <c r="G6" s="197">
        <f>'data-WOsharesavg'!Q3</f>
        <v>76056.4296875</v>
      </c>
      <c r="H6" s="198">
        <f>'data-WOsharesavg'!R3</f>
        <v>352389.28125</v>
      </c>
      <c r="J6" s="207">
        <f t="shared" ref="J6:J23" si="0">E6/C6</f>
        <v>22.488047259396662</v>
      </c>
      <c r="K6" s="208">
        <f t="shared" ref="K6:K24" si="1">F6/C6</f>
        <v>90.988239378254193</v>
      </c>
    </row>
    <row r="7" spans="1:11" x14ac:dyDescent="0.2">
      <c r="A7" s="196">
        <v>1880</v>
      </c>
      <c r="B7" s="197">
        <f>'data-WOsharesavg'!J4</f>
        <v>1187.4471803024642</v>
      </c>
      <c r="C7" s="197">
        <f>'data-WOsharesavg'!L4</f>
        <v>206.53271484375</v>
      </c>
      <c r="D7" s="197">
        <f>'data-WOsharesavg'!N4</f>
        <v>1023.498046875</v>
      </c>
      <c r="E7" s="197">
        <f>'data-WOsharesavg'!O4</f>
        <v>6747.81591796875</v>
      </c>
      <c r="F7" s="197">
        <f>'data-WOsharesavg'!P4</f>
        <v>26271.609375</v>
      </c>
      <c r="G7" s="197">
        <f>'data-WOsharesavg'!Q4</f>
        <v>115639.7890625</v>
      </c>
      <c r="H7" s="198">
        <f>'data-WOsharesavg'!R4</f>
        <v>590450.375</v>
      </c>
      <c r="J7" s="207">
        <f t="shared" si="0"/>
        <v>32.671898604895276</v>
      </c>
      <c r="K7" s="208">
        <f t="shared" si="1"/>
        <v>127.20313774442702</v>
      </c>
    </row>
    <row r="8" spans="1:11" x14ac:dyDescent="0.2">
      <c r="A8" s="196">
        <v>1900</v>
      </c>
      <c r="B8" s="197">
        <f>'data-WOsharesavg'!J5</f>
        <v>1594.6979769337829</v>
      </c>
      <c r="C8" s="197">
        <f>'data-WOsharesavg'!L5</f>
        <v>230.96212768554688</v>
      </c>
      <c r="D8" s="197">
        <f>'data-WOsharesavg'!N5</f>
        <v>1324.3203125</v>
      </c>
      <c r="E8" s="197">
        <f>'data-WOsharesavg'!O5</f>
        <v>9494.8876953125</v>
      </c>
      <c r="F8" s="197">
        <f>'data-WOsharesavg'!P5</f>
        <v>39217.640625</v>
      </c>
      <c r="G8" s="197">
        <f>'data-WOsharesavg'!Q5</f>
        <v>188917.765625</v>
      </c>
      <c r="H8" s="198">
        <f>'data-WOsharesavg'!R5</f>
        <v>986619.375</v>
      </c>
      <c r="J8" s="207">
        <f t="shared" si="0"/>
        <v>41.110149921374621</v>
      </c>
      <c r="K8" s="208">
        <f t="shared" si="1"/>
        <v>169.80117484193994</v>
      </c>
    </row>
    <row r="9" spans="1:11" x14ac:dyDescent="0.2">
      <c r="A9" s="196">
        <f>A8+10</f>
        <v>1910</v>
      </c>
      <c r="B9" s="197">
        <f>'data-WOsharesavg'!J6</f>
        <v>1725.9604250510681</v>
      </c>
      <c r="C9" s="197">
        <f>'data-WOsharesavg'!L6</f>
        <v>251.50300598144531</v>
      </c>
      <c r="D9" s="197">
        <f>'data-WOsharesavg'!N6</f>
        <v>1407.548583984375</v>
      </c>
      <c r="E9" s="197">
        <f>'data-WOsharesavg'!O6</f>
        <v>10371.89453125</v>
      </c>
      <c r="F9" s="197">
        <f>'data-WOsharesavg'!P6</f>
        <v>44393.03515625</v>
      </c>
      <c r="G9" s="197">
        <f>'data-WOsharesavg'!Q6</f>
        <v>220096.1875</v>
      </c>
      <c r="H9" s="198">
        <f>'data-WOsharesavg'!R6</f>
        <v>1096858.5</v>
      </c>
      <c r="J9" s="207">
        <f t="shared" si="0"/>
        <v>41.239644396199338</v>
      </c>
      <c r="K9" s="208">
        <f t="shared" si="1"/>
        <v>176.51095255507644</v>
      </c>
    </row>
    <row r="10" spans="1:11" x14ac:dyDescent="0.2">
      <c r="A10" s="196">
        <f t="shared" ref="A10:A16" si="2">A9+10</f>
        <v>1920</v>
      </c>
      <c r="B10" s="197">
        <f>'data-WOsharesavg'!J7</f>
        <v>1637.2518990991007</v>
      </c>
      <c r="C10" s="197">
        <f>'data-WOsharesavg'!L7</f>
        <v>247.10006713867188</v>
      </c>
      <c r="D10" s="197">
        <f>'data-WOsharesavg'!N7</f>
        <v>1341.330810546875</v>
      </c>
      <c r="E10" s="197">
        <f>'data-WOsharesavg'!O7</f>
        <v>9771.6953125</v>
      </c>
      <c r="F10" s="197">
        <f>'data-WOsharesavg'!P7</f>
        <v>40685.58984375</v>
      </c>
      <c r="G10" s="197">
        <f>'data-WOsharesavg'!Q7</f>
        <v>190817.8125</v>
      </c>
      <c r="H10" s="198">
        <f>'data-WOsharesavg'!R7</f>
        <v>837501.3125</v>
      </c>
      <c r="J10" s="207">
        <f t="shared" si="0"/>
        <v>39.545498411443781</v>
      </c>
      <c r="K10" s="208">
        <f t="shared" si="1"/>
        <v>164.6522816236928</v>
      </c>
    </row>
    <row r="11" spans="1:11" x14ac:dyDescent="0.2">
      <c r="A11" s="196">
        <f t="shared" si="2"/>
        <v>1930</v>
      </c>
      <c r="B11" s="197">
        <f>'data-WOsharesavg'!J8</f>
        <v>2016.8247820247543</v>
      </c>
      <c r="C11" s="197">
        <f>'data-WOsharesavg'!L8</f>
        <v>287.96725463867188</v>
      </c>
      <c r="D11" s="197">
        <f>'data-WOsharesavg'!N8</f>
        <v>1871.1329345703125</v>
      </c>
      <c r="E11" s="197">
        <f>'data-WOsharesavg'!O8</f>
        <v>11243.8798828125</v>
      </c>
      <c r="F11" s="197">
        <f>'data-WOsharesavg'!P8</f>
        <v>44433.96484375</v>
      </c>
      <c r="G11" s="197">
        <f>'data-WOsharesavg'!Q8</f>
        <v>202676.40625</v>
      </c>
      <c r="H11" s="198">
        <f>'data-WOsharesavg'!R8</f>
        <v>902649.375</v>
      </c>
      <c r="J11" s="207">
        <f t="shared" si="0"/>
        <v>39.045689055586564</v>
      </c>
      <c r="K11" s="208">
        <f t="shared" si="1"/>
        <v>154.30214417782921</v>
      </c>
    </row>
    <row r="12" spans="1:11" x14ac:dyDescent="0.2">
      <c r="A12" s="196">
        <f t="shared" si="2"/>
        <v>1940</v>
      </c>
      <c r="B12" s="197">
        <f>'data-WOsharesavg'!J9</f>
        <v>2281.8671435482165</v>
      </c>
      <c r="C12" s="197">
        <f>'data-WOsharesavg'!L9</f>
        <v>286.89059448242188</v>
      </c>
      <c r="D12" s="197">
        <f>'data-WOsharesavg'!N9</f>
        <v>2163.11474609375</v>
      </c>
      <c r="E12" s="197">
        <f>'data-WOsharesavg'!O9</f>
        <v>12731.759765625</v>
      </c>
      <c r="F12" s="197">
        <f>'data-WOsharesavg'!P9</f>
        <v>51478.08203125</v>
      </c>
      <c r="G12" s="197">
        <f>'data-WOsharesavg'!Q9</f>
        <v>227306</v>
      </c>
      <c r="H12" s="198">
        <f>'data-WOsharesavg'!R9</f>
        <v>922955.25</v>
      </c>
      <c r="J12" s="207">
        <f t="shared" si="0"/>
        <v>44.378449522175224</v>
      </c>
      <c r="K12" s="208">
        <f t="shared" si="1"/>
        <v>179.43454062731263</v>
      </c>
    </row>
    <row r="13" spans="1:11" x14ac:dyDescent="0.2">
      <c r="A13" s="196">
        <f t="shared" si="2"/>
        <v>1950</v>
      </c>
      <c r="B13" s="197">
        <f>'data-WOsharesavg'!J10</f>
        <v>2586.1519538864604</v>
      </c>
      <c r="C13" s="197">
        <f>'data-WOsharesavg'!L10</f>
        <v>355.5330810546875</v>
      </c>
      <c r="D13" s="197">
        <f>'data-WOsharesavg'!N10</f>
        <v>2438.07421875</v>
      </c>
      <c r="E13" s="197">
        <f>'data-WOsharesavg'!O10</f>
        <v>14331.556640625</v>
      </c>
      <c r="F13" s="197">
        <f>'data-WOsharesavg'!P10</f>
        <v>49943.2109375</v>
      </c>
      <c r="G13" s="197">
        <f>'data-WOsharesavg'!Q10</f>
        <v>203083.4375</v>
      </c>
      <c r="H13" s="198">
        <f>'data-WOsharesavg'!R10</f>
        <v>787249.8125</v>
      </c>
      <c r="J13" s="207">
        <f t="shared" si="0"/>
        <v>40.310051031286577</v>
      </c>
      <c r="K13" s="208">
        <f t="shared" si="1"/>
        <v>140.47416006787233</v>
      </c>
    </row>
    <row r="14" spans="1:11" x14ac:dyDescent="0.2">
      <c r="A14" s="196">
        <f t="shared" si="2"/>
        <v>1960</v>
      </c>
      <c r="B14" s="197">
        <f>'data-WOsharesavg'!J11</f>
        <v>3457.2314098901074</v>
      </c>
      <c r="C14" s="197">
        <f>'data-WOsharesavg'!L11</f>
        <v>484.60684204101562</v>
      </c>
      <c r="D14" s="197">
        <f>'data-WOsharesavg'!N11</f>
        <v>3384.8916015625</v>
      </c>
      <c r="E14" s="197">
        <f>'data-WOsharesavg'!O11</f>
        <v>18609.712890625</v>
      </c>
      <c r="F14" s="197">
        <f>'data-WOsharesavg'!P11</f>
        <v>56963.203125</v>
      </c>
      <c r="G14" s="197">
        <f>'data-WOsharesavg'!Q11</f>
        <v>213074.25</v>
      </c>
      <c r="H14" s="198">
        <f>'data-WOsharesavg'!R11</f>
        <v>827509.4375</v>
      </c>
      <c r="J14" s="207">
        <f t="shared" si="0"/>
        <v>38.401671780461434</v>
      </c>
      <c r="K14" s="208">
        <f t="shared" si="1"/>
        <v>117.54518959139833</v>
      </c>
    </row>
    <row r="15" spans="1:11" x14ac:dyDescent="0.2">
      <c r="A15" s="196">
        <f t="shared" si="2"/>
        <v>1970</v>
      </c>
      <c r="B15" s="197">
        <f>'data-WOsharesavg'!J12</f>
        <v>4631.0389509618308</v>
      </c>
      <c r="C15" s="197">
        <f>'data-WOsharesavg'!L12</f>
        <v>542.402099609375</v>
      </c>
      <c r="D15" s="197">
        <f>'data-WOsharesavg'!N12</f>
        <v>4677.98486328125</v>
      </c>
      <c r="E15" s="197">
        <f>'data-WOsharesavg'!O12</f>
        <v>24886.439453125</v>
      </c>
      <c r="F15" s="197">
        <f>'data-WOsharesavg'!P12</f>
        <v>72193.9609375</v>
      </c>
      <c r="G15" s="197">
        <f>'data-WOsharesavg'!Q12</f>
        <v>271467.25</v>
      </c>
      <c r="H15" s="198">
        <f>'data-WOsharesavg'!R12</f>
        <v>958341.625</v>
      </c>
      <c r="J15" s="207">
        <f t="shared" si="0"/>
        <v>45.881901030706956</v>
      </c>
      <c r="K15" s="208">
        <f t="shared" si="1"/>
        <v>133.10044520383008</v>
      </c>
    </row>
    <row r="16" spans="1:11" x14ac:dyDescent="0.2">
      <c r="A16" s="196">
        <f t="shared" si="2"/>
        <v>1980</v>
      </c>
      <c r="B16" s="197">
        <f>'data-WOsharesavg'!J13</f>
        <v>5670.4366393756036</v>
      </c>
      <c r="C16" s="197">
        <f>'data-WOsharesavg'!L13</f>
        <v>599.040771484375</v>
      </c>
      <c r="D16" s="197">
        <f>'data-WOsharesavg'!N13</f>
        <v>5442.36376953125</v>
      </c>
      <c r="E16" s="197">
        <f>'data-WOsharesavg'!O13</f>
        <v>31939.708984375</v>
      </c>
      <c r="F16" s="197">
        <f>'data-WOsharesavg'!P13</f>
        <v>100939.484375</v>
      </c>
      <c r="G16" s="197">
        <f>'data-WOsharesavg'!Q13</f>
        <v>374765</v>
      </c>
      <c r="H16" s="198">
        <f>'data-WOsharesavg'!R13</f>
        <v>1391411.125</v>
      </c>
      <c r="J16" s="207">
        <f t="shared" si="0"/>
        <v>53.31808869241231</v>
      </c>
      <c r="K16" s="208">
        <f t="shared" si="1"/>
        <v>168.50186027385089</v>
      </c>
    </row>
    <row r="17" spans="1:11" x14ac:dyDescent="0.2">
      <c r="A17" s="196">
        <v>1985</v>
      </c>
      <c r="B17" s="197">
        <f>'data-WOsharesavg'!J14</f>
        <v>5806.7405386636974</v>
      </c>
      <c r="C17" s="197">
        <f>'data-WOsharesavg'!L14</f>
        <v>673.01708984375</v>
      </c>
      <c r="D17" s="197">
        <f>'data-WOsharesavg'!N14</f>
        <v>5437.96337890625</v>
      </c>
      <c r="E17" s="197">
        <f>'data-WOsharesavg'!O14</f>
        <v>32950.46484375</v>
      </c>
      <c r="F17" s="197">
        <f>'data-WOsharesavg'!P14</f>
        <v>102501.8125</v>
      </c>
      <c r="G17" s="197">
        <f>'data-WOsharesavg'!Q14</f>
        <v>361711.90625</v>
      </c>
      <c r="H17" s="198">
        <f>'data-WOsharesavg'!R14</f>
        <v>1348620.75</v>
      </c>
      <c r="J17" s="207">
        <f t="shared" si="0"/>
        <v>48.959328583171484</v>
      </c>
      <c r="K17" s="208">
        <f t="shared" si="1"/>
        <v>152.30194603794857</v>
      </c>
    </row>
    <row r="18" spans="1:11" x14ac:dyDescent="0.2">
      <c r="A18" s="196">
        <f>A16+10</f>
        <v>1990</v>
      </c>
      <c r="B18" s="197">
        <f>'data-WOsharesavg'!J15</f>
        <v>6287.371599064677</v>
      </c>
      <c r="C18" s="197">
        <f>'data-WOsharesavg'!L15</f>
        <v>724.42132568359375</v>
      </c>
      <c r="D18" s="197">
        <f>'data-WOsharesavg'!N15</f>
        <v>5646.91162109375</v>
      </c>
      <c r="E18" s="197">
        <f>'data-WOsharesavg'!O15</f>
        <v>36663.9609375</v>
      </c>
      <c r="F18" s="197">
        <f>'data-WOsharesavg'!P15</f>
        <v>122023.671875</v>
      </c>
      <c r="G18" s="197">
        <f>'data-WOsharesavg'!Q15</f>
        <v>456863.6875</v>
      </c>
      <c r="H18" s="198">
        <f>'data-WOsharesavg'!R15</f>
        <v>1747967.375</v>
      </c>
      <c r="J18" s="207">
        <f t="shared" si="0"/>
        <v>50.611377160801247</v>
      </c>
      <c r="K18" s="208">
        <f t="shared" si="1"/>
        <v>168.44295929561909</v>
      </c>
    </row>
    <row r="19" spans="1:11" x14ac:dyDescent="0.2">
      <c r="A19" s="196">
        <v>1995</v>
      </c>
      <c r="B19" s="197">
        <f>'data-WOsharesavg'!J16</f>
        <v>6451.0086097258327</v>
      </c>
      <c r="C19" s="197">
        <f>'data-WOsharesavg'!L16</f>
        <v>774.71563720703125</v>
      </c>
      <c r="D19" s="197">
        <f>'data-WOsharesavg'!N16</f>
        <v>5486.37255859375</v>
      </c>
      <c r="E19" s="197">
        <f>'data-WOsharesavg'!O16</f>
        <v>38691.01953125</v>
      </c>
      <c r="F19" s="197">
        <f>'data-WOsharesavg'!P16</f>
        <v>130857.796875</v>
      </c>
      <c r="G19" s="197">
        <f>'data-WOsharesavg'!Q16</f>
        <v>481955.84375</v>
      </c>
      <c r="H19" s="198">
        <f>'data-WOsharesavg'!R16</f>
        <v>1784199.625</v>
      </c>
      <c r="J19" s="207">
        <f t="shared" si="0"/>
        <v>49.942220955726491</v>
      </c>
      <c r="K19" s="208">
        <f t="shared" si="1"/>
        <v>168.91074684740124</v>
      </c>
    </row>
    <row r="20" spans="1:11" x14ac:dyDescent="0.2">
      <c r="A20" s="196">
        <f>A18+10</f>
        <v>2000</v>
      </c>
      <c r="B20" s="197">
        <f>'data-WOsharesavg'!J18</f>
        <v>7219.6047638235596</v>
      </c>
      <c r="C20" s="197">
        <f>'data-WOsharesavg'!L18</f>
        <v>872.3778076171875</v>
      </c>
      <c r="D20" s="197">
        <f>'data-WOsharesavg'!N18</f>
        <v>5961.56005859375</v>
      </c>
      <c r="E20" s="197">
        <f>'data-WOsharesavg'!O18</f>
        <v>43987.91796875</v>
      </c>
      <c r="F20" s="197">
        <f>'data-WOsharesavg'!P18</f>
        <v>156041.296875</v>
      </c>
      <c r="G20" s="197">
        <f>'data-WOsharesavg'!Q18</f>
        <v>602839.375</v>
      </c>
      <c r="H20" s="198">
        <f>'data-WOsharesavg'!R18</f>
        <v>2470234.5</v>
      </c>
      <c r="J20" s="207">
        <f t="shared" si="0"/>
        <v>50.423013497900165</v>
      </c>
      <c r="K20" s="208">
        <f t="shared" si="1"/>
        <v>178.86894360737026</v>
      </c>
    </row>
    <row r="21" spans="1:11" x14ac:dyDescent="0.2">
      <c r="A21" s="196">
        <v>2005</v>
      </c>
      <c r="B21" s="197">
        <f>'data-WOsharesavg'!J20</f>
        <v>8169.4432050059486</v>
      </c>
      <c r="C21" s="197">
        <f>'data-WOsharesavg'!L20</f>
        <v>989.78790283203125</v>
      </c>
      <c r="D21" s="197">
        <f>'data-WOsharesavg'!N20</f>
        <v>6991.265625</v>
      </c>
      <c r="E21" s="197">
        <f>'data-WOsharesavg'!O20</f>
        <v>48780.4296875</v>
      </c>
      <c r="F21" s="197">
        <f>'data-WOsharesavg'!P20</f>
        <v>179143.9375</v>
      </c>
      <c r="G21" s="197">
        <f>'data-WOsharesavg'!Q20</f>
        <v>715652.0625</v>
      </c>
      <c r="H21" s="198">
        <f>'data-WOsharesavg'!R20</f>
        <v>3125327.5</v>
      </c>
      <c r="J21" s="207">
        <f t="shared" si="0"/>
        <v>49.283719823132778</v>
      </c>
      <c r="K21" s="208">
        <f t="shared" si="1"/>
        <v>180.99224792243297</v>
      </c>
    </row>
    <row r="22" spans="1:11" x14ac:dyDescent="0.2">
      <c r="A22" s="196">
        <f>A20+10</f>
        <v>2010</v>
      </c>
      <c r="B22" s="197">
        <f>'data-WOsharesavg'!J22</f>
        <v>9140.7487433844763</v>
      </c>
      <c r="C22" s="197">
        <f>'data-WOsharesavg'!L22</f>
        <v>1200.053955078125</v>
      </c>
      <c r="D22" s="197">
        <f>'data-WOsharesavg'!N22</f>
        <v>8381.3603515625</v>
      </c>
      <c r="E22" s="197">
        <f>'data-WOsharesavg'!O22</f>
        <v>51881.78125</v>
      </c>
      <c r="F22" s="197">
        <f>'data-WOsharesavg'!P22</f>
        <v>188974.640625</v>
      </c>
      <c r="G22" s="197">
        <f>'data-WOsharesavg'!Q22</f>
        <v>732286.6875</v>
      </c>
      <c r="H22" s="198">
        <f>'data-WOsharesavg'!R22</f>
        <v>3062758.5</v>
      </c>
      <c r="J22" s="207">
        <f t="shared" si="0"/>
        <v>43.23287384742833</v>
      </c>
      <c r="K22" s="208">
        <f t="shared" si="1"/>
        <v>157.47178685203158</v>
      </c>
    </row>
    <row r="23" spans="1:11" x14ac:dyDescent="0.2">
      <c r="A23" s="196">
        <v>2015</v>
      </c>
      <c r="B23" s="197">
        <f>'data-WOsharesavg'!J23</f>
        <v>10377.891209990164</v>
      </c>
      <c r="C23" s="197">
        <f>'data-WOsharesavg'!L23</f>
        <v>1429.7197265625</v>
      </c>
      <c r="D23" s="197">
        <f>'data-WOsharesavg'!N23</f>
        <v>9765.119140625</v>
      </c>
      <c r="E23" s="197">
        <f>'data-WOsharesavg'!O23</f>
        <v>57569.83984375</v>
      </c>
      <c r="F23" s="197">
        <f>'data-WOsharesavg'!P23</f>
        <v>216103.328125</v>
      </c>
      <c r="G23" s="197">
        <f>'data-WOsharesavg'!Q23</f>
        <v>885174.125</v>
      </c>
      <c r="H23" s="198">
        <f>'data-WOsharesavg'!R23</f>
        <v>3677818.5</v>
      </c>
      <c r="J23" s="207">
        <f t="shared" si="0"/>
        <v>40.266521314751785</v>
      </c>
      <c r="K23" s="208">
        <f t="shared" si="1"/>
        <v>151.15083334870184</v>
      </c>
    </row>
    <row r="24" spans="1:11" ht="17" thickBot="1" x14ac:dyDescent="0.25">
      <c r="A24" s="199">
        <f>A22+10</f>
        <v>2020</v>
      </c>
      <c r="B24" s="200">
        <f>'data-WOsharesavg'!J25</f>
        <v>11172.16308351837</v>
      </c>
      <c r="C24" s="200">
        <f>'data-WOsharesavg'!L25</f>
        <v>1593.843505859375</v>
      </c>
      <c r="D24" s="200">
        <f>'data-WOsharesavg'!N25</f>
        <v>10621.1064453125</v>
      </c>
      <c r="E24" s="200">
        <f>'data-WOsharesavg'!O25</f>
        <v>61267.98828125</v>
      </c>
      <c r="F24" s="200">
        <f>'data-WOsharesavg'!P25</f>
        <v>230197.921875</v>
      </c>
      <c r="G24" s="200">
        <f>'data-WOsharesavg'!Q25</f>
        <v>959215.9375</v>
      </c>
      <c r="H24" s="201">
        <f>'data-WOsharesavg'!R25</f>
        <v>4093066.75</v>
      </c>
      <c r="J24" s="209">
        <f>E24/C24</f>
        <v>38.440404002032359</v>
      </c>
      <c r="K24" s="210">
        <f t="shared" si="1"/>
        <v>144.42943804001695</v>
      </c>
    </row>
    <row r="25" spans="1:11" x14ac:dyDescent="0.2">
      <c r="A25" s="460" t="s">
        <v>4554</v>
      </c>
    </row>
    <row r="26" spans="1:11" x14ac:dyDescent="0.2">
      <c r="A26" s="38" t="s">
        <v>362</v>
      </c>
      <c r="B26" s="38"/>
    </row>
    <row r="27" spans="1:11" x14ac:dyDescent="0.2">
      <c r="A27" s="38"/>
      <c r="B27" s="38"/>
    </row>
    <row r="28" spans="1:11" ht="17" thickBot="1" x14ac:dyDescent="0.25"/>
    <row r="29" spans="1:11" ht="34" x14ac:dyDescent="0.2">
      <c r="A29" s="12"/>
      <c r="B29" s="203" t="s">
        <v>397</v>
      </c>
      <c r="C29" s="203" t="s">
        <v>394</v>
      </c>
      <c r="D29" s="203" t="s">
        <v>395</v>
      </c>
      <c r="E29" s="203" t="s">
        <v>338</v>
      </c>
      <c r="F29" s="203" t="s">
        <v>398</v>
      </c>
      <c r="G29" s="203" t="s">
        <v>340</v>
      </c>
      <c r="H29" s="204" t="s">
        <v>396</v>
      </c>
    </row>
    <row r="30" spans="1:11" ht="41" customHeight="1" thickBot="1" x14ac:dyDescent="0.25">
      <c r="A30" s="240" t="s">
        <v>425</v>
      </c>
      <c r="B30" s="209">
        <f>B24/B5</f>
        <v>15.904592556857201</v>
      </c>
      <c r="C30" s="241">
        <f t="shared" ref="C30:H30" si="3">C24/C5</f>
        <v>8.3635282269332283</v>
      </c>
      <c r="D30" s="241">
        <f t="shared" si="3"/>
        <v>16.732258510854233</v>
      </c>
      <c r="E30" s="241">
        <f t="shared" si="3"/>
        <v>17.343781607705932</v>
      </c>
      <c r="F30" s="241">
        <f t="shared" si="3"/>
        <v>16.628323995820253</v>
      </c>
      <c r="G30" s="241">
        <f t="shared" si="3"/>
        <v>15.714124451418281</v>
      </c>
      <c r="H30" s="210">
        <f t="shared" si="3"/>
        <v>13.902998825478155</v>
      </c>
    </row>
  </sheetData>
  <hyperlinks>
    <hyperlink ref="A26" location="'Table of Contents'!A1" display="Go to Table of Contents" xr:uid="{00000000-0004-0000-2B00-000001000000}"/>
  </hyperlinks>
  <pageMargins left="0.7" right="0.7" top="0.75" bottom="0.75" header="0.3" footer="0.3"/>
  <pageSetup paperSize="9" orientation="portrait" horizontalDpi="0" verticalDpi="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5" tint="0.39997558519241921"/>
  </sheetPr>
  <dimension ref="A1:K35"/>
  <sheetViews>
    <sheetView zoomScale="94" workbookViewId="0">
      <selection activeCell="J18" sqref="J18"/>
    </sheetView>
  </sheetViews>
  <sheetFormatPr baseColWidth="10" defaultColWidth="10.83203125" defaultRowHeight="16" x14ac:dyDescent="0.2"/>
  <cols>
    <col min="1" max="1" width="21.5" style="394" customWidth="1"/>
    <col min="2" max="16384" width="10.83203125" style="394"/>
  </cols>
  <sheetData>
    <row r="1" spans="1:11" ht="17" thickBot="1" x14ac:dyDescent="0.25">
      <c r="A1" s="2" t="s">
        <v>4561</v>
      </c>
    </row>
    <row r="2" spans="1:11" x14ac:dyDescent="0.2">
      <c r="A2" s="272"/>
      <c r="B2" s="473">
        <v>1820</v>
      </c>
      <c r="C2" s="473">
        <v>1850</v>
      </c>
      <c r="D2" s="473">
        <v>1870</v>
      </c>
      <c r="E2" s="473">
        <v>1890</v>
      </c>
      <c r="F2" s="473">
        <v>1910</v>
      </c>
      <c r="G2" s="473">
        <v>1929</v>
      </c>
      <c r="H2" s="473">
        <v>1950</v>
      </c>
      <c r="I2" s="473">
        <v>1960</v>
      </c>
      <c r="J2" s="473">
        <v>1970</v>
      </c>
      <c r="K2" s="474">
        <v>1992</v>
      </c>
    </row>
    <row r="3" spans="1:11" x14ac:dyDescent="0.2">
      <c r="A3" s="475" t="s">
        <v>433</v>
      </c>
      <c r="B3" s="476">
        <v>0.3</v>
      </c>
      <c r="C3" s="476">
        <v>0.3</v>
      </c>
      <c r="D3" s="476">
        <v>0.3</v>
      </c>
      <c r="E3" s="476">
        <v>0.3</v>
      </c>
      <c r="F3" s="476">
        <v>0.3</v>
      </c>
      <c r="G3" s="476">
        <v>0.31</v>
      </c>
      <c r="H3" s="476">
        <v>0.31</v>
      </c>
      <c r="I3" s="476">
        <v>0.31</v>
      </c>
      <c r="J3" s="476">
        <v>0.31</v>
      </c>
      <c r="K3" s="477">
        <v>0.31</v>
      </c>
    </row>
    <row r="4" spans="1:11" x14ac:dyDescent="0.2">
      <c r="A4" s="475" t="s">
        <v>434</v>
      </c>
      <c r="B4" s="476">
        <v>0.31</v>
      </c>
      <c r="C4" s="476">
        <v>0.31</v>
      </c>
      <c r="D4" s="476">
        <v>0.31</v>
      </c>
      <c r="E4" s="476">
        <v>0.31</v>
      </c>
      <c r="F4" s="476">
        <v>0.31</v>
      </c>
      <c r="G4" s="476">
        <v>0.36</v>
      </c>
      <c r="H4" s="476">
        <v>0.42</v>
      </c>
      <c r="I4" s="476">
        <v>0.42</v>
      </c>
      <c r="J4" s="476">
        <v>0.42</v>
      </c>
      <c r="K4" s="477">
        <v>0.42</v>
      </c>
    </row>
    <row r="5" spans="1:11" x14ac:dyDescent="0.2">
      <c r="A5" s="475" t="s">
        <v>40</v>
      </c>
      <c r="B5" s="476">
        <v>0.4</v>
      </c>
      <c r="C5" s="476">
        <v>0.4</v>
      </c>
      <c r="D5" s="476">
        <v>0.4</v>
      </c>
      <c r="E5" s="476">
        <v>0.4</v>
      </c>
      <c r="F5" s="476">
        <v>0.4</v>
      </c>
      <c r="G5" s="476">
        <v>0.4</v>
      </c>
      <c r="H5" s="476">
        <v>0.4</v>
      </c>
      <c r="I5" s="476">
        <v>0.42</v>
      </c>
      <c r="J5" s="476">
        <v>0.42</v>
      </c>
      <c r="K5" s="477">
        <v>0.42</v>
      </c>
    </row>
    <row r="6" spans="1:11" x14ac:dyDescent="0.2">
      <c r="A6" s="475" t="s">
        <v>269</v>
      </c>
      <c r="B6" s="476">
        <v>0.31</v>
      </c>
      <c r="C6" s="476">
        <v>0.31</v>
      </c>
      <c r="D6" s="476">
        <v>0.31</v>
      </c>
      <c r="E6" s="476">
        <v>0.31</v>
      </c>
      <c r="F6" s="476">
        <v>0.31</v>
      </c>
      <c r="G6" s="476">
        <v>0.31</v>
      </c>
      <c r="H6" s="476">
        <v>0.31</v>
      </c>
      <c r="I6" s="476">
        <v>0.38</v>
      </c>
      <c r="J6" s="476">
        <v>0.43</v>
      </c>
      <c r="K6" s="477">
        <v>0.46</v>
      </c>
    </row>
    <row r="7" spans="1:11" x14ac:dyDescent="0.2">
      <c r="A7" s="475" t="s">
        <v>435</v>
      </c>
      <c r="B7" s="476">
        <v>0.4</v>
      </c>
      <c r="C7" s="476">
        <v>0.4</v>
      </c>
      <c r="D7" s="476">
        <v>0.4</v>
      </c>
      <c r="E7" s="476">
        <v>0.4</v>
      </c>
      <c r="F7" s="476">
        <v>0.4</v>
      </c>
      <c r="G7" s="476">
        <v>0.42</v>
      </c>
      <c r="H7" s="476">
        <v>0.47</v>
      </c>
      <c r="I7" s="476">
        <v>0.43</v>
      </c>
      <c r="J7" s="476">
        <v>0.41</v>
      </c>
      <c r="K7" s="477">
        <v>0.41</v>
      </c>
    </row>
    <row r="8" spans="1:11" x14ac:dyDescent="0.2">
      <c r="A8" s="475" t="s">
        <v>436</v>
      </c>
      <c r="B8" s="476">
        <v>0.56000000000000005</v>
      </c>
      <c r="C8" s="476">
        <v>0.56000000000000005</v>
      </c>
      <c r="D8" s="476">
        <v>0.56000000000000005</v>
      </c>
      <c r="E8" s="476">
        <v>0.56000000000000005</v>
      </c>
      <c r="F8" s="476">
        <v>0.56000000000000005</v>
      </c>
      <c r="G8" s="476">
        <v>0.56000000000000005</v>
      </c>
      <c r="H8" s="476">
        <v>0.56000000000000005</v>
      </c>
      <c r="I8" s="476">
        <v>0.54</v>
      </c>
      <c r="J8" s="476">
        <v>0.53</v>
      </c>
      <c r="K8" s="477">
        <v>0.51</v>
      </c>
    </row>
    <row r="9" spans="1:11" x14ac:dyDescent="0.2">
      <c r="A9" s="475" t="s">
        <v>437</v>
      </c>
      <c r="B9" s="476">
        <v>0.43</v>
      </c>
      <c r="C9" s="476">
        <v>0.43</v>
      </c>
      <c r="D9" s="476">
        <v>0.43</v>
      </c>
      <c r="E9" s="476">
        <v>0.43</v>
      </c>
      <c r="F9" s="476">
        <v>0.43</v>
      </c>
      <c r="G9" s="476">
        <v>0.43</v>
      </c>
      <c r="H9" s="476">
        <v>0.43</v>
      </c>
      <c r="I9" s="476">
        <v>0.43</v>
      </c>
      <c r="J9" s="476">
        <v>0.43</v>
      </c>
      <c r="K9" s="477">
        <v>0.43</v>
      </c>
    </row>
    <row r="10" spans="1:11" x14ac:dyDescent="0.2">
      <c r="A10" s="475" t="s">
        <v>438</v>
      </c>
      <c r="B10" s="476">
        <v>0.39</v>
      </c>
      <c r="C10" s="476">
        <v>0.39</v>
      </c>
      <c r="D10" s="476">
        <v>0.39</v>
      </c>
      <c r="E10" s="476">
        <v>0.39</v>
      </c>
      <c r="F10" s="476">
        <v>0.39</v>
      </c>
      <c r="G10" s="476">
        <v>0.39</v>
      </c>
      <c r="H10" s="476">
        <v>0.39</v>
      </c>
      <c r="I10" s="476">
        <v>0.39</v>
      </c>
      <c r="J10" s="476">
        <v>0.39</v>
      </c>
      <c r="K10" s="477">
        <v>0.39</v>
      </c>
    </row>
    <row r="11" spans="1:11" x14ac:dyDescent="0.2">
      <c r="A11" s="475" t="s">
        <v>9</v>
      </c>
      <c r="B11" s="476">
        <v>0.41</v>
      </c>
      <c r="C11" s="476">
        <v>0.41</v>
      </c>
      <c r="D11" s="476">
        <v>0.41</v>
      </c>
      <c r="E11" s="476">
        <v>0.41</v>
      </c>
      <c r="F11" s="476">
        <v>0.41</v>
      </c>
      <c r="G11" s="476">
        <v>0.4</v>
      </c>
      <c r="H11" s="476">
        <v>0.34</v>
      </c>
      <c r="I11" s="476">
        <v>0.33</v>
      </c>
      <c r="J11" s="476">
        <v>0.37</v>
      </c>
      <c r="K11" s="477">
        <v>0.39</v>
      </c>
    </row>
    <row r="12" spans="1:11" x14ac:dyDescent="0.2">
      <c r="A12" s="475" t="s">
        <v>11</v>
      </c>
      <c r="B12" s="476">
        <v>0.39</v>
      </c>
      <c r="C12" s="476">
        <v>0.39</v>
      </c>
      <c r="D12" s="476">
        <v>0.39</v>
      </c>
      <c r="E12" s="476">
        <v>0.39</v>
      </c>
      <c r="F12" s="476">
        <v>0.39</v>
      </c>
      <c r="G12" s="476">
        <v>0.39</v>
      </c>
      <c r="H12" s="476">
        <v>0.38</v>
      </c>
      <c r="I12" s="476">
        <v>0.38</v>
      </c>
      <c r="J12" s="476">
        <v>0.37</v>
      </c>
      <c r="K12" s="477">
        <v>0.37</v>
      </c>
    </row>
    <row r="13" spans="1:11" x14ac:dyDescent="0.2">
      <c r="A13" s="475" t="s">
        <v>13</v>
      </c>
      <c r="B13" s="476">
        <v>0.33</v>
      </c>
      <c r="C13" s="476">
        <v>0.35</v>
      </c>
      <c r="D13" s="476">
        <v>0.37</v>
      </c>
      <c r="E13" s="476">
        <v>0.4</v>
      </c>
      <c r="F13" s="476">
        <v>0.43</v>
      </c>
      <c r="G13" s="476">
        <v>0.47</v>
      </c>
      <c r="H13" s="476">
        <v>0.39</v>
      </c>
      <c r="I13" s="476">
        <v>0.38</v>
      </c>
      <c r="J13" s="476">
        <v>0.38</v>
      </c>
      <c r="K13" s="477">
        <v>0.39</v>
      </c>
    </row>
    <row r="14" spans="1:11" x14ac:dyDescent="0.2">
      <c r="A14" s="475" t="s">
        <v>439</v>
      </c>
      <c r="B14" s="476">
        <v>0.45</v>
      </c>
      <c r="C14" s="476">
        <v>0.45</v>
      </c>
      <c r="D14" s="476">
        <v>0.45</v>
      </c>
      <c r="E14" s="476">
        <v>0.45</v>
      </c>
      <c r="F14" s="476">
        <v>0.45</v>
      </c>
      <c r="G14" s="476">
        <v>0.45</v>
      </c>
      <c r="H14" s="476">
        <v>0.45</v>
      </c>
      <c r="I14" s="476">
        <v>0.44</v>
      </c>
      <c r="J14" s="476">
        <v>0.45</v>
      </c>
      <c r="K14" s="477">
        <v>0.45</v>
      </c>
    </row>
    <row r="15" spans="1:11" x14ac:dyDescent="0.2">
      <c r="A15" s="475" t="s">
        <v>15</v>
      </c>
      <c r="B15" s="476">
        <v>0.36</v>
      </c>
      <c r="C15" s="476">
        <v>0.36</v>
      </c>
      <c r="D15" s="476">
        <v>0.36</v>
      </c>
      <c r="E15" s="476">
        <v>0.36</v>
      </c>
      <c r="F15" s="476">
        <v>0.36</v>
      </c>
      <c r="G15" s="476">
        <v>0.37</v>
      </c>
      <c r="H15" s="476">
        <v>0.27</v>
      </c>
      <c r="I15" s="476">
        <v>0.28999999999999998</v>
      </c>
      <c r="J15" s="476">
        <v>0.28999999999999998</v>
      </c>
      <c r="K15" s="477">
        <v>0.28999999999999998</v>
      </c>
    </row>
    <row r="16" spans="1:11" x14ac:dyDescent="0.2">
      <c r="A16" s="475" t="s">
        <v>440</v>
      </c>
      <c r="B16" s="476">
        <v>0.41</v>
      </c>
      <c r="C16" s="476">
        <v>0.41</v>
      </c>
      <c r="D16" s="476">
        <v>0.41</v>
      </c>
      <c r="E16" s="476">
        <v>0.41</v>
      </c>
      <c r="F16" s="476">
        <v>0.41</v>
      </c>
      <c r="G16" s="476">
        <v>0.4</v>
      </c>
      <c r="H16" s="476">
        <v>0.39</v>
      </c>
      <c r="I16" s="476">
        <v>0.3</v>
      </c>
      <c r="J16" s="476">
        <v>0.3</v>
      </c>
      <c r="K16" s="477">
        <v>0.3</v>
      </c>
    </row>
    <row r="17" spans="1:11" x14ac:dyDescent="0.2">
      <c r="A17" s="475" t="s">
        <v>441</v>
      </c>
      <c r="B17" s="476">
        <v>0.51</v>
      </c>
      <c r="C17" s="476">
        <v>0.51</v>
      </c>
      <c r="D17" s="476">
        <v>0.51</v>
      </c>
      <c r="E17" s="476">
        <v>0.51</v>
      </c>
      <c r="F17" s="476">
        <v>0.51</v>
      </c>
      <c r="G17" s="476">
        <v>0.51</v>
      </c>
      <c r="H17" s="476">
        <v>0.51</v>
      </c>
      <c r="I17" s="476">
        <v>0.51</v>
      </c>
      <c r="J17" s="476">
        <v>0.51</v>
      </c>
      <c r="K17" s="477">
        <v>0.51</v>
      </c>
    </row>
    <row r="18" spans="1:11" x14ac:dyDescent="0.2">
      <c r="A18" s="475" t="s">
        <v>27</v>
      </c>
      <c r="B18" s="476">
        <v>0.45</v>
      </c>
      <c r="C18" s="476">
        <v>0.45</v>
      </c>
      <c r="D18" s="476">
        <v>0.45</v>
      </c>
      <c r="E18" s="476">
        <v>0.45</v>
      </c>
      <c r="F18" s="476">
        <v>0.45</v>
      </c>
      <c r="G18" s="476">
        <v>0.45</v>
      </c>
      <c r="H18" s="476">
        <v>0.45</v>
      </c>
      <c r="I18" s="476">
        <v>0.49</v>
      </c>
      <c r="J18" s="476">
        <v>0.49</v>
      </c>
      <c r="K18" s="477">
        <v>0.49</v>
      </c>
    </row>
    <row r="19" spans="1:11" x14ac:dyDescent="0.2">
      <c r="A19" s="475" t="s">
        <v>442</v>
      </c>
      <c r="B19" s="476">
        <v>0.45</v>
      </c>
      <c r="C19" s="476">
        <v>0.45</v>
      </c>
      <c r="D19" s="476">
        <v>0.45</v>
      </c>
      <c r="E19" s="476">
        <v>0.45</v>
      </c>
      <c r="F19" s="476">
        <v>0.45</v>
      </c>
      <c r="G19" s="476">
        <v>0.45</v>
      </c>
      <c r="H19" s="476">
        <v>0.45</v>
      </c>
      <c r="I19" s="476">
        <v>0.49</v>
      </c>
      <c r="J19" s="476">
        <v>0.49</v>
      </c>
      <c r="K19" s="477">
        <v>0.49</v>
      </c>
    </row>
    <row r="20" spans="1:11" x14ac:dyDescent="0.2">
      <c r="A20" s="475" t="s">
        <v>30</v>
      </c>
      <c r="B20" s="476">
        <v>0.45</v>
      </c>
      <c r="C20" s="476">
        <v>0.45</v>
      </c>
      <c r="D20" s="476">
        <v>0.45</v>
      </c>
      <c r="E20" s="476">
        <v>0.45</v>
      </c>
      <c r="F20" s="476">
        <v>0.45</v>
      </c>
      <c r="G20" s="476">
        <v>0.45</v>
      </c>
      <c r="H20" s="476">
        <v>0.45</v>
      </c>
      <c r="I20" s="476">
        <v>0.45</v>
      </c>
      <c r="J20" s="476">
        <v>0.45</v>
      </c>
      <c r="K20" s="477">
        <v>0.45</v>
      </c>
    </row>
    <row r="21" spans="1:11" x14ac:dyDescent="0.2">
      <c r="A21" s="475" t="s">
        <v>443</v>
      </c>
      <c r="B21" s="476">
        <v>0.44</v>
      </c>
      <c r="C21" s="476">
        <v>0.44</v>
      </c>
      <c r="D21" s="476">
        <v>0.44</v>
      </c>
      <c r="E21" s="476">
        <v>0.44</v>
      </c>
      <c r="F21" s="476">
        <v>0.44</v>
      </c>
      <c r="G21" s="476">
        <v>0.44</v>
      </c>
      <c r="H21" s="476">
        <v>0.31</v>
      </c>
      <c r="I21" s="476">
        <v>0.31</v>
      </c>
      <c r="J21" s="476">
        <v>0.31</v>
      </c>
      <c r="K21" s="477">
        <v>0.31</v>
      </c>
    </row>
    <row r="22" spans="1:11" x14ac:dyDescent="0.2">
      <c r="A22" s="475" t="s">
        <v>125</v>
      </c>
      <c r="B22" s="476">
        <v>0.44</v>
      </c>
      <c r="C22" s="476">
        <v>0.44</v>
      </c>
      <c r="D22" s="476">
        <v>0.44</v>
      </c>
      <c r="E22" s="476">
        <v>0.44</v>
      </c>
      <c r="F22" s="476">
        <v>0.44</v>
      </c>
      <c r="G22" s="476">
        <v>0.44</v>
      </c>
      <c r="H22" s="476">
        <v>0.31</v>
      </c>
      <c r="I22" s="476">
        <v>0.31</v>
      </c>
      <c r="J22" s="476">
        <v>0.31</v>
      </c>
      <c r="K22" s="477">
        <v>0.31</v>
      </c>
    </row>
    <row r="23" spans="1:11" x14ac:dyDescent="0.2">
      <c r="A23" s="475" t="s">
        <v>47</v>
      </c>
      <c r="B23" s="476">
        <v>0.44</v>
      </c>
      <c r="C23" s="476">
        <v>0.44</v>
      </c>
      <c r="D23" s="476">
        <v>0.44</v>
      </c>
      <c r="E23" s="476">
        <v>0.47</v>
      </c>
      <c r="F23" s="476">
        <v>0.47</v>
      </c>
      <c r="G23" s="476">
        <v>0.31</v>
      </c>
      <c r="H23" s="476">
        <v>0.31</v>
      </c>
      <c r="I23" s="476">
        <v>0.31</v>
      </c>
      <c r="J23" s="476">
        <v>0.31</v>
      </c>
      <c r="K23" s="477">
        <v>0.31</v>
      </c>
    </row>
    <row r="24" spans="1:11" x14ac:dyDescent="0.2">
      <c r="A24" s="475" t="s">
        <v>39</v>
      </c>
      <c r="B24" s="476">
        <v>0.47</v>
      </c>
      <c r="C24" s="476">
        <v>0.47</v>
      </c>
      <c r="D24" s="476">
        <v>0.47</v>
      </c>
      <c r="E24" s="476">
        <v>0.47</v>
      </c>
      <c r="F24" s="476">
        <v>0.47</v>
      </c>
      <c r="G24" s="476">
        <v>0.47</v>
      </c>
      <c r="H24" s="476">
        <v>0.47</v>
      </c>
      <c r="I24" s="476">
        <v>0.47</v>
      </c>
      <c r="J24" s="476">
        <v>0.47</v>
      </c>
      <c r="K24" s="477">
        <v>0.47</v>
      </c>
    </row>
    <row r="25" spans="1:11" x14ac:dyDescent="0.2">
      <c r="A25" s="475" t="s">
        <v>444</v>
      </c>
      <c r="B25" s="476">
        <v>0.42</v>
      </c>
      <c r="C25" s="476">
        <v>0.42</v>
      </c>
      <c r="D25" s="476">
        <v>0.42</v>
      </c>
      <c r="E25" s="476">
        <v>0.42</v>
      </c>
      <c r="F25" s="476">
        <v>0.42</v>
      </c>
      <c r="G25" s="476">
        <v>0.42</v>
      </c>
      <c r="H25" s="476">
        <v>0.42</v>
      </c>
      <c r="I25" s="476">
        <v>0.42</v>
      </c>
      <c r="J25" s="476">
        <v>0.46</v>
      </c>
      <c r="K25" s="477">
        <v>0.46</v>
      </c>
    </row>
    <row r="26" spans="1:11" x14ac:dyDescent="0.2">
      <c r="A26" s="475" t="s">
        <v>445</v>
      </c>
      <c r="B26" s="476">
        <v>0.35</v>
      </c>
      <c r="C26" s="476">
        <v>0.35</v>
      </c>
      <c r="D26" s="476">
        <v>0.35</v>
      </c>
      <c r="E26" s="476">
        <v>0.35</v>
      </c>
      <c r="F26" s="476">
        <v>0.35</v>
      </c>
      <c r="G26" s="476">
        <v>0.35</v>
      </c>
      <c r="H26" s="476">
        <v>0.31</v>
      </c>
      <c r="I26" s="476">
        <v>0.26</v>
      </c>
      <c r="J26" s="476">
        <v>0.26</v>
      </c>
      <c r="K26" s="477">
        <v>0.26</v>
      </c>
    </row>
    <row r="27" spans="1:11" x14ac:dyDescent="0.2">
      <c r="A27" s="475" t="s">
        <v>446</v>
      </c>
      <c r="B27" s="476">
        <v>0.37</v>
      </c>
      <c r="C27" s="476">
        <v>0.37</v>
      </c>
      <c r="D27" s="476">
        <v>0.39</v>
      </c>
      <c r="E27" s="476">
        <v>0.42</v>
      </c>
      <c r="F27" s="476">
        <v>0.42</v>
      </c>
      <c r="G27" s="476">
        <v>0.34</v>
      </c>
      <c r="H27" s="476">
        <v>0.25</v>
      </c>
      <c r="I27" s="476">
        <v>0.25</v>
      </c>
      <c r="J27" s="476">
        <v>0.25</v>
      </c>
      <c r="K27" s="477">
        <v>0.25</v>
      </c>
    </row>
    <row r="28" spans="1:11" x14ac:dyDescent="0.2">
      <c r="A28" s="475" t="s">
        <v>447</v>
      </c>
      <c r="B28" s="476">
        <v>0.36</v>
      </c>
      <c r="C28" s="476">
        <v>0.39</v>
      </c>
      <c r="D28" s="476">
        <v>0.42</v>
      </c>
      <c r="E28" s="476">
        <v>0.42</v>
      </c>
      <c r="F28" s="476">
        <v>0.42</v>
      </c>
      <c r="G28" s="476">
        <v>0.34</v>
      </c>
      <c r="H28" s="476">
        <v>0.31</v>
      </c>
      <c r="I28" s="476">
        <v>0.31</v>
      </c>
      <c r="J28" s="476">
        <v>0.31</v>
      </c>
      <c r="K28" s="477">
        <v>0.31</v>
      </c>
    </row>
    <row r="29" spans="1:11" x14ac:dyDescent="0.2">
      <c r="A29" s="475" t="s">
        <v>1</v>
      </c>
      <c r="B29" s="476">
        <v>0.42</v>
      </c>
      <c r="C29" s="476">
        <v>0.44</v>
      </c>
      <c r="D29" s="476">
        <v>0.48</v>
      </c>
      <c r="E29" s="476">
        <v>0.45</v>
      </c>
      <c r="F29" s="476">
        <v>0.42</v>
      </c>
      <c r="G29" s="476">
        <v>0.36</v>
      </c>
      <c r="H29" s="476">
        <v>0.31</v>
      </c>
      <c r="I29" s="476">
        <v>0.31</v>
      </c>
      <c r="J29" s="476">
        <v>0.3</v>
      </c>
      <c r="K29" s="477">
        <v>0.28999999999999998</v>
      </c>
    </row>
    <row r="30" spans="1:11" x14ac:dyDescent="0.2">
      <c r="A30" s="475" t="s">
        <v>448</v>
      </c>
      <c r="B30" s="476">
        <v>0.37</v>
      </c>
      <c r="C30" s="476">
        <v>0.37</v>
      </c>
      <c r="D30" s="476">
        <v>0.39</v>
      </c>
      <c r="E30" s="476">
        <v>0.42</v>
      </c>
      <c r="F30" s="476">
        <v>0.42</v>
      </c>
      <c r="G30" s="476">
        <v>0.34</v>
      </c>
      <c r="H30" s="476">
        <v>0.31</v>
      </c>
      <c r="I30" s="476">
        <v>0.31</v>
      </c>
      <c r="J30" s="476">
        <v>0.31</v>
      </c>
      <c r="K30" s="477">
        <v>0.31</v>
      </c>
    </row>
    <row r="31" spans="1:11" x14ac:dyDescent="0.2">
      <c r="A31" s="475" t="s">
        <v>54</v>
      </c>
      <c r="B31" s="476">
        <v>0.45</v>
      </c>
      <c r="C31" s="476">
        <v>0.45</v>
      </c>
      <c r="D31" s="476">
        <v>0.45</v>
      </c>
      <c r="E31" s="476">
        <v>0.45</v>
      </c>
      <c r="F31" s="476">
        <v>0.45</v>
      </c>
      <c r="G31" s="476">
        <v>0.39</v>
      </c>
      <c r="H31" s="476">
        <v>0.31</v>
      </c>
      <c r="I31" s="476">
        <v>0.31</v>
      </c>
      <c r="J31" s="476">
        <v>0.3</v>
      </c>
      <c r="K31" s="477">
        <v>0.28999999999999998</v>
      </c>
    </row>
    <row r="32" spans="1:11" x14ac:dyDescent="0.2">
      <c r="A32" s="475" t="s">
        <v>449</v>
      </c>
      <c r="B32" s="476">
        <v>0.42</v>
      </c>
      <c r="C32" s="476">
        <v>0.42</v>
      </c>
      <c r="D32" s="476">
        <v>0.42</v>
      </c>
      <c r="E32" s="476">
        <v>0.42</v>
      </c>
      <c r="F32" s="476">
        <v>0.42</v>
      </c>
      <c r="G32" s="476">
        <v>0.36</v>
      </c>
      <c r="H32" s="476">
        <v>0.31</v>
      </c>
      <c r="I32" s="476">
        <v>0.31</v>
      </c>
      <c r="J32" s="476">
        <v>0.3</v>
      </c>
      <c r="K32" s="477">
        <v>0.28999999999999998</v>
      </c>
    </row>
    <row r="33" spans="1:11" x14ac:dyDescent="0.2">
      <c r="A33" s="475" t="s">
        <v>450</v>
      </c>
      <c r="B33" s="476">
        <v>0.4</v>
      </c>
      <c r="C33" s="476">
        <v>0.4</v>
      </c>
      <c r="D33" s="476">
        <v>0.44</v>
      </c>
      <c r="E33" s="476">
        <v>0.44</v>
      </c>
      <c r="F33" s="476">
        <v>0.44</v>
      </c>
      <c r="G33" s="476">
        <v>0.38</v>
      </c>
      <c r="H33" s="476">
        <v>0.33</v>
      </c>
      <c r="I33" s="476">
        <v>0.31</v>
      </c>
      <c r="J33" s="476">
        <v>0.31</v>
      </c>
      <c r="K33" s="477">
        <v>0.31</v>
      </c>
    </row>
    <row r="34" spans="1:11" x14ac:dyDescent="0.2">
      <c r="A34" s="475" t="s">
        <v>451</v>
      </c>
      <c r="B34" s="476">
        <v>0.49</v>
      </c>
      <c r="C34" s="476">
        <v>0.49</v>
      </c>
      <c r="D34" s="476">
        <v>0.47</v>
      </c>
      <c r="E34" s="476">
        <v>0.44</v>
      </c>
      <c r="F34" s="476">
        <v>0.44</v>
      </c>
      <c r="G34" s="476">
        <v>0.34</v>
      </c>
      <c r="H34" s="476">
        <v>0.28999999999999998</v>
      </c>
      <c r="I34" s="476">
        <v>0.25</v>
      </c>
      <c r="J34" s="476">
        <v>0.25</v>
      </c>
      <c r="K34" s="477">
        <v>0.28999999999999998</v>
      </c>
    </row>
    <row r="35" spans="1:11" ht="17" thickBot="1" x14ac:dyDescent="0.25">
      <c r="A35" s="478" t="s">
        <v>20</v>
      </c>
      <c r="B35" s="479">
        <v>0.36</v>
      </c>
      <c r="C35" s="479">
        <v>0.36</v>
      </c>
      <c r="D35" s="479">
        <v>0.39</v>
      </c>
      <c r="E35" s="479">
        <v>0.43</v>
      </c>
      <c r="F35" s="479">
        <v>0.43</v>
      </c>
      <c r="G35" s="479">
        <v>0.39</v>
      </c>
      <c r="H35" s="479">
        <v>0.3</v>
      </c>
      <c r="I35" s="479">
        <v>0.28999999999999998</v>
      </c>
      <c r="J35" s="479">
        <v>0.28999999999999998</v>
      </c>
      <c r="K35" s="480">
        <v>0.31</v>
      </c>
    </row>
  </sheetData>
  <pageMargins left="0.7" right="0.7" top="0.75" bottom="0.75" header="0.3" footer="0.3"/>
  <pageSetup paperSize="9" orientation="portrait" horizontalDpi="0" verticalDpi="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theme="5" tint="0.39997558519241921"/>
  </sheetPr>
  <dimension ref="A1:C3025"/>
  <sheetViews>
    <sheetView topLeftCell="A704" workbookViewId="0">
      <selection activeCell="A2" sqref="A2"/>
    </sheetView>
  </sheetViews>
  <sheetFormatPr baseColWidth="10" defaultColWidth="10.83203125" defaultRowHeight="16" x14ac:dyDescent="0.2"/>
  <cols>
    <col min="1" max="1" width="10.83203125" style="162"/>
    <col min="2" max="2" width="18.5" style="162" customWidth="1"/>
    <col min="3" max="3" width="23.5" style="162" customWidth="1"/>
    <col min="4" max="16384" width="10.83203125" style="3"/>
  </cols>
  <sheetData>
    <row r="1" spans="1:3" x14ac:dyDescent="0.2">
      <c r="A1" s="249" t="s">
        <v>4497</v>
      </c>
    </row>
    <row r="2" spans="1:3" ht="17" thickBot="1" x14ac:dyDescent="0.25"/>
    <row r="3" spans="1:3" ht="64" customHeight="1" thickBot="1" x14ac:dyDescent="0.25">
      <c r="A3" s="242" t="s">
        <v>346</v>
      </c>
      <c r="B3" s="243" t="s">
        <v>3258</v>
      </c>
      <c r="C3" s="244" t="s">
        <v>3257</v>
      </c>
    </row>
    <row r="4" spans="1:3" x14ac:dyDescent="0.2">
      <c r="A4" s="245">
        <f>IF('data-compo-bot50'!A2&lt;&gt;'data-compo-bot50'!A1,'data-compo-bot50'!A2,"")</f>
        <v>1820</v>
      </c>
      <c r="B4" s="7" t="str">
        <f>'data-compo-bot50'!C2</f>
        <v>Chile</v>
      </c>
      <c r="C4" s="246">
        <f>'data-compo-bot50'!B2</f>
        <v>1</v>
      </c>
    </row>
    <row r="5" spans="1:3" x14ac:dyDescent="0.2">
      <c r="A5" s="245" t="str">
        <f>IF('data-compo-bot50'!A3&lt;&gt;'data-compo-bot50'!A2,'data-compo-bot50'!A3,"")</f>
        <v/>
      </c>
      <c r="B5" s="7" t="str">
        <f>'data-compo-bot50'!C3</f>
        <v>China</v>
      </c>
      <c r="C5" s="246">
        <f>'data-compo-bot50'!B3</f>
        <v>0.48999997973442078</v>
      </c>
    </row>
    <row r="6" spans="1:3" x14ac:dyDescent="0.2">
      <c r="A6" s="245" t="str">
        <f>IF('data-compo-bot50'!A4&lt;&gt;'data-compo-bot50'!A3,'data-compo-bot50'!A4,"")</f>
        <v/>
      </c>
      <c r="B6" s="7" t="str">
        <f>'data-compo-bot50'!C4</f>
        <v>Colombia</v>
      </c>
      <c r="C6" s="246">
        <f>'data-compo-bot50'!B4</f>
        <v>1</v>
      </c>
    </row>
    <row r="7" spans="1:3" x14ac:dyDescent="0.2">
      <c r="A7" s="245" t="str">
        <f>IF('data-compo-bot50'!A5&lt;&gt;'data-compo-bot50'!A4,'data-compo-bot50'!A5,"")</f>
        <v/>
      </c>
      <c r="B7" s="7" t="str">
        <f>'data-compo-bot50'!C5</f>
        <v>Indonesia</v>
      </c>
      <c r="C7" s="246">
        <f>'data-compo-bot50'!B5</f>
        <v>1</v>
      </c>
    </row>
    <row r="8" spans="1:3" x14ac:dyDescent="0.2">
      <c r="A8" s="245" t="str">
        <f>IF('data-compo-bot50'!A6&lt;&gt;'data-compo-bot50'!A5,'data-compo-bot50'!A6,"")</f>
        <v/>
      </c>
      <c r="B8" s="7" t="str">
        <f>'data-compo-bot50'!C6</f>
        <v>India</v>
      </c>
      <c r="C8" s="246">
        <f>'data-compo-bot50'!B6</f>
        <v>1</v>
      </c>
    </row>
    <row r="9" spans="1:3" x14ac:dyDescent="0.2">
      <c r="A9" s="245" t="str">
        <f>IF('data-compo-bot50'!A7&lt;&gt;'data-compo-bot50'!A6,'data-compo-bot50'!A7,"")</f>
        <v/>
      </c>
      <c r="B9" s="7" t="str">
        <f>'data-compo-bot50'!C7</f>
        <v>Other Asia</v>
      </c>
      <c r="C9" s="246">
        <f>'data-compo-bot50'!B7</f>
        <v>1</v>
      </c>
    </row>
    <row r="10" spans="1:3" x14ac:dyDescent="0.2">
      <c r="A10" s="245" t="str">
        <f>IF('data-compo-bot50'!A8&lt;&gt;'data-compo-bot50'!A7,'data-compo-bot50'!A8,"")</f>
        <v/>
      </c>
      <c r="B10" s="7" t="str">
        <f>'data-compo-bot50'!C8</f>
        <v>Other SS Africa</v>
      </c>
      <c r="C10" s="246">
        <f>'data-compo-bot50'!B8</f>
        <v>1</v>
      </c>
    </row>
    <row r="11" spans="1:3" x14ac:dyDescent="0.2">
      <c r="A11" s="245" t="str">
        <f>IF('data-compo-bot50'!A9&lt;&gt;'data-compo-bot50'!A8,'data-compo-bot50'!A9,"")</f>
        <v/>
      </c>
      <c r="B11" s="7" t="str">
        <f>'data-compo-bot50'!C9</f>
        <v>Russian Federation</v>
      </c>
      <c r="C11" s="246">
        <f>'data-compo-bot50'!B9</f>
        <v>1</v>
      </c>
    </row>
    <row r="12" spans="1:3" x14ac:dyDescent="0.2">
      <c r="A12" s="245">
        <f>IF('data-compo-bot50'!A10&lt;&gt;'data-compo-bot50'!A9,'data-compo-bot50'!A10,"")</f>
        <v>1850</v>
      </c>
      <c r="B12" s="7" t="str">
        <f>'data-compo-bot50'!C10</f>
        <v>China</v>
      </c>
      <c r="C12" s="246">
        <f>'data-compo-bot50'!B10</f>
        <v>0.68999999761581421</v>
      </c>
    </row>
    <row r="13" spans="1:3" x14ac:dyDescent="0.2">
      <c r="A13" s="245" t="str">
        <f>IF('data-compo-bot50'!A11&lt;&gt;'data-compo-bot50'!A10,'data-compo-bot50'!A11,"")</f>
        <v/>
      </c>
      <c r="B13" s="7" t="str">
        <f>'data-compo-bot50'!C11</f>
        <v>Colombia</v>
      </c>
      <c r="C13" s="246">
        <f>'data-compo-bot50'!B11</f>
        <v>1</v>
      </c>
    </row>
    <row r="14" spans="1:3" x14ac:dyDescent="0.2">
      <c r="A14" s="245" t="str">
        <f>IF('data-compo-bot50'!A12&lt;&gt;'data-compo-bot50'!A11,'data-compo-bot50'!A12,"")</f>
        <v/>
      </c>
      <c r="B14" s="7" t="str">
        <f>'data-compo-bot50'!C12</f>
        <v>Indonesia</v>
      </c>
      <c r="C14" s="246">
        <f>'data-compo-bot50'!B12</f>
        <v>1</v>
      </c>
    </row>
    <row r="15" spans="1:3" x14ac:dyDescent="0.2">
      <c r="A15" s="245" t="str">
        <f>IF('data-compo-bot50'!A13&lt;&gt;'data-compo-bot50'!A12,'data-compo-bot50'!A13,"")</f>
        <v/>
      </c>
      <c r="B15" s="7" t="str">
        <f>'data-compo-bot50'!C13</f>
        <v>India</v>
      </c>
      <c r="C15" s="246">
        <f>'data-compo-bot50'!B13</f>
        <v>1</v>
      </c>
    </row>
    <row r="16" spans="1:3" x14ac:dyDescent="0.2">
      <c r="A16" s="245" t="str">
        <f>IF('data-compo-bot50'!A14&lt;&gt;'data-compo-bot50'!A13,'data-compo-bot50'!A14,"")</f>
        <v/>
      </c>
      <c r="B16" s="7" t="str">
        <f>'data-compo-bot50'!C14</f>
        <v>Other SS Africa</v>
      </c>
      <c r="C16" s="246">
        <f>'data-compo-bot50'!B14</f>
        <v>1</v>
      </c>
    </row>
    <row r="17" spans="1:3" x14ac:dyDescent="0.2">
      <c r="A17" s="245">
        <f>IF('data-compo-bot50'!A15&lt;&gt;'data-compo-bot50'!A14,'data-compo-bot50'!A15,"")</f>
        <v>1880</v>
      </c>
      <c r="B17" s="7" t="str">
        <f>'data-compo-bot50'!C15</f>
        <v>China</v>
      </c>
      <c r="C17" s="246">
        <f>'data-compo-bot50'!B15</f>
        <v>1</v>
      </c>
    </row>
    <row r="18" spans="1:3" x14ac:dyDescent="0.2">
      <c r="A18" s="245" t="str">
        <f>IF('data-compo-bot50'!A16&lt;&gt;'data-compo-bot50'!A15,'data-compo-bot50'!A16,"")</f>
        <v/>
      </c>
      <c r="B18" s="7" t="str">
        <f>'data-compo-bot50'!C16</f>
        <v>Indonesia</v>
      </c>
      <c r="C18" s="246">
        <f>'data-compo-bot50'!B16</f>
        <v>1</v>
      </c>
    </row>
    <row r="19" spans="1:3" x14ac:dyDescent="0.2">
      <c r="A19" s="245" t="str">
        <f>IF('data-compo-bot50'!A17&lt;&gt;'data-compo-bot50'!A16,'data-compo-bot50'!A17,"")</f>
        <v/>
      </c>
      <c r="B19" s="7" t="str">
        <f>'data-compo-bot50'!C17</f>
        <v>India</v>
      </c>
      <c r="C19" s="246">
        <f>'data-compo-bot50'!B17</f>
        <v>1</v>
      </c>
    </row>
    <row r="20" spans="1:3" x14ac:dyDescent="0.2">
      <c r="A20" s="245" t="str">
        <f>IF('data-compo-bot50'!A18&lt;&gt;'data-compo-bot50'!A17,'data-compo-bot50'!A18,"")</f>
        <v/>
      </c>
      <c r="B20" s="7" t="str">
        <f>'data-compo-bot50'!C18</f>
        <v>Other SS Africa</v>
      </c>
      <c r="C20" s="246">
        <f>'data-compo-bot50'!B18</f>
        <v>0.31000000238418579</v>
      </c>
    </row>
    <row r="21" spans="1:3" x14ac:dyDescent="0.2">
      <c r="A21" s="245">
        <f>IF('data-compo-bot50'!A19&lt;&gt;'data-compo-bot50'!A18,'data-compo-bot50'!A19,"")</f>
        <v>1900</v>
      </c>
      <c r="B21" s="7" t="str">
        <f>'data-compo-bot50'!C19</f>
        <v>China</v>
      </c>
      <c r="C21" s="246">
        <f>'data-compo-bot50'!B19</f>
        <v>1</v>
      </c>
    </row>
    <row r="22" spans="1:3" x14ac:dyDescent="0.2">
      <c r="A22" s="245" t="str">
        <f>IF('data-compo-bot50'!A20&lt;&gt;'data-compo-bot50'!A19,'data-compo-bot50'!A20,"")</f>
        <v/>
      </c>
      <c r="B22" s="7" t="str">
        <f>'data-compo-bot50'!C20</f>
        <v>Colombia</v>
      </c>
      <c r="C22" s="246">
        <f>'data-compo-bot50'!B20</f>
        <v>1</v>
      </c>
    </row>
    <row r="23" spans="1:3" x14ac:dyDescent="0.2">
      <c r="A23" s="245" t="str">
        <f>IF('data-compo-bot50'!A21&lt;&gt;'data-compo-bot50'!A20,'data-compo-bot50'!A21,"")</f>
        <v/>
      </c>
      <c r="B23" s="7" t="str">
        <f>'data-compo-bot50'!C21</f>
        <v>Indonesia</v>
      </c>
      <c r="C23" s="246">
        <f>'data-compo-bot50'!B21</f>
        <v>1</v>
      </c>
    </row>
    <row r="24" spans="1:3" x14ac:dyDescent="0.2">
      <c r="A24" s="245" t="str">
        <f>IF('data-compo-bot50'!A22&lt;&gt;'data-compo-bot50'!A21,'data-compo-bot50'!A22,"")</f>
        <v/>
      </c>
      <c r="B24" s="7" t="str">
        <f>'data-compo-bot50'!C22</f>
        <v>India</v>
      </c>
      <c r="C24" s="246">
        <f>'data-compo-bot50'!B22</f>
        <v>1</v>
      </c>
    </row>
    <row r="25" spans="1:3" x14ac:dyDescent="0.2">
      <c r="A25" s="245" t="str">
        <f>IF('data-compo-bot50'!A23&lt;&gt;'data-compo-bot50'!A22,'data-compo-bot50'!A23,"")</f>
        <v/>
      </c>
      <c r="B25" s="7" t="str">
        <f>'data-compo-bot50'!C23</f>
        <v>Other Europe</v>
      </c>
      <c r="C25" s="246">
        <f>'data-compo-bot50'!B23</f>
        <v>1</v>
      </c>
    </row>
    <row r="26" spans="1:3" x14ac:dyDescent="0.2">
      <c r="A26" s="245" t="str">
        <f>IF('data-compo-bot50'!A24&lt;&gt;'data-compo-bot50'!A23,'data-compo-bot50'!A24,"")</f>
        <v/>
      </c>
      <c r="B26" s="7" t="str">
        <f>'data-compo-bot50'!C24</f>
        <v>Other SS Africa</v>
      </c>
      <c r="C26" s="246">
        <f>'data-compo-bot50'!B24</f>
        <v>0.29999998211860657</v>
      </c>
    </row>
    <row r="27" spans="1:3" x14ac:dyDescent="0.2">
      <c r="A27" s="245">
        <f>IF('data-compo-bot50'!A25&lt;&gt;'data-compo-bot50'!A24,'data-compo-bot50'!A25,"")</f>
        <v>1910</v>
      </c>
      <c r="B27" s="7" t="str">
        <f>'data-compo-bot50'!C25</f>
        <v>China</v>
      </c>
      <c r="C27" s="246">
        <f>'data-compo-bot50'!B25</f>
        <v>1</v>
      </c>
    </row>
    <row r="28" spans="1:3" x14ac:dyDescent="0.2">
      <c r="A28" s="245" t="str">
        <f>IF('data-compo-bot50'!A26&lt;&gt;'data-compo-bot50'!A25,'data-compo-bot50'!A26,"")</f>
        <v/>
      </c>
      <c r="B28" s="7" t="str">
        <f>'data-compo-bot50'!C26</f>
        <v>Colombia</v>
      </c>
      <c r="C28" s="246">
        <f>'data-compo-bot50'!B26</f>
        <v>1</v>
      </c>
    </row>
    <row r="29" spans="1:3" x14ac:dyDescent="0.2">
      <c r="A29" s="245" t="str">
        <f>IF('data-compo-bot50'!A27&lt;&gt;'data-compo-bot50'!A26,'data-compo-bot50'!A27,"")</f>
        <v/>
      </c>
      <c r="B29" s="7" t="str">
        <f>'data-compo-bot50'!C27</f>
        <v>Indonesia</v>
      </c>
      <c r="C29" s="246">
        <f>'data-compo-bot50'!B27</f>
        <v>1</v>
      </c>
    </row>
    <row r="30" spans="1:3" x14ac:dyDescent="0.2">
      <c r="A30" s="245" t="str">
        <f>IF('data-compo-bot50'!A28&lt;&gt;'data-compo-bot50'!A27,'data-compo-bot50'!A28,"")</f>
        <v/>
      </c>
      <c r="B30" s="7" t="str">
        <f>'data-compo-bot50'!C28</f>
        <v>India</v>
      </c>
      <c r="C30" s="246">
        <f>'data-compo-bot50'!B28</f>
        <v>1</v>
      </c>
    </row>
    <row r="31" spans="1:3" x14ac:dyDescent="0.2">
      <c r="A31" s="245" t="str">
        <f>IF('data-compo-bot50'!A29&lt;&gt;'data-compo-bot50'!A28,'data-compo-bot50'!A29,"")</f>
        <v/>
      </c>
      <c r="B31" s="7" t="str">
        <f>'data-compo-bot50'!C29</f>
        <v>Other Europe</v>
      </c>
      <c r="C31" s="246">
        <f>'data-compo-bot50'!B29</f>
        <v>1</v>
      </c>
    </row>
    <row r="32" spans="1:3" x14ac:dyDescent="0.2">
      <c r="A32" s="245" t="str">
        <f>IF('data-compo-bot50'!A30&lt;&gt;'data-compo-bot50'!A29,'data-compo-bot50'!A30,"")</f>
        <v/>
      </c>
      <c r="B32" s="7" t="str">
        <f>'data-compo-bot50'!C30</f>
        <v>Other SS Africa</v>
      </c>
      <c r="C32" s="246">
        <f>'data-compo-bot50'!B30</f>
        <v>0.87000000476837158</v>
      </c>
    </row>
    <row r="33" spans="1:3" x14ac:dyDescent="0.2">
      <c r="A33" s="245">
        <f>IF('data-compo-bot50'!A31&lt;&gt;'data-compo-bot50'!A30,'data-compo-bot50'!A31,"")</f>
        <v>1920</v>
      </c>
      <c r="B33" s="7" t="str">
        <f>'data-compo-bot50'!C31</f>
        <v>China</v>
      </c>
      <c r="C33" s="246">
        <f>'data-compo-bot50'!B31</f>
        <v>1</v>
      </c>
    </row>
    <row r="34" spans="1:3" x14ac:dyDescent="0.2">
      <c r="A34" s="245" t="str">
        <f>IF('data-compo-bot50'!A32&lt;&gt;'data-compo-bot50'!A31,'data-compo-bot50'!A32,"")</f>
        <v/>
      </c>
      <c r="B34" s="7" t="str">
        <f>'data-compo-bot50'!C32</f>
        <v>Indonesia</v>
      </c>
      <c r="C34" s="246">
        <f>'data-compo-bot50'!B32</f>
        <v>1</v>
      </c>
    </row>
    <row r="35" spans="1:3" x14ac:dyDescent="0.2">
      <c r="A35" s="245" t="str">
        <f>IF('data-compo-bot50'!A33&lt;&gt;'data-compo-bot50'!A32,'data-compo-bot50'!A33,"")</f>
        <v/>
      </c>
      <c r="B35" s="7" t="str">
        <f>'data-compo-bot50'!C33</f>
        <v>India</v>
      </c>
      <c r="C35" s="246">
        <f>'data-compo-bot50'!B33</f>
        <v>1</v>
      </c>
    </row>
    <row r="36" spans="1:3" x14ac:dyDescent="0.2">
      <c r="A36" s="245" t="str">
        <f>IF('data-compo-bot50'!A34&lt;&gt;'data-compo-bot50'!A33,'data-compo-bot50'!A34,"")</f>
        <v/>
      </c>
      <c r="B36" s="7" t="str">
        <f>'data-compo-bot50'!C34</f>
        <v>Other Asia</v>
      </c>
      <c r="C36" s="246">
        <f>'data-compo-bot50'!B34</f>
        <v>0.51999998092651367</v>
      </c>
    </row>
    <row r="37" spans="1:3" x14ac:dyDescent="0.2">
      <c r="A37" s="245" t="str">
        <f>IF('data-compo-bot50'!A35&lt;&gt;'data-compo-bot50'!A34,'data-compo-bot50'!A35,"")</f>
        <v/>
      </c>
      <c r="B37" s="7" t="str">
        <f>'data-compo-bot50'!C35</f>
        <v>Other Europe</v>
      </c>
      <c r="C37" s="246">
        <f>'data-compo-bot50'!B35</f>
        <v>1</v>
      </c>
    </row>
    <row r="38" spans="1:3" x14ac:dyDescent="0.2">
      <c r="A38" s="245" t="str">
        <f>IF('data-compo-bot50'!A36&lt;&gt;'data-compo-bot50'!A35,'data-compo-bot50'!A36,"")</f>
        <v/>
      </c>
      <c r="B38" s="7" t="str">
        <f>'data-compo-bot50'!C36</f>
        <v>Russian Federation</v>
      </c>
      <c r="C38" s="246">
        <f>'data-compo-bot50'!B36</f>
        <v>1</v>
      </c>
    </row>
    <row r="39" spans="1:3" x14ac:dyDescent="0.2">
      <c r="A39" s="245">
        <f>IF('data-compo-bot50'!A37&lt;&gt;'data-compo-bot50'!A36,'data-compo-bot50'!A37,"")</f>
        <v>1930</v>
      </c>
      <c r="B39" s="7" t="str">
        <f>'data-compo-bot50'!C37</f>
        <v>China</v>
      </c>
      <c r="C39" s="246">
        <f>'data-compo-bot50'!B37</f>
        <v>1</v>
      </c>
    </row>
    <row r="40" spans="1:3" x14ac:dyDescent="0.2">
      <c r="A40" s="245" t="str">
        <f>IF('data-compo-bot50'!A38&lt;&gt;'data-compo-bot50'!A37,'data-compo-bot50'!A38,"")</f>
        <v/>
      </c>
      <c r="B40" s="7" t="str">
        <f>'data-compo-bot50'!C38</f>
        <v>Indonesia</v>
      </c>
      <c r="C40" s="246">
        <f>'data-compo-bot50'!B38</f>
        <v>1</v>
      </c>
    </row>
    <row r="41" spans="1:3" x14ac:dyDescent="0.2">
      <c r="A41" s="245" t="str">
        <f>IF('data-compo-bot50'!A39&lt;&gt;'data-compo-bot50'!A38,'data-compo-bot50'!A39,"")</f>
        <v/>
      </c>
      <c r="B41" s="7" t="str">
        <f>'data-compo-bot50'!C39</f>
        <v>India</v>
      </c>
      <c r="C41" s="246">
        <f>'data-compo-bot50'!B39</f>
        <v>1</v>
      </c>
    </row>
    <row r="42" spans="1:3" x14ac:dyDescent="0.2">
      <c r="A42" s="245" t="str">
        <f>IF('data-compo-bot50'!A40&lt;&gt;'data-compo-bot50'!A39,'data-compo-bot50'!A40,"")</f>
        <v/>
      </c>
      <c r="B42" s="7" t="str">
        <f>'data-compo-bot50'!C40</f>
        <v>Other Europe</v>
      </c>
      <c r="C42" s="246">
        <f>'data-compo-bot50'!B40</f>
        <v>1</v>
      </c>
    </row>
    <row r="43" spans="1:3" x14ac:dyDescent="0.2">
      <c r="A43" s="245" t="str">
        <f>IF('data-compo-bot50'!A41&lt;&gt;'data-compo-bot50'!A40,'data-compo-bot50'!A41,"")</f>
        <v/>
      </c>
      <c r="B43" s="7" t="str">
        <f>'data-compo-bot50'!C41</f>
        <v>Other SE Asia</v>
      </c>
      <c r="C43" s="246">
        <f>'data-compo-bot50'!B41</f>
        <v>5.9999998658895493E-2</v>
      </c>
    </row>
    <row r="44" spans="1:3" x14ac:dyDescent="0.2">
      <c r="A44" s="245" t="str">
        <f>IF('data-compo-bot50'!A42&lt;&gt;'data-compo-bot50'!A41,'data-compo-bot50'!A42,"")</f>
        <v/>
      </c>
      <c r="B44" s="7" t="str">
        <f>'data-compo-bot50'!C42</f>
        <v>Other SS Africa</v>
      </c>
      <c r="C44" s="246">
        <f>'data-compo-bot50'!B42</f>
        <v>1</v>
      </c>
    </row>
    <row r="45" spans="1:3" x14ac:dyDescent="0.2">
      <c r="A45" s="245">
        <f>IF('data-compo-bot50'!A43&lt;&gt;'data-compo-bot50'!A42,'data-compo-bot50'!A43,"")</f>
        <v>1940</v>
      </c>
      <c r="B45" s="7" t="str">
        <f>'data-compo-bot50'!C43</f>
        <v>China</v>
      </c>
      <c r="C45" s="246">
        <f>'data-compo-bot50'!B43</f>
        <v>1</v>
      </c>
    </row>
    <row r="46" spans="1:3" x14ac:dyDescent="0.2">
      <c r="A46" s="245" t="str">
        <f>IF('data-compo-bot50'!A44&lt;&gt;'data-compo-bot50'!A43,'data-compo-bot50'!A44,"")</f>
        <v/>
      </c>
      <c r="B46" s="7" t="str">
        <f>'data-compo-bot50'!C44</f>
        <v>Indonesia</v>
      </c>
      <c r="C46" s="246">
        <f>'data-compo-bot50'!B44</f>
        <v>1</v>
      </c>
    </row>
    <row r="47" spans="1:3" x14ac:dyDescent="0.2">
      <c r="A47" s="245" t="str">
        <f>IF('data-compo-bot50'!A45&lt;&gt;'data-compo-bot50'!A44,'data-compo-bot50'!A45,"")</f>
        <v/>
      </c>
      <c r="B47" s="7" t="str">
        <f>'data-compo-bot50'!C45</f>
        <v>India</v>
      </c>
      <c r="C47" s="246">
        <f>'data-compo-bot50'!B45</f>
        <v>1</v>
      </c>
    </row>
    <row r="48" spans="1:3" x14ac:dyDescent="0.2">
      <c r="A48" s="245" t="str">
        <f>IF('data-compo-bot50'!A46&lt;&gt;'data-compo-bot50'!A45,'data-compo-bot50'!A46,"")</f>
        <v/>
      </c>
      <c r="B48" s="7" t="str">
        <f>'data-compo-bot50'!C46</f>
        <v>Other Europe</v>
      </c>
      <c r="C48" s="246">
        <f>'data-compo-bot50'!B46</f>
        <v>1</v>
      </c>
    </row>
    <row r="49" spans="1:3" x14ac:dyDescent="0.2">
      <c r="A49" s="245" t="str">
        <f>IF('data-compo-bot50'!A47&lt;&gt;'data-compo-bot50'!A46,'data-compo-bot50'!A47,"")</f>
        <v/>
      </c>
      <c r="B49" s="7" t="str">
        <f>'data-compo-bot50'!C47</f>
        <v>Other SS Africa</v>
      </c>
      <c r="C49" s="246">
        <f>'data-compo-bot50'!B47</f>
        <v>0.8399999737739563</v>
      </c>
    </row>
    <row r="50" spans="1:3" x14ac:dyDescent="0.2">
      <c r="A50" s="245">
        <f>IF('data-compo-bot50'!A48&lt;&gt;'data-compo-bot50'!A47,'data-compo-bot50'!A48,"")</f>
        <v>1950</v>
      </c>
      <c r="B50" s="7" t="str">
        <f>'data-compo-bot50'!C48</f>
        <v>China</v>
      </c>
      <c r="C50" s="246">
        <f>'data-compo-bot50'!B48</f>
        <v>1</v>
      </c>
    </row>
    <row r="51" spans="1:3" x14ac:dyDescent="0.2">
      <c r="A51" s="245" t="str">
        <f>IF('data-compo-bot50'!A49&lt;&gt;'data-compo-bot50'!A48,'data-compo-bot50'!A49,"")</f>
        <v/>
      </c>
      <c r="B51" s="7" t="str">
        <f>'data-compo-bot50'!C49</f>
        <v>Indonesia</v>
      </c>
      <c r="C51" s="246">
        <f>'data-compo-bot50'!B49</f>
        <v>1</v>
      </c>
    </row>
    <row r="52" spans="1:3" x14ac:dyDescent="0.2">
      <c r="A52" s="245" t="str">
        <f>IF('data-compo-bot50'!A50&lt;&gt;'data-compo-bot50'!A49,'data-compo-bot50'!A50,"")</f>
        <v/>
      </c>
      <c r="B52" s="7" t="str">
        <f>'data-compo-bot50'!C50</f>
        <v>India</v>
      </c>
      <c r="C52" s="246">
        <f>'data-compo-bot50'!B50</f>
        <v>1</v>
      </c>
    </row>
    <row r="53" spans="1:3" x14ac:dyDescent="0.2">
      <c r="A53" s="245" t="str">
        <f>IF('data-compo-bot50'!A51&lt;&gt;'data-compo-bot50'!A50,'data-compo-bot50'!A51,"")</f>
        <v/>
      </c>
      <c r="B53" s="7" t="str">
        <f>'data-compo-bot50'!C51</f>
        <v>Other Europe</v>
      </c>
      <c r="C53" s="246">
        <f>'data-compo-bot50'!B51</f>
        <v>1</v>
      </c>
    </row>
    <row r="54" spans="1:3" x14ac:dyDescent="0.2">
      <c r="A54" s="245" t="str">
        <f>IF('data-compo-bot50'!A52&lt;&gt;'data-compo-bot50'!A51,'data-compo-bot50'!A52,"")</f>
        <v/>
      </c>
      <c r="B54" s="7" t="str">
        <f>'data-compo-bot50'!C52</f>
        <v>Other SE Asia</v>
      </c>
      <c r="C54" s="246">
        <f>'data-compo-bot50'!B52</f>
        <v>1</v>
      </c>
    </row>
    <row r="55" spans="1:3" x14ac:dyDescent="0.2">
      <c r="A55" s="245" t="str">
        <f>IF('data-compo-bot50'!A53&lt;&gt;'data-compo-bot50'!A52,'data-compo-bot50'!A53,"")</f>
        <v/>
      </c>
      <c r="B55" s="7" t="str">
        <f>'data-compo-bot50'!C53</f>
        <v>Other SS Africa</v>
      </c>
      <c r="C55" s="246">
        <f>'data-compo-bot50'!B53</f>
        <v>0.10999999940395355</v>
      </c>
    </row>
    <row r="56" spans="1:3" x14ac:dyDescent="0.2">
      <c r="A56" s="245">
        <f>IF('data-compo-bot50'!A54&lt;&gt;'data-compo-bot50'!A53,'data-compo-bot50'!A54,"")</f>
        <v>1960</v>
      </c>
      <c r="B56" s="7" t="str">
        <f>'data-compo-bot50'!C54</f>
        <v>China</v>
      </c>
      <c r="C56" s="246">
        <f>'data-compo-bot50'!B54</f>
        <v>1</v>
      </c>
    </row>
    <row r="57" spans="1:3" x14ac:dyDescent="0.2">
      <c r="A57" s="245" t="str">
        <f>IF('data-compo-bot50'!A55&lt;&gt;'data-compo-bot50'!A54,'data-compo-bot50'!A55,"")</f>
        <v/>
      </c>
      <c r="B57" s="7" t="str">
        <f>'data-compo-bot50'!C55</f>
        <v>Indonesia</v>
      </c>
      <c r="C57" s="246">
        <f>'data-compo-bot50'!B55</f>
        <v>1</v>
      </c>
    </row>
    <row r="58" spans="1:3" x14ac:dyDescent="0.2">
      <c r="A58" s="245" t="str">
        <f>IF('data-compo-bot50'!A56&lt;&gt;'data-compo-bot50'!A55,'data-compo-bot50'!A56,"")</f>
        <v/>
      </c>
      <c r="B58" s="7" t="str">
        <f>'data-compo-bot50'!C56</f>
        <v>India</v>
      </c>
      <c r="C58" s="246">
        <f>'data-compo-bot50'!B56</f>
        <v>1</v>
      </c>
    </row>
    <row r="59" spans="1:3" x14ac:dyDescent="0.2">
      <c r="A59" s="245" t="str">
        <f>IF('data-compo-bot50'!A57&lt;&gt;'data-compo-bot50'!A56,'data-compo-bot50'!A57,"")</f>
        <v/>
      </c>
      <c r="B59" s="7" t="str">
        <f>'data-compo-bot50'!C57</f>
        <v>Other Europe</v>
      </c>
      <c r="C59" s="246">
        <f>'data-compo-bot50'!B57</f>
        <v>1</v>
      </c>
    </row>
    <row r="60" spans="1:3" x14ac:dyDescent="0.2">
      <c r="A60" s="245" t="str">
        <f>IF('data-compo-bot50'!A58&lt;&gt;'data-compo-bot50'!A57,'data-compo-bot50'!A58,"")</f>
        <v/>
      </c>
      <c r="B60" s="7" t="str">
        <f>'data-compo-bot50'!C58</f>
        <v>Other SE Asia</v>
      </c>
      <c r="C60" s="246">
        <f>'data-compo-bot50'!B58</f>
        <v>1</v>
      </c>
    </row>
    <row r="61" spans="1:3" x14ac:dyDescent="0.2">
      <c r="A61" s="245" t="str">
        <f>IF('data-compo-bot50'!A59&lt;&gt;'data-compo-bot50'!A58,'data-compo-bot50'!A59,"")</f>
        <v/>
      </c>
      <c r="B61" s="7" t="str">
        <f>'data-compo-bot50'!C59</f>
        <v>Other SS Africa</v>
      </c>
      <c r="C61" s="246">
        <f>'data-compo-bot50'!B59</f>
        <v>4.9999997019767761E-2</v>
      </c>
    </row>
    <row r="62" spans="1:3" x14ac:dyDescent="0.2">
      <c r="A62" s="245">
        <f>IF('data-compo-bot50'!A60&lt;&gt;'data-compo-bot50'!A59,'data-compo-bot50'!A60,"")</f>
        <v>1970</v>
      </c>
      <c r="B62" s="7" t="str">
        <f>'data-compo-bot50'!C60</f>
        <v>China</v>
      </c>
      <c r="C62" s="246">
        <f>'data-compo-bot50'!B60</f>
        <v>1</v>
      </c>
    </row>
    <row r="63" spans="1:3" x14ac:dyDescent="0.2">
      <c r="A63" s="245" t="str">
        <f>IF('data-compo-bot50'!A61&lt;&gt;'data-compo-bot50'!A60,'data-compo-bot50'!A61,"")</f>
        <v/>
      </c>
      <c r="B63" s="7" t="str">
        <f>'data-compo-bot50'!C61</f>
        <v>Indonesia</v>
      </c>
      <c r="C63" s="246">
        <f>'data-compo-bot50'!B61</f>
        <v>1</v>
      </c>
    </row>
    <row r="64" spans="1:3" x14ac:dyDescent="0.2">
      <c r="A64" s="245" t="str">
        <f>IF('data-compo-bot50'!A62&lt;&gt;'data-compo-bot50'!A61,'data-compo-bot50'!A62,"")</f>
        <v/>
      </c>
      <c r="B64" s="7" t="str">
        <f>'data-compo-bot50'!C62</f>
        <v>India</v>
      </c>
      <c r="C64" s="246">
        <f>'data-compo-bot50'!B62</f>
        <v>1</v>
      </c>
    </row>
    <row r="65" spans="1:3" x14ac:dyDescent="0.2">
      <c r="A65" s="245" t="str">
        <f>IF('data-compo-bot50'!A63&lt;&gt;'data-compo-bot50'!A62,'data-compo-bot50'!A63,"")</f>
        <v/>
      </c>
      <c r="B65" s="7" t="str">
        <f>'data-compo-bot50'!C63</f>
        <v>Other SE Asia</v>
      </c>
      <c r="C65" s="246">
        <f>'data-compo-bot50'!B63</f>
        <v>1</v>
      </c>
    </row>
    <row r="66" spans="1:3" x14ac:dyDescent="0.2">
      <c r="A66" s="245" t="str">
        <f>IF('data-compo-bot50'!A64&lt;&gt;'data-compo-bot50'!A63,'data-compo-bot50'!A64,"")</f>
        <v/>
      </c>
      <c r="B66" s="7" t="str">
        <f>'data-compo-bot50'!C64</f>
        <v>Other SS Africa</v>
      </c>
      <c r="C66" s="246">
        <f>'data-compo-bot50'!B64</f>
        <v>9.9999994039535522E-2</v>
      </c>
    </row>
    <row r="67" spans="1:3" x14ac:dyDescent="0.2">
      <c r="A67" s="245">
        <f>IF('data-compo-bot50'!A65&lt;&gt;'data-compo-bot50'!A64,'data-compo-bot50'!A65,"")</f>
        <v>1980</v>
      </c>
      <c r="B67" s="7" t="str">
        <f>'data-compo-bot50'!C65</f>
        <v>Bosnia and Herzegovina</v>
      </c>
      <c r="C67" s="246">
        <f>'data-compo-bot50'!B65</f>
        <v>1</v>
      </c>
    </row>
    <row r="68" spans="1:3" x14ac:dyDescent="0.2">
      <c r="A68" s="245" t="str">
        <f>IF('data-compo-bot50'!A66&lt;&gt;'data-compo-bot50'!A65,'data-compo-bot50'!A66,"")</f>
        <v/>
      </c>
      <c r="B68" s="7" t="str">
        <f>'data-compo-bot50'!C66</f>
        <v>Bangladesh</v>
      </c>
      <c r="C68" s="246">
        <f>'data-compo-bot50'!B66</f>
        <v>1</v>
      </c>
    </row>
    <row r="69" spans="1:3" x14ac:dyDescent="0.2">
      <c r="A69" s="245" t="str">
        <f>IF('data-compo-bot50'!A67&lt;&gt;'data-compo-bot50'!A66,'data-compo-bot50'!A67,"")</f>
        <v/>
      </c>
      <c r="B69" s="7" t="str">
        <f>'data-compo-bot50'!C67</f>
        <v>Burkina Faso</v>
      </c>
      <c r="C69" s="246">
        <f>'data-compo-bot50'!B67</f>
        <v>1</v>
      </c>
    </row>
    <row r="70" spans="1:3" x14ac:dyDescent="0.2">
      <c r="A70" s="245" t="str">
        <f>IF('data-compo-bot50'!A68&lt;&gt;'data-compo-bot50'!A67,'data-compo-bot50'!A68,"")</f>
        <v/>
      </c>
      <c r="B70" s="7" t="str">
        <f>'data-compo-bot50'!C68</f>
        <v>Burundi</v>
      </c>
      <c r="C70" s="246">
        <f>'data-compo-bot50'!B68</f>
        <v>1</v>
      </c>
    </row>
    <row r="71" spans="1:3" x14ac:dyDescent="0.2">
      <c r="A71" s="245" t="str">
        <f>IF('data-compo-bot50'!A69&lt;&gt;'data-compo-bot50'!A68,'data-compo-bot50'!A69,"")</f>
        <v/>
      </c>
      <c r="B71" s="7" t="str">
        <f>'data-compo-bot50'!C69</f>
        <v>Benin</v>
      </c>
      <c r="C71" s="246">
        <f>'data-compo-bot50'!B69</f>
        <v>1</v>
      </c>
    </row>
    <row r="72" spans="1:3" x14ac:dyDescent="0.2">
      <c r="A72" s="245" t="str">
        <f>IF('data-compo-bot50'!A70&lt;&gt;'data-compo-bot50'!A69,'data-compo-bot50'!A70,"")</f>
        <v/>
      </c>
      <c r="B72" s="7" t="str">
        <f>'data-compo-bot50'!C70</f>
        <v>Bhutan</v>
      </c>
      <c r="C72" s="246">
        <f>'data-compo-bot50'!B70</f>
        <v>1</v>
      </c>
    </row>
    <row r="73" spans="1:3" x14ac:dyDescent="0.2">
      <c r="A73" s="245" t="str">
        <f>IF('data-compo-bot50'!A71&lt;&gt;'data-compo-bot50'!A70,'data-compo-bot50'!A71,"")</f>
        <v/>
      </c>
      <c r="B73" s="7" t="str">
        <f>'data-compo-bot50'!C71</f>
        <v>DR Congo</v>
      </c>
      <c r="C73" s="246">
        <f>'data-compo-bot50'!B71</f>
        <v>1</v>
      </c>
    </row>
    <row r="74" spans="1:3" x14ac:dyDescent="0.2">
      <c r="A74" s="245" t="str">
        <f>IF('data-compo-bot50'!A72&lt;&gt;'data-compo-bot50'!A71,'data-compo-bot50'!A72,"")</f>
        <v/>
      </c>
      <c r="B74" s="7" t="str">
        <f>'data-compo-bot50'!C72</f>
        <v>Central African Republic</v>
      </c>
      <c r="C74" s="246">
        <f>'data-compo-bot50'!B72</f>
        <v>1</v>
      </c>
    </row>
    <row r="75" spans="1:3" x14ac:dyDescent="0.2">
      <c r="A75" s="245" t="str">
        <f>IF('data-compo-bot50'!A73&lt;&gt;'data-compo-bot50'!A72,'data-compo-bot50'!A73,"")</f>
        <v/>
      </c>
      <c r="B75" s="7" t="str">
        <f>'data-compo-bot50'!C73</f>
        <v>China</v>
      </c>
      <c r="C75" s="246">
        <f>'data-compo-bot50'!B73</f>
        <v>1</v>
      </c>
    </row>
    <row r="76" spans="1:3" x14ac:dyDescent="0.2">
      <c r="A76" s="245" t="str">
        <f>IF('data-compo-bot50'!A74&lt;&gt;'data-compo-bot50'!A73,'data-compo-bot50'!A74,"")</f>
        <v/>
      </c>
      <c r="B76" s="7" t="str">
        <f>'data-compo-bot50'!C74</f>
        <v>Cabo Verde</v>
      </c>
      <c r="C76" s="246">
        <f>'data-compo-bot50'!B74</f>
        <v>1</v>
      </c>
    </row>
    <row r="77" spans="1:3" x14ac:dyDescent="0.2">
      <c r="A77" s="245" t="str">
        <f>IF('data-compo-bot50'!A75&lt;&gt;'data-compo-bot50'!A74,'data-compo-bot50'!A75,"")</f>
        <v/>
      </c>
      <c r="B77" s="7" t="str">
        <f>'data-compo-bot50'!C75</f>
        <v>Eritrea</v>
      </c>
      <c r="C77" s="246">
        <f>'data-compo-bot50'!B75</f>
        <v>1</v>
      </c>
    </row>
    <row r="78" spans="1:3" x14ac:dyDescent="0.2">
      <c r="A78" s="245" t="str">
        <f>IF('data-compo-bot50'!A76&lt;&gt;'data-compo-bot50'!A75,'data-compo-bot50'!A76,"")</f>
        <v/>
      </c>
      <c r="B78" s="7" t="str">
        <f>'data-compo-bot50'!C76</f>
        <v>Ethiopia</v>
      </c>
      <c r="C78" s="246">
        <f>'data-compo-bot50'!B76</f>
        <v>1</v>
      </c>
    </row>
    <row r="79" spans="1:3" x14ac:dyDescent="0.2">
      <c r="A79" s="245" t="str">
        <f>IF('data-compo-bot50'!A77&lt;&gt;'data-compo-bot50'!A76,'data-compo-bot50'!A77,"")</f>
        <v/>
      </c>
      <c r="B79" s="7" t="str">
        <f>'data-compo-bot50'!C77</f>
        <v>Guinea</v>
      </c>
      <c r="C79" s="246">
        <f>'data-compo-bot50'!B77</f>
        <v>1</v>
      </c>
    </row>
    <row r="80" spans="1:3" x14ac:dyDescent="0.2">
      <c r="A80" s="245" t="str">
        <f>IF('data-compo-bot50'!A78&lt;&gt;'data-compo-bot50'!A77,'data-compo-bot50'!A78,"")</f>
        <v/>
      </c>
      <c r="B80" s="7" t="str">
        <f>'data-compo-bot50'!C78</f>
        <v>Equatorial Guinea</v>
      </c>
      <c r="C80" s="246">
        <f>'data-compo-bot50'!B78</f>
        <v>1</v>
      </c>
    </row>
    <row r="81" spans="1:3" x14ac:dyDescent="0.2">
      <c r="A81" s="245" t="str">
        <f>IF('data-compo-bot50'!A79&lt;&gt;'data-compo-bot50'!A78,'data-compo-bot50'!A79,"")</f>
        <v/>
      </c>
      <c r="B81" s="7" t="str">
        <f>'data-compo-bot50'!C79</f>
        <v>Guinea-Bissau</v>
      </c>
      <c r="C81" s="246">
        <f>'data-compo-bot50'!B79</f>
        <v>1</v>
      </c>
    </row>
    <row r="82" spans="1:3" x14ac:dyDescent="0.2">
      <c r="A82" s="245" t="str">
        <f>IF('data-compo-bot50'!A80&lt;&gt;'data-compo-bot50'!A79,'data-compo-bot50'!A80,"")</f>
        <v/>
      </c>
      <c r="B82" s="7" t="str">
        <f>'data-compo-bot50'!C80</f>
        <v>Indonesia</v>
      </c>
      <c r="C82" s="246">
        <f>'data-compo-bot50'!B80</f>
        <v>1</v>
      </c>
    </row>
    <row r="83" spans="1:3" x14ac:dyDescent="0.2">
      <c r="A83" s="245" t="str">
        <f>IF('data-compo-bot50'!A81&lt;&gt;'data-compo-bot50'!A80,'data-compo-bot50'!A81,"")</f>
        <v/>
      </c>
      <c r="B83" s="7" t="str">
        <f>'data-compo-bot50'!C81</f>
        <v>India</v>
      </c>
      <c r="C83" s="246">
        <f>'data-compo-bot50'!B81</f>
        <v>1</v>
      </c>
    </row>
    <row r="84" spans="1:3" x14ac:dyDescent="0.2">
      <c r="A84" s="245" t="str">
        <f>IF('data-compo-bot50'!A82&lt;&gt;'data-compo-bot50'!A81,'data-compo-bot50'!A82,"")</f>
        <v/>
      </c>
      <c r="B84" s="7" t="str">
        <f>'data-compo-bot50'!C82</f>
        <v>Cambodia</v>
      </c>
      <c r="C84" s="246">
        <f>'data-compo-bot50'!B82</f>
        <v>1</v>
      </c>
    </row>
    <row r="85" spans="1:3" x14ac:dyDescent="0.2">
      <c r="A85" s="245" t="str">
        <f>IF('data-compo-bot50'!A83&lt;&gt;'data-compo-bot50'!A82,'data-compo-bot50'!A83,"")</f>
        <v/>
      </c>
      <c r="B85" s="7" t="str">
        <f>'data-compo-bot50'!C83</f>
        <v>Lao PDR</v>
      </c>
      <c r="C85" s="246">
        <f>'data-compo-bot50'!B83</f>
        <v>1</v>
      </c>
    </row>
    <row r="86" spans="1:3" x14ac:dyDescent="0.2">
      <c r="A86" s="245" t="str">
        <f>IF('data-compo-bot50'!A84&lt;&gt;'data-compo-bot50'!A83,'data-compo-bot50'!A84,"")</f>
        <v/>
      </c>
      <c r="B86" s="7" t="str">
        <f>'data-compo-bot50'!C84</f>
        <v>Lesotho</v>
      </c>
      <c r="C86" s="246">
        <f>'data-compo-bot50'!B84</f>
        <v>1</v>
      </c>
    </row>
    <row r="87" spans="1:3" x14ac:dyDescent="0.2">
      <c r="A87" s="245" t="str">
        <f>IF('data-compo-bot50'!A85&lt;&gt;'data-compo-bot50'!A84,'data-compo-bot50'!A85,"")</f>
        <v/>
      </c>
      <c r="B87" s="7" t="str">
        <f>'data-compo-bot50'!C85</f>
        <v>Mali</v>
      </c>
      <c r="C87" s="246">
        <f>'data-compo-bot50'!B85</f>
        <v>1</v>
      </c>
    </row>
    <row r="88" spans="1:3" x14ac:dyDescent="0.2">
      <c r="A88" s="245" t="str">
        <f>IF('data-compo-bot50'!A86&lt;&gt;'data-compo-bot50'!A85,'data-compo-bot50'!A86,"")</f>
        <v/>
      </c>
      <c r="B88" s="7" t="str">
        <f>'data-compo-bot50'!C86</f>
        <v>Myanmar</v>
      </c>
      <c r="C88" s="246">
        <f>'data-compo-bot50'!B86</f>
        <v>1</v>
      </c>
    </row>
    <row r="89" spans="1:3" x14ac:dyDescent="0.2">
      <c r="A89" s="245" t="str">
        <f>IF('data-compo-bot50'!A87&lt;&gt;'data-compo-bot50'!A86,'data-compo-bot50'!A87,"")</f>
        <v/>
      </c>
      <c r="B89" s="7" t="str">
        <f>'data-compo-bot50'!C87</f>
        <v>Maldives</v>
      </c>
      <c r="C89" s="246">
        <f>'data-compo-bot50'!B87</f>
        <v>1</v>
      </c>
    </row>
    <row r="90" spans="1:3" x14ac:dyDescent="0.2">
      <c r="A90" s="245" t="str">
        <f>IF('data-compo-bot50'!A88&lt;&gt;'data-compo-bot50'!A87,'data-compo-bot50'!A88,"")</f>
        <v/>
      </c>
      <c r="B90" s="7" t="str">
        <f>'data-compo-bot50'!C88</f>
        <v>Malawi</v>
      </c>
      <c r="C90" s="246">
        <f>'data-compo-bot50'!B88</f>
        <v>1</v>
      </c>
    </row>
    <row r="91" spans="1:3" x14ac:dyDescent="0.2">
      <c r="A91" s="245" t="str">
        <f>IF('data-compo-bot50'!A89&lt;&gt;'data-compo-bot50'!A88,'data-compo-bot50'!A89,"")</f>
        <v/>
      </c>
      <c r="B91" s="7" t="str">
        <f>'data-compo-bot50'!C89</f>
        <v>Mozambique</v>
      </c>
      <c r="C91" s="246">
        <f>'data-compo-bot50'!B89</f>
        <v>1</v>
      </c>
    </row>
    <row r="92" spans="1:3" x14ac:dyDescent="0.2">
      <c r="A92" s="245" t="str">
        <f>IF('data-compo-bot50'!A90&lt;&gt;'data-compo-bot50'!A89,'data-compo-bot50'!A90,"")</f>
        <v/>
      </c>
      <c r="B92" s="7" t="str">
        <f>'data-compo-bot50'!C90</f>
        <v>Niger</v>
      </c>
      <c r="C92" s="246">
        <f>'data-compo-bot50'!B90</f>
        <v>1</v>
      </c>
    </row>
    <row r="93" spans="1:3" x14ac:dyDescent="0.2">
      <c r="A93" s="245" t="str">
        <f>IF('data-compo-bot50'!A91&lt;&gt;'data-compo-bot50'!A90,'data-compo-bot50'!A91,"")</f>
        <v/>
      </c>
      <c r="B93" s="7" t="str">
        <f>'data-compo-bot50'!C91</f>
        <v>Nepal</v>
      </c>
      <c r="C93" s="246">
        <f>'data-compo-bot50'!B91</f>
        <v>1</v>
      </c>
    </row>
    <row r="94" spans="1:3" x14ac:dyDescent="0.2">
      <c r="A94" s="245" t="str">
        <f>IF('data-compo-bot50'!A92&lt;&gt;'data-compo-bot50'!A91,'data-compo-bot50'!A92,"")</f>
        <v/>
      </c>
      <c r="B94" s="7" t="str">
        <f>'data-compo-bot50'!C92</f>
        <v>Palestine</v>
      </c>
      <c r="C94" s="246">
        <f>'data-compo-bot50'!B92</f>
        <v>1</v>
      </c>
    </row>
    <row r="95" spans="1:3" x14ac:dyDescent="0.2">
      <c r="A95" s="245" t="str">
        <f>IF('data-compo-bot50'!A93&lt;&gt;'data-compo-bot50'!A92,'data-compo-bot50'!A93,"")</f>
        <v/>
      </c>
      <c r="B95" s="7" t="str">
        <f>'data-compo-bot50'!C93</f>
        <v>Rwanda</v>
      </c>
      <c r="C95" s="246">
        <f>'data-compo-bot50'!B93</f>
        <v>1</v>
      </c>
    </row>
    <row r="96" spans="1:3" x14ac:dyDescent="0.2">
      <c r="A96" s="245" t="str">
        <f>IF('data-compo-bot50'!A94&lt;&gt;'data-compo-bot50'!A93,'data-compo-bot50'!A94,"")</f>
        <v/>
      </c>
      <c r="B96" s="7" t="str">
        <f>'data-compo-bot50'!C94</f>
        <v>Sudan</v>
      </c>
      <c r="C96" s="246">
        <f>'data-compo-bot50'!B94</f>
        <v>0.28999999165534973</v>
      </c>
    </row>
    <row r="97" spans="1:3" x14ac:dyDescent="0.2">
      <c r="A97" s="245" t="str">
        <f>IF('data-compo-bot50'!A95&lt;&gt;'data-compo-bot50'!A94,'data-compo-bot50'!A95,"")</f>
        <v/>
      </c>
      <c r="B97" s="7" t="str">
        <f>'data-compo-bot50'!C95</f>
        <v>Sierra Leone</v>
      </c>
      <c r="C97" s="246">
        <f>'data-compo-bot50'!B95</f>
        <v>1</v>
      </c>
    </row>
    <row r="98" spans="1:3" x14ac:dyDescent="0.2">
      <c r="A98" s="245" t="str">
        <f>IF('data-compo-bot50'!A96&lt;&gt;'data-compo-bot50'!A95,'data-compo-bot50'!A96,"")</f>
        <v/>
      </c>
      <c r="B98" s="7" t="str">
        <f>'data-compo-bot50'!C96</f>
        <v>Somalia</v>
      </c>
      <c r="C98" s="246">
        <f>'data-compo-bot50'!B96</f>
        <v>1</v>
      </c>
    </row>
    <row r="99" spans="1:3" x14ac:dyDescent="0.2">
      <c r="A99" s="245" t="str">
        <f>IF('data-compo-bot50'!A97&lt;&gt;'data-compo-bot50'!A96,'data-compo-bot50'!A97,"")</f>
        <v/>
      </c>
      <c r="B99" s="7" t="str">
        <f>'data-compo-bot50'!C97</f>
        <v>South Sudan</v>
      </c>
      <c r="C99" s="246">
        <f>'data-compo-bot50'!B97</f>
        <v>1</v>
      </c>
    </row>
    <row r="100" spans="1:3" x14ac:dyDescent="0.2">
      <c r="A100" s="245" t="str">
        <f>IF('data-compo-bot50'!A98&lt;&gt;'data-compo-bot50'!A97,'data-compo-bot50'!A98,"")</f>
        <v/>
      </c>
      <c r="B100" s="7" t="str">
        <f>'data-compo-bot50'!C98</f>
        <v>Chad</v>
      </c>
      <c r="C100" s="246">
        <f>'data-compo-bot50'!B98</f>
        <v>1</v>
      </c>
    </row>
    <row r="101" spans="1:3" x14ac:dyDescent="0.2">
      <c r="A101" s="245" t="str">
        <f>IF('data-compo-bot50'!A99&lt;&gt;'data-compo-bot50'!A98,'data-compo-bot50'!A99,"")</f>
        <v/>
      </c>
      <c r="B101" s="7" t="str">
        <f>'data-compo-bot50'!C99</f>
        <v>Togo</v>
      </c>
      <c r="C101" s="246">
        <f>'data-compo-bot50'!B99</f>
        <v>1</v>
      </c>
    </row>
    <row r="102" spans="1:3" x14ac:dyDescent="0.2">
      <c r="A102" s="245" t="str">
        <f>IF('data-compo-bot50'!A100&lt;&gt;'data-compo-bot50'!A99,'data-compo-bot50'!A100,"")</f>
        <v/>
      </c>
      <c r="B102" s="7" t="str">
        <f>'data-compo-bot50'!C100</f>
        <v>Timor-Leste</v>
      </c>
      <c r="C102" s="246">
        <f>'data-compo-bot50'!B100</f>
        <v>1</v>
      </c>
    </row>
    <row r="103" spans="1:3" x14ac:dyDescent="0.2">
      <c r="A103" s="245" t="str">
        <f>IF('data-compo-bot50'!A101&lt;&gt;'data-compo-bot50'!A100,'data-compo-bot50'!A101,"")</f>
        <v/>
      </c>
      <c r="B103" s="7" t="str">
        <f>'data-compo-bot50'!C101</f>
        <v>Tanzania</v>
      </c>
      <c r="C103" s="246">
        <f>'data-compo-bot50'!B101</f>
        <v>1</v>
      </c>
    </row>
    <row r="104" spans="1:3" x14ac:dyDescent="0.2">
      <c r="A104" s="245" t="str">
        <f>IF('data-compo-bot50'!A102&lt;&gt;'data-compo-bot50'!A101,'data-compo-bot50'!A102,"")</f>
        <v/>
      </c>
      <c r="B104" s="7" t="str">
        <f>'data-compo-bot50'!C102</f>
        <v>Uganda</v>
      </c>
      <c r="C104" s="246">
        <f>'data-compo-bot50'!B102</f>
        <v>1</v>
      </c>
    </row>
    <row r="105" spans="1:3" x14ac:dyDescent="0.2">
      <c r="A105" s="245" t="str">
        <f>IF('data-compo-bot50'!A103&lt;&gt;'data-compo-bot50'!A102,'data-compo-bot50'!A103,"")</f>
        <v/>
      </c>
      <c r="B105" s="7" t="str">
        <f>'data-compo-bot50'!C103</f>
        <v>Viet Nam</v>
      </c>
      <c r="C105" s="246">
        <f>'data-compo-bot50'!B103</f>
        <v>1</v>
      </c>
    </row>
    <row r="106" spans="1:3" x14ac:dyDescent="0.2">
      <c r="A106" s="245" t="str">
        <f>IF('data-compo-bot50'!A104&lt;&gt;'data-compo-bot50'!A103,'data-compo-bot50'!A104,"")</f>
        <v/>
      </c>
      <c r="B106" s="7" t="str">
        <f>'data-compo-bot50'!C104</f>
        <v>Zanzibar</v>
      </c>
      <c r="C106" s="246">
        <f>'data-compo-bot50'!B104</f>
        <v>1</v>
      </c>
    </row>
    <row r="107" spans="1:3" x14ac:dyDescent="0.2">
      <c r="A107" s="245">
        <f>IF('data-compo-bot50'!A105&lt;&gt;'data-compo-bot50'!A104,'data-compo-bot50'!A105,"")</f>
        <v>1981</v>
      </c>
      <c r="B107" s="7" t="str">
        <f>'data-compo-bot50'!C105</f>
        <v>Bosnia and Herzegovina</v>
      </c>
      <c r="C107" s="246">
        <f>'data-compo-bot50'!B105</f>
        <v>1</v>
      </c>
    </row>
    <row r="108" spans="1:3" x14ac:dyDescent="0.2">
      <c r="A108" s="245" t="str">
        <f>IF('data-compo-bot50'!A106&lt;&gt;'data-compo-bot50'!A105,'data-compo-bot50'!A106,"")</f>
        <v/>
      </c>
      <c r="B108" s="7" t="str">
        <f>'data-compo-bot50'!C106</f>
        <v>Bangladesh</v>
      </c>
      <c r="C108" s="246">
        <f>'data-compo-bot50'!B106</f>
        <v>1</v>
      </c>
    </row>
    <row r="109" spans="1:3" x14ac:dyDescent="0.2">
      <c r="A109" s="245" t="str">
        <f>IF('data-compo-bot50'!A107&lt;&gt;'data-compo-bot50'!A106,'data-compo-bot50'!A107,"")</f>
        <v/>
      </c>
      <c r="B109" s="7" t="str">
        <f>'data-compo-bot50'!C107</f>
        <v>Burkina Faso</v>
      </c>
      <c r="C109" s="246">
        <f>'data-compo-bot50'!B107</f>
        <v>1</v>
      </c>
    </row>
    <row r="110" spans="1:3" x14ac:dyDescent="0.2">
      <c r="A110" s="245" t="str">
        <f>IF('data-compo-bot50'!A108&lt;&gt;'data-compo-bot50'!A107,'data-compo-bot50'!A108,"")</f>
        <v/>
      </c>
      <c r="B110" s="7" t="str">
        <f>'data-compo-bot50'!C108</f>
        <v>Burundi</v>
      </c>
      <c r="C110" s="246">
        <f>'data-compo-bot50'!B108</f>
        <v>1</v>
      </c>
    </row>
    <row r="111" spans="1:3" x14ac:dyDescent="0.2">
      <c r="A111" s="245" t="str">
        <f>IF('data-compo-bot50'!A109&lt;&gt;'data-compo-bot50'!A108,'data-compo-bot50'!A109,"")</f>
        <v/>
      </c>
      <c r="B111" s="7" t="str">
        <f>'data-compo-bot50'!C109</f>
        <v>Benin</v>
      </c>
      <c r="C111" s="246">
        <f>'data-compo-bot50'!B109</f>
        <v>1</v>
      </c>
    </row>
    <row r="112" spans="1:3" x14ac:dyDescent="0.2">
      <c r="A112" s="245" t="str">
        <f>IF('data-compo-bot50'!A110&lt;&gt;'data-compo-bot50'!A109,'data-compo-bot50'!A110,"")</f>
        <v/>
      </c>
      <c r="B112" s="7" t="str">
        <f>'data-compo-bot50'!C110</f>
        <v>Bhutan</v>
      </c>
      <c r="C112" s="246">
        <f>'data-compo-bot50'!B110</f>
        <v>1</v>
      </c>
    </row>
    <row r="113" spans="1:3" x14ac:dyDescent="0.2">
      <c r="A113" s="245" t="str">
        <f>IF('data-compo-bot50'!A111&lt;&gt;'data-compo-bot50'!A110,'data-compo-bot50'!A111,"")</f>
        <v/>
      </c>
      <c r="B113" s="7" t="str">
        <f>'data-compo-bot50'!C111</f>
        <v>DR Congo</v>
      </c>
      <c r="C113" s="246">
        <f>'data-compo-bot50'!B111</f>
        <v>1</v>
      </c>
    </row>
    <row r="114" spans="1:3" x14ac:dyDescent="0.2">
      <c r="A114" s="245" t="str">
        <f>IF('data-compo-bot50'!A112&lt;&gt;'data-compo-bot50'!A111,'data-compo-bot50'!A112,"")</f>
        <v/>
      </c>
      <c r="B114" s="7" t="str">
        <f>'data-compo-bot50'!C112</f>
        <v>Central African Republic</v>
      </c>
      <c r="C114" s="246">
        <f>'data-compo-bot50'!B112</f>
        <v>1</v>
      </c>
    </row>
    <row r="115" spans="1:3" x14ac:dyDescent="0.2">
      <c r="A115" s="245" t="str">
        <f>IF('data-compo-bot50'!A113&lt;&gt;'data-compo-bot50'!A112,'data-compo-bot50'!A113,"")</f>
        <v/>
      </c>
      <c r="B115" s="7" t="str">
        <f>'data-compo-bot50'!C113</f>
        <v>China</v>
      </c>
      <c r="C115" s="246">
        <f>'data-compo-bot50'!B113</f>
        <v>1</v>
      </c>
    </row>
    <row r="116" spans="1:3" x14ac:dyDescent="0.2">
      <c r="A116" s="245" t="str">
        <f>IF('data-compo-bot50'!A114&lt;&gt;'data-compo-bot50'!A113,'data-compo-bot50'!A114,"")</f>
        <v/>
      </c>
      <c r="B116" s="7" t="str">
        <f>'data-compo-bot50'!C114</f>
        <v>Cabo Verde</v>
      </c>
      <c r="C116" s="246">
        <f>'data-compo-bot50'!B114</f>
        <v>1</v>
      </c>
    </row>
    <row r="117" spans="1:3" x14ac:dyDescent="0.2">
      <c r="A117" s="245" t="str">
        <f>IF('data-compo-bot50'!A115&lt;&gt;'data-compo-bot50'!A114,'data-compo-bot50'!A115,"")</f>
        <v/>
      </c>
      <c r="B117" s="7" t="str">
        <f>'data-compo-bot50'!C115</f>
        <v>Eritrea</v>
      </c>
      <c r="C117" s="246">
        <f>'data-compo-bot50'!B115</f>
        <v>1</v>
      </c>
    </row>
    <row r="118" spans="1:3" x14ac:dyDescent="0.2">
      <c r="A118" s="245" t="str">
        <f>IF('data-compo-bot50'!A116&lt;&gt;'data-compo-bot50'!A115,'data-compo-bot50'!A116,"")</f>
        <v/>
      </c>
      <c r="B118" s="7" t="str">
        <f>'data-compo-bot50'!C116</f>
        <v>Ethiopia</v>
      </c>
      <c r="C118" s="246">
        <f>'data-compo-bot50'!B116</f>
        <v>1</v>
      </c>
    </row>
    <row r="119" spans="1:3" x14ac:dyDescent="0.2">
      <c r="A119" s="245" t="str">
        <f>IF('data-compo-bot50'!A117&lt;&gt;'data-compo-bot50'!A116,'data-compo-bot50'!A117,"")</f>
        <v/>
      </c>
      <c r="B119" s="7" t="str">
        <f>'data-compo-bot50'!C117</f>
        <v>Ghana</v>
      </c>
      <c r="C119" s="246">
        <f>'data-compo-bot50'!B117</f>
        <v>0.11999999731779099</v>
      </c>
    </row>
    <row r="120" spans="1:3" x14ac:dyDescent="0.2">
      <c r="A120" s="245" t="str">
        <f>IF('data-compo-bot50'!A118&lt;&gt;'data-compo-bot50'!A117,'data-compo-bot50'!A118,"")</f>
        <v/>
      </c>
      <c r="B120" s="7" t="str">
        <f>'data-compo-bot50'!C118</f>
        <v>Guinea</v>
      </c>
      <c r="C120" s="246">
        <f>'data-compo-bot50'!B118</f>
        <v>1</v>
      </c>
    </row>
    <row r="121" spans="1:3" x14ac:dyDescent="0.2">
      <c r="A121" s="245" t="str">
        <f>IF('data-compo-bot50'!A119&lt;&gt;'data-compo-bot50'!A118,'data-compo-bot50'!A119,"")</f>
        <v/>
      </c>
      <c r="B121" s="7" t="str">
        <f>'data-compo-bot50'!C119</f>
        <v>Equatorial Guinea</v>
      </c>
      <c r="C121" s="246">
        <f>'data-compo-bot50'!B119</f>
        <v>1</v>
      </c>
    </row>
    <row r="122" spans="1:3" x14ac:dyDescent="0.2">
      <c r="A122" s="245" t="str">
        <f>IF('data-compo-bot50'!A120&lt;&gt;'data-compo-bot50'!A119,'data-compo-bot50'!A120,"")</f>
        <v/>
      </c>
      <c r="B122" s="7" t="str">
        <f>'data-compo-bot50'!C120</f>
        <v>Guinea-Bissau</v>
      </c>
      <c r="C122" s="246">
        <f>'data-compo-bot50'!B120</f>
        <v>1</v>
      </c>
    </row>
    <row r="123" spans="1:3" x14ac:dyDescent="0.2">
      <c r="A123" s="245" t="str">
        <f>IF('data-compo-bot50'!A121&lt;&gt;'data-compo-bot50'!A120,'data-compo-bot50'!A121,"")</f>
        <v/>
      </c>
      <c r="B123" s="7" t="str">
        <f>'data-compo-bot50'!C121</f>
        <v>Indonesia</v>
      </c>
      <c r="C123" s="246">
        <f>'data-compo-bot50'!B121</f>
        <v>1</v>
      </c>
    </row>
    <row r="124" spans="1:3" x14ac:dyDescent="0.2">
      <c r="A124" s="245" t="str">
        <f>IF('data-compo-bot50'!A122&lt;&gt;'data-compo-bot50'!A121,'data-compo-bot50'!A122,"")</f>
        <v/>
      </c>
      <c r="B124" s="7" t="str">
        <f>'data-compo-bot50'!C122</f>
        <v>India</v>
      </c>
      <c r="C124" s="246">
        <f>'data-compo-bot50'!B122</f>
        <v>1</v>
      </c>
    </row>
    <row r="125" spans="1:3" x14ac:dyDescent="0.2">
      <c r="A125" s="245" t="str">
        <f>IF('data-compo-bot50'!A123&lt;&gt;'data-compo-bot50'!A122,'data-compo-bot50'!A123,"")</f>
        <v/>
      </c>
      <c r="B125" s="7" t="str">
        <f>'data-compo-bot50'!C123</f>
        <v>Cambodia</v>
      </c>
      <c r="C125" s="246">
        <f>'data-compo-bot50'!B123</f>
        <v>1</v>
      </c>
    </row>
    <row r="126" spans="1:3" x14ac:dyDescent="0.2">
      <c r="A126" s="245" t="str">
        <f>IF('data-compo-bot50'!A124&lt;&gt;'data-compo-bot50'!A123,'data-compo-bot50'!A124,"")</f>
        <v/>
      </c>
      <c r="B126" s="7" t="str">
        <f>'data-compo-bot50'!C124</f>
        <v>Lao PDR</v>
      </c>
      <c r="C126" s="246">
        <f>'data-compo-bot50'!B124</f>
        <v>1</v>
      </c>
    </row>
    <row r="127" spans="1:3" x14ac:dyDescent="0.2">
      <c r="A127" s="245" t="str">
        <f>IF('data-compo-bot50'!A125&lt;&gt;'data-compo-bot50'!A124,'data-compo-bot50'!A125,"")</f>
        <v/>
      </c>
      <c r="B127" s="7" t="str">
        <f>'data-compo-bot50'!C125</f>
        <v>Lesotho</v>
      </c>
      <c r="C127" s="246">
        <f>'data-compo-bot50'!B125</f>
        <v>1</v>
      </c>
    </row>
    <row r="128" spans="1:3" x14ac:dyDescent="0.2">
      <c r="A128" s="245" t="str">
        <f>IF('data-compo-bot50'!A126&lt;&gt;'data-compo-bot50'!A125,'data-compo-bot50'!A126,"")</f>
        <v/>
      </c>
      <c r="B128" s="7" t="str">
        <f>'data-compo-bot50'!C126</f>
        <v>Mali</v>
      </c>
      <c r="C128" s="246">
        <f>'data-compo-bot50'!B126</f>
        <v>1</v>
      </c>
    </row>
    <row r="129" spans="1:3" x14ac:dyDescent="0.2">
      <c r="A129" s="245" t="str">
        <f>IF('data-compo-bot50'!A127&lt;&gt;'data-compo-bot50'!A126,'data-compo-bot50'!A127,"")</f>
        <v/>
      </c>
      <c r="B129" s="7" t="str">
        <f>'data-compo-bot50'!C127</f>
        <v>Myanmar</v>
      </c>
      <c r="C129" s="246">
        <f>'data-compo-bot50'!B127</f>
        <v>1</v>
      </c>
    </row>
    <row r="130" spans="1:3" x14ac:dyDescent="0.2">
      <c r="A130" s="245" t="str">
        <f>IF('data-compo-bot50'!A128&lt;&gt;'data-compo-bot50'!A127,'data-compo-bot50'!A128,"")</f>
        <v/>
      </c>
      <c r="B130" s="7" t="str">
        <f>'data-compo-bot50'!C128</f>
        <v>Malawi</v>
      </c>
      <c r="C130" s="246">
        <f>'data-compo-bot50'!B128</f>
        <v>1</v>
      </c>
    </row>
    <row r="131" spans="1:3" x14ac:dyDescent="0.2">
      <c r="A131" s="245" t="str">
        <f>IF('data-compo-bot50'!A129&lt;&gt;'data-compo-bot50'!A128,'data-compo-bot50'!A129,"")</f>
        <v/>
      </c>
      <c r="B131" s="7" t="str">
        <f>'data-compo-bot50'!C129</f>
        <v>Mozambique</v>
      </c>
      <c r="C131" s="246">
        <f>'data-compo-bot50'!B129</f>
        <v>1</v>
      </c>
    </row>
    <row r="132" spans="1:3" x14ac:dyDescent="0.2">
      <c r="A132" s="245" t="str">
        <f>IF('data-compo-bot50'!A130&lt;&gt;'data-compo-bot50'!A129,'data-compo-bot50'!A130,"")</f>
        <v/>
      </c>
      <c r="B132" s="7" t="str">
        <f>'data-compo-bot50'!C130</f>
        <v>Niger</v>
      </c>
      <c r="C132" s="246">
        <f>'data-compo-bot50'!B130</f>
        <v>1</v>
      </c>
    </row>
    <row r="133" spans="1:3" x14ac:dyDescent="0.2">
      <c r="A133" s="245" t="str">
        <f>IF('data-compo-bot50'!A131&lt;&gt;'data-compo-bot50'!A130,'data-compo-bot50'!A131,"")</f>
        <v/>
      </c>
      <c r="B133" s="7" t="str">
        <f>'data-compo-bot50'!C131</f>
        <v>Nepal</v>
      </c>
      <c r="C133" s="246">
        <f>'data-compo-bot50'!B131</f>
        <v>1</v>
      </c>
    </row>
    <row r="134" spans="1:3" x14ac:dyDescent="0.2">
      <c r="A134" s="245" t="str">
        <f>IF('data-compo-bot50'!A132&lt;&gt;'data-compo-bot50'!A131,'data-compo-bot50'!A132,"")</f>
        <v/>
      </c>
      <c r="B134" s="7" t="str">
        <f>'data-compo-bot50'!C132</f>
        <v>Palestine</v>
      </c>
      <c r="C134" s="246">
        <f>'data-compo-bot50'!B132</f>
        <v>1</v>
      </c>
    </row>
    <row r="135" spans="1:3" x14ac:dyDescent="0.2">
      <c r="A135" s="245" t="str">
        <f>IF('data-compo-bot50'!A133&lt;&gt;'data-compo-bot50'!A132,'data-compo-bot50'!A133,"")</f>
        <v/>
      </c>
      <c r="B135" s="7" t="str">
        <f>'data-compo-bot50'!C133</f>
        <v>Rwanda</v>
      </c>
      <c r="C135" s="246">
        <f>'data-compo-bot50'!B133</f>
        <v>1</v>
      </c>
    </row>
    <row r="136" spans="1:3" x14ac:dyDescent="0.2">
      <c r="A136" s="245" t="str">
        <f>IF('data-compo-bot50'!A134&lt;&gt;'data-compo-bot50'!A133,'data-compo-bot50'!A134,"")</f>
        <v/>
      </c>
      <c r="B136" s="7" t="str">
        <f>'data-compo-bot50'!C134</f>
        <v>Sierra Leone</v>
      </c>
      <c r="C136" s="246">
        <f>'data-compo-bot50'!B134</f>
        <v>1</v>
      </c>
    </row>
    <row r="137" spans="1:3" x14ac:dyDescent="0.2">
      <c r="A137" s="245" t="str">
        <f>IF('data-compo-bot50'!A135&lt;&gt;'data-compo-bot50'!A134,'data-compo-bot50'!A135,"")</f>
        <v/>
      </c>
      <c r="B137" s="7" t="str">
        <f>'data-compo-bot50'!C135</f>
        <v>Somalia</v>
      </c>
      <c r="C137" s="246">
        <f>'data-compo-bot50'!B135</f>
        <v>1</v>
      </c>
    </row>
    <row r="138" spans="1:3" x14ac:dyDescent="0.2">
      <c r="A138" s="245" t="str">
        <f>IF('data-compo-bot50'!A136&lt;&gt;'data-compo-bot50'!A135,'data-compo-bot50'!A136,"")</f>
        <v/>
      </c>
      <c r="B138" s="7" t="str">
        <f>'data-compo-bot50'!C136</f>
        <v>South Sudan</v>
      </c>
      <c r="C138" s="246">
        <f>'data-compo-bot50'!B136</f>
        <v>1</v>
      </c>
    </row>
    <row r="139" spans="1:3" x14ac:dyDescent="0.2">
      <c r="A139" s="245" t="str">
        <f>IF('data-compo-bot50'!A137&lt;&gt;'data-compo-bot50'!A136,'data-compo-bot50'!A137,"")</f>
        <v/>
      </c>
      <c r="B139" s="7" t="str">
        <f>'data-compo-bot50'!C137</f>
        <v>Chad</v>
      </c>
      <c r="C139" s="246">
        <f>'data-compo-bot50'!B137</f>
        <v>1</v>
      </c>
    </row>
    <row r="140" spans="1:3" x14ac:dyDescent="0.2">
      <c r="A140" s="245" t="str">
        <f>IF('data-compo-bot50'!A138&lt;&gt;'data-compo-bot50'!A137,'data-compo-bot50'!A138,"")</f>
        <v/>
      </c>
      <c r="B140" s="7" t="str">
        <f>'data-compo-bot50'!C138</f>
        <v>Togo</v>
      </c>
      <c r="C140" s="246">
        <f>'data-compo-bot50'!B138</f>
        <v>1</v>
      </c>
    </row>
    <row r="141" spans="1:3" x14ac:dyDescent="0.2">
      <c r="A141" s="245" t="str">
        <f>IF('data-compo-bot50'!A139&lt;&gt;'data-compo-bot50'!A138,'data-compo-bot50'!A139,"")</f>
        <v/>
      </c>
      <c r="B141" s="7" t="str">
        <f>'data-compo-bot50'!C139</f>
        <v>Tanzania</v>
      </c>
      <c r="C141" s="246">
        <f>'data-compo-bot50'!B139</f>
        <v>1</v>
      </c>
    </row>
    <row r="142" spans="1:3" x14ac:dyDescent="0.2">
      <c r="A142" s="245" t="str">
        <f>IF('data-compo-bot50'!A140&lt;&gt;'data-compo-bot50'!A139,'data-compo-bot50'!A140,"")</f>
        <v/>
      </c>
      <c r="B142" s="7" t="str">
        <f>'data-compo-bot50'!C140</f>
        <v>Uganda</v>
      </c>
      <c r="C142" s="246">
        <f>'data-compo-bot50'!B140</f>
        <v>1</v>
      </c>
    </row>
    <row r="143" spans="1:3" x14ac:dyDescent="0.2">
      <c r="A143" s="245" t="str">
        <f>IF('data-compo-bot50'!A141&lt;&gt;'data-compo-bot50'!A140,'data-compo-bot50'!A141,"")</f>
        <v/>
      </c>
      <c r="B143" s="7" t="str">
        <f>'data-compo-bot50'!C141</f>
        <v>Viet Nam</v>
      </c>
      <c r="C143" s="246">
        <f>'data-compo-bot50'!B141</f>
        <v>1</v>
      </c>
    </row>
    <row r="144" spans="1:3" x14ac:dyDescent="0.2">
      <c r="A144" s="245" t="str">
        <f>IF('data-compo-bot50'!A142&lt;&gt;'data-compo-bot50'!A141,'data-compo-bot50'!A142,"")</f>
        <v/>
      </c>
      <c r="B144" s="7" t="str">
        <f>'data-compo-bot50'!C142</f>
        <v>Zanzibar</v>
      </c>
      <c r="C144" s="246">
        <f>'data-compo-bot50'!B142</f>
        <v>1</v>
      </c>
    </row>
    <row r="145" spans="1:3" x14ac:dyDescent="0.2">
      <c r="A145" s="245">
        <f>IF('data-compo-bot50'!A143&lt;&gt;'data-compo-bot50'!A142,'data-compo-bot50'!A143,"")</f>
        <v>1982</v>
      </c>
      <c r="B145" s="7" t="str">
        <f>'data-compo-bot50'!C143</f>
        <v>Bosnia and Herzegovina</v>
      </c>
      <c r="C145" s="246">
        <f>'data-compo-bot50'!B143</f>
        <v>1</v>
      </c>
    </row>
    <row r="146" spans="1:3" x14ac:dyDescent="0.2">
      <c r="A146" s="245" t="str">
        <f>IF('data-compo-bot50'!A144&lt;&gt;'data-compo-bot50'!A143,'data-compo-bot50'!A144,"")</f>
        <v/>
      </c>
      <c r="B146" s="7" t="str">
        <f>'data-compo-bot50'!C144</f>
        <v>Bangladesh</v>
      </c>
      <c r="C146" s="246">
        <f>'data-compo-bot50'!B144</f>
        <v>1</v>
      </c>
    </row>
    <row r="147" spans="1:3" x14ac:dyDescent="0.2">
      <c r="A147" s="245" t="str">
        <f>IF('data-compo-bot50'!A145&lt;&gt;'data-compo-bot50'!A144,'data-compo-bot50'!A145,"")</f>
        <v/>
      </c>
      <c r="B147" s="7" t="str">
        <f>'data-compo-bot50'!C145</f>
        <v>Burkina Faso</v>
      </c>
      <c r="C147" s="246">
        <f>'data-compo-bot50'!B145</f>
        <v>1</v>
      </c>
    </row>
    <row r="148" spans="1:3" x14ac:dyDescent="0.2">
      <c r="A148" s="245" t="str">
        <f>IF('data-compo-bot50'!A146&lt;&gt;'data-compo-bot50'!A145,'data-compo-bot50'!A146,"")</f>
        <v/>
      </c>
      <c r="B148" s="7" t="str">
        <f>'data-compo-bot50'!C146</f>
        <v>Burundi</v>
      </c>
      <c r="C148" s="246">
        <f>'data-compo-bot50'!B146</f>
        <v>1</v>
      </c>
    </row>
    <row r="149" spans="1:3" x14ac:dyDescent="0.2">
      <c r="A149" s="245" t="str">
        <f>IF('data-compo-bot50'!A147&lt;&gt;'data-compo-bot50'!A146,'data-compo-bot50'!A147,"")</f>
        <v/>
      </c>
      <c r="B149" s="7" t="str">
        <f>'data-compo-bot50'!C147</f>
        <v>Benin</v>
      </c>
      <c r="C149" s="246">
        <f>'data-compo-bot50'!B147</f>
        <v>1</v>
      </c>
    </row>
    <row r="150" spans="1:3" x14ac:dyDescent="0.2">
      <c r="A150" s="245" t="str">
        <f>IF('data-compo-bot50'!A148&lt;&gt;'data-compo-bot50'!A147,'data-compo-bot50'!A148,"")</f>
        <v/>
      </c>
      <c r="B150" s="7" t="str">
        <f>'data-compo-bot50'!C148</f>
        <v>Bhutan</v>
      </c>
      <c r="C150" s="246">
        <f>'data-compo-bot50'!B148</f>
        <v>1</v>
      </c>
    </row>
    <row r="151" spans="1:3" x14ac:dyDescent="0.2">
      <c r="A151" s="245" t="str">
        <f>IF('data-compo-bot50'!A149&lt;&gt;'data-compo-bot50'!A148,'data-compo-bot50'!A149,"")</f>
        <v/>
      </c>
      <c r="B151" s="7" t="str">
        <f>'data-compo-bot50'!C149</f>
        <v>DR Congo</v>
      </c>
      <c r="C151" s="246">
        <f>'data-compo-bot50'!B149</f>
        <v>0.97999995946884155</v>
      </c>
    </row>
    <row r="152" spans="1:3" x14ac:dyDescent="0.2">
      <c r="A152" s="245" t="str">
        <f>IF('data-compo-bot50'!A150&lt;&gt;'data-compo-bot50'!A149,'data-compo-bot50'!A150,"")</f>
        <v/>
      </c>
      <c r="B152" s="7" t="str">
        <f>'data-compo-bot50'!C150</f>
        <v>Central African Republic</v>
      </c>
      <c r="C152" s="246">
        <f>'data-compo-bot50'!B150</f>
        <v>1</v>
      </c>
    </row>
    <row r="153" spans="1:3" x14ac:dyDescent="0.2">
      <c r="A153" s="245" t="str">
        <f>IF('data-compo-bot50'!A151&lt;&gt;'data-compo-bot50'!A150,'data-compo-bot50'!A151,"")</f>
        <v/>
      </c>
      <c r="B153" s="7" t="str">
        <f>'data-compo-bot50'!C151</f>
        <v>China</v>
      </c>
      <c r="C153" s="246">
        <f>'data-compo-bot50'!B151</f>
        <v>1</v>
      </c>
    </row>
    <row r="154" spans="1:3" x14ac:dyDescent="0.2">
      <c r="A154" s="245" t="str">
        <f>IF('data-compo-bot50'!A152&lt;&gt;'data-compo-bot50'!A151,'data-compo-bot50'!A152,"")</f>
        <v/>
      </c>
      <c r="B154" s="7" t="str">
        <f>'data-compo-bot50'!C152</f>
        <v>Cabo Verde</v>
      </c>
      <c r="C154" s="246">
        <f>'data-compo-bot50'!B152</f>
        <v>1</v>
      </c>
    </row>
    <row r="155" spans="1:3" x14ac:dyDescent="0.2">
      <c r="A155" s="245" t="str">
        <f>IF('data-compo-bot50'!A153&lt;&gt;'data-compo-bot50'!A152,'data-compo-bot50'!A153,"")</f>
        <v/>
      </c>
      <c r="B155" s="7" t="str">
        <f>'data-compo-bot50'!C153</f>
        <v>Ethiopia</v>
      </c>
      <c r="C155" s="246">
        <f>'data-compo-bot50'!B153</f>
        <v>1</v>
      </c>
    </row>
    <row r="156" spans="1:3" x14ac:dyDescent="0.2">
      <c r="A156" s="245" t="str">
        <f>IF('data-compo-bot50'!A154&lt;&gt;'data-compo-bot50'!A153,'data-compo-bot50'!A154,"")</f>
        <v/>
      </c>
      <c r="B156" s="7" t="str">
        <f>'data-compo-bot50'!C154</f>
        <v>Guinea</v>
      </c>
      <c r="C156" s="246">
        <f>'data-compo-bot50'!B154</f>
        <v>1</v>
      </c>
    </row>
    <row r="157" spans="1:3" x14ac:dyDescent="0.2">
      <c r="A157" s="245" t="str">
        <f>IF('data-compo-bot50'!A155&lt;&gt;'data-compo-bot50'!A154,'data-compo-bot50'!A155,"")</f>
        <v/>
      </c>
      <c r="B157" s="7" t="str">
        <f>'data-compo-bot50'!C155</f>
        <v>Equatorial Guinea</v>
      </c>
      <c r="C157" s="246">
        <f>'data-compo-bot50'!B155</f>
        <v>1</v>
      </c>
    </row>
    <row r="158" spans="1:3" x14ac:dyDescent="0.2">
      <c r="A158" s="245" t="str">
        <f>IF('data-compo-bot50'!A156&lt;&gt;'data-compo-bot50'!A155,'data-compo-bot50'!A156,"")</f>
        <v/>
      </c>
      <c r="B158" s="7" t="str">
        <f>'data-compo-bot50'!C156</f>
        <v>Guinea-Bissau</v>
      </c>
      <c r="C158" s="246">
        <f>'data-compo-bot50'!B156</f>
        <v>1</v>
      </c>
    </row>
    <row r="159" spans="1:3" x14ac:dyDescent="0.2">
      <c r="A159" s="245" t="str">
        <f>IF('data-compo-bot50'!A157&lt;&gt;'data-compo-bot50'!A156,'data-compo-bot50'!A157,"")</f>
        <v/>
      </c>
      <c r="B159" s="7" t="str">
        <f>'data-compo-bot50'!C157</f>
        <v>Indonesia</v>
      </c>
      <c r="C159" s="246">
        <f>'data-compo-bot50'!B157</f>
        <v>1</v>
      </c>
    </row>
    <row r="160" spans="1:3" x14ac:dyDescent="0.2">
      <c r="A160" s="245" t="str">
        <f>IF('data-compo-bot50'!A158&lt;&gt;'data-compo-bot50'!A157,'data-compo-bot50'!A158,"")</f>
        <v/>
      </c>
      <c r="B160" s="7" t="str">
        <f>'data-compo-bot50'!C158</f>
        <v>India</v>
      </c>
      <c r="C160" s="246">
        <f>'data-compo-bot50'!B158</f>
        <v>1</v>
      </c>
    </row>
    <row r="161" spans="1:3" x14ac:dyDescent="0.2">
      <c r="A161" s="245" t="str">
        <f>IF('data-compo-bot50'!A159&lt;&gt;'data-compo-bot50'!A158,'data-compo-bot50'!A159,"")</f>
        <v/>
      </c>
      <c r="B161" s="7" t="str">
        <f>'data-compo-bot50'!C159</f>
        <v>Cambodia</v>
      </c>
      <c r="C161" s="246">
        <f>'data-compo-bot50'!B159</f>
        <v>1</v>
      </c>
    </row>
    <row r="162" spans="1:3" x14ac:dyDescent="0.2">
      <c r="A162" s="245" t="str">
        <f>IF('data-compo-bot50'!A160&lt;&gt;'data-compo-bot50'!A159,'data-compo-bot50'!A160,"")</f>
        <v/>
      </c>
      <c r="B162" s="7" t="str">
        <f>'data-compo-bot50'!C160</f>
        <v>Lao PDR</v>
      </c>
      <c r="C162" s="246">
        <f>'data-compo-bot50'!B160</f>
        <v>1</v>
      </c>
    </row>
    <row r="163" spans="1:3" x14ac:dyDescent="0.2">
      <c r="A163" s="245" t="str">
        <f>IF('data-compo-bot50'!A161&lt;&gt;'data-compo-bot50'!A160,'data-compo-bot50'!A161,"")</f>
        <v/>
      </c>
      <c r="B163" s="7" t="str">
        <f>'data-compo-bot50'!C161</f>
        <v>Mali</v>
      </c>
      <c r="C163" s="246">
        <f>'data-compo-bot50'!B161</f>
        <v>1</v>
      </c>
    </row>
    <row r="164" spans="1:3" x14ac:dyDescent="0.2">
      <c r="A164" s="245" t="str">
        <f>IF('data-compo-bot50'!A162&lt;&gt;'data-compo-bot50'!A161,'data-compo-bot50'!A162,"")</f>
        <v/>
      </c>
      <c r="B164" s="7" t="str">
        <f>'data-compo-bot50'!C162</f>
        <v>Myanmar</v>
      </c>
      <c r="C164" s="246">
        <f>'data-compo-bot50'!B162</f>
        <v>1</v>
      </c>
    </row>
    <row r="165" spans="1:3" x14ac:dyDescent="0.2">
      <c r="A165" s="245" t="str">
        <f>IF('data-compo-bot50'!A163&lt;&gt;'data-compo-bot50'!A162,'data-compo-bot50'!A163,"")</f>
        <v/>
      </c>
      <c r="B165" s="7" t="str">
        <f>'data-compo-bot50'!C163</f>
        <v>Maldives</v>
      </c>
      <c r="C165" s="246">
        <f>'data-compo-bot50'!B163</f>
        <v>1</v>
      </c>
    </row>
    <row r="166" spans="1:3" x14ac:dyDescent="0.2">
      <c r="A166" s="245" t="str">
        <f>IF('data-compo-bot50'!A164&lt;&gt;'data-compo-bot50'!A163,'data-compo-bot50'!A164,"")</f>
        <v/>
      </c>
      <c r="B166" s="7" t="str">
        <f>'data-compo-bot50'!C164</f>
        <v>Malawi</v>
      </c>
      <c r="C166" s="246">
        <f>'data-compo-bot50'!B164</f>
        <v>1</v>
      </c>
    </row>
    <row r="167" spans="1:3" x14ac:dyDescent="0.2">
      <c r="A167" s="245" t="str">
        <f>IF('data-compo-bot50'!A165&lt;&gt;'data-compo-bot50'!A164,'data-compo-bot50'!A165,"")</f>
        <v/>
      </c>
      <c r="B167" s="7" t="str">
        <f>'data-compo-bot50'!C165</f>
        <v>Mozambique</v>
      </c>
      <c r="C167" s="246">
        <f>'data-compo-bot50'!B165</f>
        <v>1</v>
      </c>
    </row>
    <row r="168" spans="1:3" x14ac:dyDescent="0.2">
      <c r="A168" s="245" t="str">
        <f>IF('data-compo-bot50'!A166&lt;&gt;'data-compo-bot50'!A165,'data-compo-bot50'!A166,"")</f>
        <v/>
      </c>
      <c r="B168" s="7" t="str">
        <f>'data-compo-bot50'!C166</f>
        <v>Niger</v>
      </c>
      <c r="C168" s="246">
        <f>'data-compo-bot50'!B166</f>
        <v>1</v>
      </c>
    </row>
    <row r="169" spans="1:3" x14ac:dyDescent="0.2">
      <c r="A169" s="245" t="str">
        <f>IF('data-compo-bot50'!A167&lt;&gt;'data-compo-bot50'!A166,'data-compo-bot50'!A167,"")</f>
        <v/>
      </c>
      <c r="B169" s="7" t="str">
        <f>'data-compo-bot50'!C167</f>
        <v>Nepal</v>
      </c>
      <c r="C169" s="246">
        <f>'data-compo-bot50'!B167</f>
        <v>1</v>
      </c>
    </row>
    <row r="170" spans="1:3" x14ac:dyDescent="0.2">
      <c r="A170" s="245" t="str">
        <f>IF('data-compo-bot50'!A168&lt;&gt;'data-compo-bot50'!A167,'data-compo-bot50'!A168,"")</f>
        <v/>
      </c>
      <c r="B170" s="7" t="str">
        <f>'data-compo-bot50'!C168</f>
        <v>Palestine</v>
      </c>
      <c r="C170" s="246">
        <f>'data-compo-bot50'!B168</f>
        <v>1</v>
      </c>
    </row>
    <row r="171" spans="1:3" x14ac:dyDescent="0.2">
      <c r="A171" s="245" t="str">
        <f>IF('data-compo-bot50'!A169&lt;&gt;'data-compo-bot50'!A168,'data-compo-bot50'!A169,"")</f>
        <v/>
      </c>
      <c r="B171" s="7" t="str">
        <f>'data-compo-bot50'!C169</f>
        <v>Rwanda</v>
      </c>
      <c r="C171" s="246">
        <f>'data-compo-bot50'!B169</f>
        <v>1</v>
      </c>
    </row>
    <row r="172" spans="1:3" x14ac:dyDescent="0.2">
      <c r="A172" s="245" t="str">
        <f>IF('data-compo-bot50'!A170&lt;&gt;'data-compo-bot50'!A169,'data-compo-bot50'!A170,"")</f>
        <v/>
      </c>
      <c r="B172" s="7" t="str">
        <f>'data-compo-bot50'!C170</f>
        <v>Sierra Leone</v>
      </c>
      <c r="C172" s="246">
        <f>'data-compo-bot50'!B170</f>
        <v>1</v>
      </c>
    </row>
    <row r="173" spans="1:3" x14ac:dyDescent="0.2">
      <c r="A173" s="245" t="str">
        <f>IF('data-compo-bot50'!A171&lt;&gt;'data-compo-bot50'!A170,'data-compo-bot50'!A171,"")</f>
        <v/>
      </c>
      <c r="B173" s="7" t="str">
        <f>'data-compo-bot50'!C171</f>
        <v>Somalia</v>
      </c>
      <c r="C173" s="246">
        <f>'data-compo-bot50'!B171</f>
        <v>1</v>
      </c>
    </row>
    <row r="174" spans="1:3" x14ac:dyDescent="0.2">
      <c r="A174" s="245" t="str">
        <f>IF('data-compo-bot50'!A172&lt;&gt;'data-compo-bot50'!A171,'data-compo-bot50'!A172,"")</f>
        <v/>
      </c>
      <c r="B174" s="7" t="str">
        <f>'data-compo-bot50'!C172</f>
        <v>South Sudan</v>
      </c>
      <c r="C174" s="246">
        <f>'data-compo-bot50'!B172</f>
        <v>1</v>
      </c>
    </row>
    <row r="175" spans="1:3" x14ac:dyDescent="0.2">
      <c r="A175" s="245" t="str">
        <f>IF('data-compo-bot50'!A173&lt;&gt;'data-compo-bot50'!A172,'data-compo-bot50'!A173,"")</f>
        <v/>
      </c>
      <c r="B175" s="7" t="str">
        <f>'data-compo-bot50'!C173</f>
        <v>Chad</v>
      </c>
      <c r="C175" s="246">
        <f>'data-compo-bot50'!B173</f>
        <v>1</v>
      </c>
    </row>
    <row r="176" spans="1:3" x14ac:dyDescent="0.2">
      <c r="A176" s="245" t="str">
        <f>IF('data-compo-bot50'!A174&lt;&gt;'data-compo-bot50'!A173,'data-compo-bot50'!A174,"")</f>
        <v/>
      </c>
      <c r="B176" s="7" t="str">
        <f>'data-compo-bot50'!C174</f>
        <v>Togo</v>
      </c>
      <c r="C176" s="246">
        <f>'data-compo-bot50'!B174</f>
        <v>1</v>
      </c>
    </row>
    <row r="177" spans="1:3" x14ac:dyDescent="0.2">
      <c r="A177" s="245" t="str">
        <f>IF('data-compo-bot50'!A175&lt;&gt;'data-compo-bot50'!A174,'data-compo-bot50'!A175,"")</f>
        <v/>
      </c>
      <c r="B177" s="7" t="str">
        <f>'data-compo-bot50'!C175</f>
        <v>Tanzania</v>
      </c>
      <c r="C177" s="246">
        <f>'data-compo-bot50'!B175</f>
        <v>1</v>
      </c>
    </row>
    <row r="178" spans="1:3" x14ac:dyDescent="0.2">
      <c r="A178" s="245" t="str">
        <f>IF('data-compo-bot50'!A176&lt;&gt;'data-compo-bot50'!A175,'data-compo-bot50'!A176,"")</f>
        <v/>
      </c>
      <c r="B178" s="7" t="str">
        <f>'data-compo-bot50'!C176</f>
        <v>Uganda</v>
      </c>
      <c r="C178" s="246">
        <f>'data-compo-bot50'!B176</f>
        <v>1</v>
      </c>
    </row>
    <row r="179" spans="1:3" x14ac:dyDescent="0.2">
      <c r="A179" s="245" t="str">
        <f>IF('data-compo-bot50'!A177&lt;&gt;'data-compo-bot50'!A176,'data-compo-bot50'!A177,"")</f>
        <v/>
      </c>
      <c r="B179" s="7" t="str">
        <f>'data-compo-bot50'!C177</f>
        <v>Viet Nam</v>
      </c>
      <c r="C179" s="246">
        <f>'data-compo-bot50'!B177</f>
        <v>1</v>
      </c>
    </row>
    <row r="180" spans="1:3" x14ac:dyDescent="0.2">
      <c r="A180" s="245" t="str">
        <f>IF('data-compo-bot50'!A178&lt;&gt;'data-compo-bot50'!A177,'data-compo-bot50'!A178,"")</f>
        <v/>
      </c>
      <c r="B180" s="7" t="str">
        <f>'data-compo-bot50'!C178</f>
        <v>Zanzibar</v>
      </c>
      <c r="C180" s="246">
        <f>'data-compo-bot50'!B178</f>
        <v>1</v>
      </c>
    </row>
    <row r="181" spans="1:3" x14ac:dyDescent="0.2">
      <c r="A181" s="245">
        <f>IF('data-compo-bot50'!A179&lt;&gt;'data-compo-bot50'!A178,'data-compo-bot50'!A179,"")</f>
        <v>1983</v>
      </c>
      <c r="B181" s="7" t="str">
        <f>'data-compo-bot50'!C179</f>
        <v>Bosnia and Herzegovina</v>
      </c>
      <c r="C181" s="246">
        <f>'data-compo-bot50'!B179</f>
        <v>1</v>
      </c>
    </row>
    <row r="182" spans="1:3" x14ac:dyDescent="0.2">
      <c r="A182" s="245" t="str">
        <f>IF('data-compo-bot50'!A180&lt;&gt;'data-compo-bot50'!A179,'data-compo-bot50'!A180,"")</f>
        <v/>
      </c>
      <c r="B182" s="7" t="str">
        <f>'data-compo-bot50'!C180</f>
        <v>Bangladesh</v>
      </c>
      <c r="C182" s="246">
        <f>'data-compo-bot50'!B180</f>
        <v>1</v>
      </c>
    </row>
    <row r="183" spans="1:3" x14ac:dyDescent="0.2">
      <c r="A183" s="245" t="str">
        <f>IF('data-compo-bot50'!A181&lt;&gt;'data-compo-bot50'!A180,'data-compo-bot50'!A181,"")</f>
        <v/>
      </c>
      <c r="B183" s="7" t="str">
        <f>'data-compo-bot50'!C181</f>
        <v>Burkina Faso</v>
      </c>
      <c r="C183" s="246">
        <f>'data-compo-bot50'!B181</f>
        <v>1</v>
      </c>
    </row>
    <row r="184" spans="1:3" x14ac:dyDescent="0.2">
      <c r="A184" s="245" t="str">
        <f>IF('data-compo-bot50'!A182&lt;&gt;'data-compo-bot50'!A181,'data-compo-bot50'!A182,"")</f>
        <v/>
      </c>
      <c r="B184" s="7" t="str">
        <f>'data-compo-bot50'!C182</f>
        <v>Burundi</v>
      </c>
      <c r="C184" s="246">
        <f>'data-compo-bot50'!B182</f>
        <v>1</v>
      </c>
    </row>
    <row r="185" spans="1:3" x14ac:dyDescent="0.2">
      <c r="A185" s="245" t="str">
        <f>IF('data-compo-bot50'!A183&lt;&gt;'data-compo-bot50'!A182,'data-compo-bot50'!A183,"")</f>
        <v/>
      </c>
      <c r="B185" s="7" t="str">
        <f>'data-compo-bot50'!C183</f>
        <v>Benin</v>
      </c>
      <c r="C185" s="246">
        <f>'data-compo-bot50'!B183</f>
        <v>1</v>
      </c>
    </row>
    <row r="186" spans="1:3" x14ac:dyDescent="0.2">
      <c r="A186" s="245" t="str">
        <f>IF('data-compo-bot50'!A184&lt;&gt;'data-compo-bot50'!A183,'data-compo-bot50'!A184,"")</f>
        <v/>
      </c>
      <c r="B186" s="7" t="str">
        <f>'data-compo-bot50'!C184</f>
        <v>Bhutan</v>
      </c>
      <c r="C186" s="246">
        <f>'data-compo-bot50'!B184</f>
        <v>1</v>
      </c>
    </row>
    <row r="187" spans="1:3" x14ac:dyDescent="0.2">
      <c r="A187" s="245" t="str">
        <f>IF('data-compo-bot50'!A185&lt;&gt;'data-compo-bot50'!A184,'data-compo-bot50'!A185,"")</f>
        <v/>
      </c>
      <c r="B187" s="7" t="str">
        <f>'data-compo-bot50'!C185</f>
        <v>DR Congo</v>
      </c>
      <c r="C187" s="246">
        <f>'data-compo-bot50'!B185</f>
        <v>1</v>
      </c>
    </row>
    <row r="188" spans="1:3" x14ac:dyDescent="0.2">
      <c r="A188" s="245" t="str">
        <f>IF('data-compo-bot50'!A186&lt;&gt;'data-compo-bot50'!A185,'data-compo-bot50'!A186,"")</f>
        <v/>
      </c>
      <c r="B188" s="7" t="str">
        <f>'data-compo-bot50'!C186</f>
        <v>Central African Republic</v>
      </c>
      <c r="C188" s="246">
        <f>'data-compo-bot50'!B186</f>
        <v>1</v>
      </c>
    </row>
    <row r="189" spans="1:3" x14ac:dyDescent="0.2">
      <c r="A189" s="245" t="str">
        <f>IF('data-compo-bot50'!A187&lt;&gt;'data-compo-bot50'!A186,'data-compo-bot50'!A187,"")</f>
        <v/>
      </c>
      <c r="B189" s="7" t="str">
        <f>'data-compo-bot50'!C187</f>
        <v>China</v>
      </c>
      <c r="C189" s="246">
        <f>'data-compo-bot50'!B187</f>
        <v>0.97999995946884155</v>
      </c>
    </row>
    <row r="190" spans="1:3" x14ac:dyDescent="0.2">
      <c r="A190" s="245" t="str">
        <f>IF('data-compo-bot50'!A188&lt;&gt;'data-compo-bot50'!A187,'data-compo-bot50'!A188,"")</f>
        <v/>
      </c>
      <c r="B190" s="7" t="str">
        <f>'data-compo-bot50'!C188</f>
        <v>Cabo Verde</v>
      </c>
      <c r="C190" s="246">
        <f>'data-compo-bot50'!B188</f>
        <v>1</v>
      </c>
    </row>
    <row r="191" spans="1:3" x14ac:dyDescent="0.2">
      <c r="A191" s="245" t="str">
        <f>IF('data-compo-bot50'!A189&lt;&gt;'data-compo-bot50'!A188,'data-compo-bot50'!A189,"")</f>
        <v/>
      </c>
      <c r="B191" s="7" t="str">
        <f>'data-compo-bot50'!C189</f>
        <v>Ethiopia</v>
      </c>
      <c r="C191" s="246">
        <f>'data-compo-bot50'!B189</f>
        <v>1</v>
      </c>
    </row>
    <row r="192" spans="1:3" x14ac:dyDescent="0.2">
      <c r="A192" s="245" t="str">
        <f>IF('data-compo-bot50'!A190&lt;&gt;'data-compo-bot50'!A189,'data-compo-bot50'!A190,"")</f>
        <v/>
      </c>
      <c r="B192" s="7" t="str">
        <f>'data-compo-bot50'!C190</f>
        <v>Ghana</v>
      </c>
      <c r="C192" s="246">
        <f>'data-compo-bot50'!B190</f>
        <v>1</v>
      </c>
    </row>
    <row r="193" spans="1:3" x14ac:dyDescent="0.2">
      <c r="A193" s="245" t="str">
        <f>IF('data-compo-bot50'!A191&lt;&gt;'data-compo-bot50'!A190,'data-compo-bot50'!A191,"")</f>
        <v/>
      </c>
      <c r="B193" s="7" t="str">
        <f>'data-compo-bot50'!C191</f>
        <v>Guinea</v>
      </c>
      <c r="C193" s="246">
        <f>'data-compo-bot50'!B191</f>
        <v>1</v>
      </c>
    </row>
    <row r="194" spans="1:3" x14ac:dyDescent="0.2">
      <c r="A194" s="245" t="str">
        <f>IF('data-compo-bot50'!A192&lt;&gt;'data-compo-bot50'!A191,'data-compo-bot50'!A192,"")</f>
        <v/>
      </c>
      <c r="B194" s="7" t="str">
        <f>'data-compo-bot50'!C192</f>
        <v>Equatorial Guinea</v>
      </c>
      <c r="C194" s="246">
        <f>'data-compo-bot50'!B192</f>
        <v>1</v>
      </c>
    </row>
    <row r="195" spans="1:3" x14ac:dyDescent="0.2">
      <c r="A195" s="245" t="str">
        <f>IF('data-compo-bot50'!A193&lt;&gt;'data-compo-bot50'!A192,'data-compo-bot50'!A193,"")</f>
        <v/>
      </c>
      <c r="B195" s="7" t="str">
        <f>'data-compo-bot50'!C193</f>
        <v>Guinea-Bissau</v>
      </c>
      <c r="C195" s="246">
        <f>'data-compo-bot50'!B193</f>
        <v>1</v>
      </c>
    </row>
    <row r="196" spans="1:3" x14ac:dyDescent="0.2">
      <c r="A196" s="245" t="str">
        <f>IF('data-compo-bot50'!A194&lt;&gt;'data-compo-bot50'!A193,'data-compo-bot50'!A194,"")</f>
        <v/>
      </c>
      <c r="B196" s="7" t="str">
        <f>'data-compo-bot50'!C194</f>
        <v>Indonesia</v>
      </c>
      <c r="C196" s="246">
        <f>'data-compo-bot50'!B194</f>
        <v>1</v>
      </c>
    </row>
    <row r="197" spans="1:3" x14ac:dyDescent="0.2">
      <c r="A197" s="245" t="str">
        <f>IF('data-compo-bot50'!A195&lt;&gt;'data-compo-bot50'!A194,'data-compo-bot50'!A195,"")</f>
        <v/>
      </c>
      <c r="B197" s="7" t="str">
        <f>'data-compo-bot50'!C195</f>
        <v>India</v>
      </c>
      <c r="C197" s="246">
        <f>'data-compo-bot50'!B195</f>
        <v>1</v>
      </c>
    </row>
    <row r="198" spans="1:3" x14ac:dyDescent="0.2">
      <c r="A198" s="245" t="str">
        <f>IF('data-compo-bot50'!A196&lt;&gt;'data-compo-bot50'!A195,'data-compo-bot50'!A196,"")</f>
        <v/>
      </c>
      <c r="B198" s="7" t="str">
        <f>'data-compo-bot50'!C196</f>
        <v>Cambodia</v>
      </c>
      <c r="C198" s="246">
        <f>'data-compo-bot50'!B196</f>
        <v>1</v>
      </c>
    </row>
    <row r="199" spans="1:3" x14ac:dyDescent="0.2">
      <c r="A199" s="245" t="str">
        <f>IF('data-compo-bot50'!A197&lt;&gt;'data-compo-bot50'!A196,'data-compo-bot50'!A197,"")</f>
        <v/>
      </c>
      <c r="B199" s="7" t="str">
        <f>'data-compo-bot50'!C197</f>
        <v>Lao PDR</v>
      </c>
      <c r="C199" s="246">
        <f>'data-compo-bot50'!B197</f>
        <v>1</v>
      </c>
    </row>
    <row r="200" spans="1:3" x14ac:dyDescent="0.2">
      <c r="A200" s="245" t="str">
        <f>IF('data-compo-bot50'!A198&lt;&gt;'data-compo-bot50'!A197,'data-compo-bot50'!A198,"")</f>
        <v/>
      </c>
      <c r="B200" s="7" t="str">
        <f>'data-compo-bot50'!C198</f>
        <v>Mali</v>
      </c>
      <c r="C200" s="246">
        <f>'data-compo-bot50'!B198</f>
        <v>1</v>
      </c>
    </row>
    <row r="201" spans="1:3" x14ac:dyDescent="0.2">
      <c r="A201" s="245" t="str">
        <f>IF('data-compo-bot50'!A199&lt;&gt;'data-compo-bot50'!A198,'data-compo-bot50'!A199,"")</f>
        <v/>
      </c>
      <c r="B201" s="7" t="str">
        <f>'data-compo-bot50'!C199</f>
        <v>Myanmar</v>
      </c>
      <c r="C201" s="246">
        <f>'data-compo-bot50'!B199</f>
        <v>1</v>
      </c>
    </row>
    <row r="202" spans="1:3" x14ac:dyDescent="0.2">
      <c r="A202" s="245" t="str">
        <f>IF('data-compo-bot50'!A200&lt;&gt;'data-compo-bot50'!A199,'data-compo-bot50'!A200,"")</f>
        <v/>
      </c>
      <c r="B202" s="7" t="str">
        <f>'data-compo-bot50'!C200</f>
        <v>Malawi</v>
      </c>
      <c r="C202" s="246">
        <f>'data-compo-bot50'!B200</f>
        <v>1</v>
      </c>
    </row>
    <row r="203" spans="1:3" x14ac:dyDescent="0.2">
      <c r="A203" s="245" t="str">
        <f>IF('data-compo-bot50'!A201&lt;&gt;'data-compo-bot50'!A200,'data-compo-bot50'!A201,"")</f>
        <v/>
      </c>
      <c r="B203" s="7" t="str">
        <f>'data-compo-bot50'!C201</f>
        <v>Mozambique</v>
      </c>
      <c r="C203" s="246">
        <f>'data-compo-bot50'!B201</f>
        <v>1</v>
      </c>
    </row>
    <row r="204" spans="1:3" x14ac:dyDescent="0.2">
      <c r="A204" s="245" t="str">
        <f>IF('data-compo-bot50'!A202&lt;&gt;'data-compo-bot50'!A201,'data-compo-bot50'!A202,"")</f>
        <v/>
      </c>
      <c r="B204" s="7" t="str">
        <f>'data-compo-bot50'!C202</f>
        <v>Niger</v>
      </c>
      <c r="C204" s="246">
        <f>'data-compo-bot50'!B202</f>
        <v>1</v>
      </c>
    </row>
    <row r="205" spans="1:3" x14ac:dyDescent="0.2">
      <c r="A205" s="245" t="str">
        <f>IF('data-compo-bot50'!A203&lt;&gt;'data-compo-bot50'!A202,'data-compo-bot50'!A203,"")</f>
        <v/>
      </c>
      <c r="B205" s="7" t="str">
        <f>'data-compo-bot50'!C203</f>
        <v>Nepal</v>
      </c>
      <c r="C205" s="246">
        <f>'data-compo-bot50'!B203</f>
        <v>1</v>
      </c>
    </row>
    <row r="206" spans="1:3" x14ac:dyDescent="0.2">
      <c r="A206" s="245" t="str">
        <f>IF('data-compo-bot50'!A204&lt;&gt;'data-compo-bot50'!A203,'data-compo-bot50'!A204,"")</f>
        <v/>
      </c>
      <c r="B206" s="7" t="str">
        <f>'data-compo-bot50'!C204</f>
        <v>Palestine</v>
      </c>
      <c r="C206" s="246">
        <f>'data-compo-bot50'!B204</f>
        <v>1</v>
      </c>
    </row>
    <row r="207" spans="1:3" x14ac:dyDescent="0.2">
      <c r="A207" s="245" t="str">
        <f>IF('data-compo-bot50'!A205&lt;&gt;'data-compo-bot50'!A204,'data-compo-bot50'!A205,"")</f>
        <v/>
      </c>
      <c r="B207" s="7" t="str">
        <f>'data-compo-bot50'!C205</f>
        <v>Rwanda</v>
      </c>
      <c r="C207" s="246">
        <f>'data-compo-bot50'!B205</f>
        <v>1</v>
      </c>
    </row>
    <row r="208" spans="1:3" x14ac:dyDescent="0.2">
      <c r="A208" s="245" t="str">
        <f>IF('data-compo-bot50'!A206&lt;&gt;'data-compo-bot50'!A205,'data-compo-bot50'!A206,"")</f>
        <v/>
      </c>
      <c r="B208" s="7" t="str">
        <f>'data-compo-bot50'!C206</f>
        <v>Sierra Leone</v>
      </c>
      <c r="C208" s="246">
        <f>'data-compo-bot50'!B206</f>
        <v>1</v>
      </c>
    </row>
    <row r="209" spans="1:3" x14ac:dyDescent="0.2">
      <c r="A209" s="245" t="str">
        <f>IF('data-compo-bot50'!A207&lt;&gt;'data-compo-bot50'!A206,'data-compo-bot50'!A207,"")</f>
        <v/>
      </c>
      <c r="B209" s="7" t="str">
        <f>'data-compo-bot50'!C207</f>
        <v>Somalia</v>
      </c>
      <c r="C209" s="246">
        <f>'data-compo-bot50'!B207</f>
        <v>1</v>
      </c>
    </row>
    <row r="210" spans="1:3" x14ac:dyDescent="0.2">
      <c r="A210" s="245" t="str">
        <f>IF('data-compo-bot50'!A208&lt;&gt;'data-compo-bot50'!A207,'data-compo-bot50'!A208,"")</f>
        <v/>
      </c>
      <c r="B210" s="7" t="str">
        <f>'data-compo-bot50'!C208</f>
        <v>South Sudan</v>
      </c>
      <c r="C210" s="246">
        <f>'data-compo-bot50'!B208</f>
        <v>1</v>
      </c>
    </row>
    <row r="211" spans="1:3" x14ac:dyDescent="0.2">
      <c r="A211" s="245" t="str">
        <f>IF('data-compo-bot50'!A209&lt;&gt;'data-compo-bot50'!A208,'data-compo-bot50'!A209,"")</f>
        <v/>
      </c>
      <c r="B211" s="7" t="str">
        <f>'data-compo-bot50'!C209</f>
        <v>Chad</v>
      </c>
      <c r="C211" s="246">
        <f>'data-compo-bot50'!B209</f>
        <v>1</v>
      </c>
    </row>
    <row r="212" spans="1:3" x14ac:dyDescent="0.2">
      <c r="A212" s="245" t="str">
        <f>IF('data-compo-bot50'!A210&lt;&gt;'data-compo-bot50'!A209,'data-compo-bot50'!A210,"")</f>
        <v/>
      </c>
      <c r="B212" s="7" t="str">
        <f>'data-compo-bot50'!C210</f>
        <v>Togo</v>
      </c>
      <c r="C212" s="246">
        <f>'data-compo-bot50'!B210</f>
        <v>1</v>
      </c>
    </row>
    <row r="213" spans="1:3" x14ac:dyDescent="0.2">
      <c r="A213" s="245" t="str">
        <f>IF('data-compo-bot50'!A211&lt;&gt;'data-compo-bot50'!A210,'data-compo-bot50'!A211,"")</f>
        <v/>
      </c>
      <c r="B213" s="7" t="str">
        <f>'data-compo-bot50'!C211</f>
        <v>Tanzania</v>
      </c>
      <c r="C213" s="246">
        <f>'data-compo-bot50'!B211</f>
        <v>1</v>
      </c>
    </row>
    <row r="214" spans="1:3" x14ac:dyDescent="0.2">
      <c r="A214" s="245" t="str">
        <f>IF('data-compo-bot50'!A212&lt;&gt;'data-compo-bot50'!A211,'data-compo-bot50'!A212,"")</f>
        <v/>
      </c>
      <c r="B214" s="7" t="str">
        <f>'data-compo-bot50'!C212</f>
        <v>Uganda</v>
      </c>
      <c r="C214" s="246">
        <f>'data-compo-bot50'!B212</f>
        <v>1</v>
      </c>
    </row>
    <row r="215" spans="1:3" x14ac:dyDescent="0.2">
      <c r="A215" s="245" t="str">
        <f>IF('data-compo-bot50'!A213&lt;&gt;'data-compo-bot50'!A212,'data-compo-bot50'!A213,"")</f>
        <v/>
      </c>
      <c r="B215" s="7" t="str">
        <f>'data-compo-bot50'!C213</f>
        <v>Viet Nam</v>
      </c>
      <c r="C215" s="246">
        <f>'data-compo-bot50'!B213</f>
        <v>1</v>
      </c>
    </row>
    <row r="216" spans="1:3" x14ac:dyDescent="0.2">
      <c r="A216" s="245" t="str">
        <f>IF('data-compo-bot50'!A214&lt;&gt;'data-compo-bot50'!A213,'data-compo-bot50'!A214,"")</f>
        <v/>
      </c>
      <c r="B216" s="7" t="str">
        <f>'data-compo-bot50'!C214</f>
        <v>Zanzibar</v>
      </c>
      <c r="C216" s="246">
        <f>'data-compo-bot50'!B214</f>
        <v>1</v>
      </c>
    </row>
    <row r="217" spans="1:3" x14ac:dyDescent="0.2">
      <c r="A217" s="245">
        <f>IF('data-compo-bot50'!A215&lt;&gt;'data-compo-bot50'!A214,'data-compo-bot50'!A215,"")</f>
        <v>1984</v>
      </c>
      <c r="B217" s="7" t="str">
        <f>'data-compo-bot50'!C215</f>
        <v>Bosnia and Herzegovina</v>
      </c>
      <c r="C217" s="246">
        <f>'data-compo-bot50'!B215</f>
        <v>1</v>
      </c>
    </row>
    <row r="218" spans="1:3" x14ac:dyDescent="0.2">
      <c r="A218" s="245" t="str">
        <f>IF('data-compo-bot50'!A216&lt;&gt;'data-compo-bot50'!A215,'data-compo-bot50'!A216,"")</f>
        <v/>
      </c>
      <c r="B218" s="7" t="str">
        <f>'data-compo-bot50'!C216</f>
        <v>Bangladesh</v>
      </c>
      <c r="C218" s="246">
        <f>'data-compo-bot50'!B216</f>
        <v>1</v>
      </c>
    </row>
    <row r="219" spans="1:3" x14ac:dyDescent="0.2">
      <c r="A219" s="245" t="str">
        <f>IF('data-compo-bot50'!A217&lt;&gt;'data-compo-bot50'!A216,'data-compo-bot50'!A217,"")</f>
        <v/>
      </c>
      <c r="B219" s="7" t="str">
        <f>'data-compo-bot50'!C217</f>
        <v>Burkina Faso</v>
      </c>
      <c r="C219" s="246">
        <f>'data-compo-bot50'!B217</f>
        <v>1</v>
      </c>
    </row>
    <row r="220" spans="1:3" x14ac:dyDescent="0.2">
      <c r="A220" s="245" t="str">
        <f>IF('data-compo-bot50'!A218&lt;&gt;'data-compo-bot50'!A217,'data-compo-bot50'!A218,"")</f>
        <v/>
      </c>
      <c r="B220" s="7" t="str">
        <f>'data-compo-bot50'!C218</f>
        <v>Burundi</v>
      </c>
      <c r="C220" s="246">
        <f>'data-compo-bot50'!B218</f>
        <v>1</v>
      </c>
    </row>
    <row r="221" spans="1:3" x14ac:dyDescent="0.2">
      <c r="A221" s="245" t="str">
        <f>IF('data-compo-bot50'!A219&lt;&gt;'data-compo-bot50'!A218,'data-compo-bot50'!A219,"")</f>
        <v/>
      </c>
      <c r="B221" s="7" t="str">
        <f>'data-compo-bot50'!C219</f>
        <v>Benin</v>
      </c>
      <c r="C221" s="246">
        <f>'data-compo-bot50'!B219</f>
        <v>1</v>
      </c>
    </row>
    <row r="222" spans="1:3" x14ac:dyDescent="0.2">
      <c r="A222" s="245" t="str">
        <f>IF('data-compo-bot50'!A220&lt;&gt;'data-compo-bot50'!A219,'data-compo-bot50'!A220,"")</f>
        <v/>
      </c>
      <c r="B222" s="7" t="str">
        <f>'data-compo-bot50'!C220</f>
        <v>Bhutan</v>
      </c>
      <c r="C222" s="246">
        <f>'data-compo-bot50'!B220</f>
        <v>1</v>
      </c>
    </row>
    <row r="223" spans="1:3" x14ac:dyDescent="0.2">
      <c r="A223" s="245" t="str">
        <f>IF('data-compo-bot50'!A221&lt;&gt;'data-compo-bot50'!A220,'data-compo-bot50'!A221,"")</f>
        <v/>
      </c>
      <c r="B223" s="7" t="str">
        <f>'data-compo-bot50'!C221</f>
        <v>DR Congo</v>
      </c>
      <c r="C223" s="246">
        <f>'data-compo-bot50'!B221</f>
        <v>1</v>
      </c>
    </row>
    <row r="224" spans="1:3" x14ac:dyDescent="0.2">
      <c r="A224" s="245" t="str">
        <f>IF('data-compo-bot50'!A222&lt;&gt;'data-compo-bot50'!A221,'data-compo-bot50'!A222,"")</f>
        <v/>
      </c>
      <c r="B224" s="7" t="str">
        <f>'data-compo-bot50'!C222</f>
        <v>Central African Republic</v>
      </c>
      <c r="C224" s="246">
        <f>'data-compo-bot50'!B222</f>
        <v>1</v>
      </c>
    </row>
    <row r="225" spans="1:3" x14ac:dyDescent="0.2">
      <c r="A225" s="245" t="str">
        <f>IF('data-compo-bot50'!A223&lt;&gt;'data-compo-bot50'!A222,'data-compo-bot50'!A223,"")</f>
        <v/>
      </c>
      <c r="B225" s="7" t="str">
        <f>'data-compo-bot50'!C223</f>
        <v>China</v>
      </c>
      <c r="C225" s="246">
        <f>'data-compo-bot50'!B223</f>
        <v>0.94999998807907104</v>
      </c>
    </row>
    <row r="226" spans="1:3" x14ac:dyDescent="0.2">
      <c r="A226" s="245" t="str">
        <f>IF('data-compo-bot50'!A224&lt;&gt;'data-compo-bot50'!A223,'data-compo-bot50'!A224,"")</f>
        <v/>
      </c>
      <c r="B226" s="7" t="str">
        <f>'data-compo-bot50'!C224</f>
        <v>Cabo Verde</v>
      </c>
      <c r="C226" s="246">
        <f>'data-compo-bot50'!B224</f>
        <v>1</v>
      </c>
    </row>
    <row r="227" spans="1:3" x14ac:dyDescent="0.2">
      <c r="A227" s="245" t="str">
        <f>IF('data-compo-bot50'!A225&lt;&gt;'data-compo-bot50'!A224,'data-compo-bot50'!A225,"")</f>
        <v/>
      </c>
      <c r="B227" s="7" t="str">
        <f>'data-compo-bot50'!C225</f>
        <v>Eritrea</v>
      </c>
      <c r="C227" s="246">
        <f>'data-compo-bot50'!B225</f>
        <v>1</v>
      </c>
    </row>
    <row r="228" spans="1:3" x14ac:dyDescent="0.2">
      <c r="A228" s="245" t="str">
        <f>IF('data-compo-bot50'!A226&lt;&gt;'data-compo-bot50'!A225,'data-compo-bot50'!A226,"")</f>
        <v/>
      </c>
      <c r="B228" s="7" t="str">
        <f>'data-compo-bot50'!C226</f>
        <v>Ethiopia</v>
      </c>
      <c r="C228" s="246">
        <f>'data-compo-bot50'!B226</f>
        <v>1</v>
      </c>
    </row>
    <row r="229" spans="1:3" x14ac:dyDescent="0.2">
      <c r="A229" s="245" t="str">
        <f>IF('data-compo-bot50'!A227&lt;&gt;'data-compo-bot50'!A226,'data-compo-bot50'!A227,"")</f>
        <v/>
      </c>
      <c r="B229" s="7" t="str">
        <f>'data-compo-bot50'!C227</f>
        <v>Ghana</v>
      </c>
      <c r="C229" s="246">
        <f>'data-compo-bot50'!B227</f>
        <v>1</v>
      </c>
    </row>
    <row r="230" spans="1:3" x14ac:dyDescent="0.2">
      <c r="A230" s="245" t="str">
        <f>IF('data-compo-bot50'!A228&lt;&gt;'data-compo-bot50'!A227,'data-compo-bot50'!A228,"")</f>
        <v/>
      </c>
      <c r="B230" s="7" t="str">
        <f>'data-compo-bot50'!C228</f>
        <v>Guinea</v>
      </c>
      <c r="C230" s="246">
        <f>'data-compo-bot50'!B228</f>
        <v>1</v>
      </c>
    </row>
    <row r="231" spans="1:3" x14ac:dyDescent="0.2">
      <c r="A231" s="245" t="str">
        <f>IF('data-compo-bot50'!A229&lt;&gt;'data-compo-bot50'!A228,'data-compo-bot50'!A229,"")</f>
        <v/>
      </c>
      <c r="B231" s="7" t="str">
        <f>'data-compo-bot50'!C229</f>
        <v>Equatorial Guinea</v>
      </c>
      <c r="C231" s="246">
        <f>'data-compo-bot50'!B229</f>
        <v>1</v>
      </c>
    </row>
    <row r="232" spans="1:3" x14ac:dyDescent="0.2">
      <c r="A232" s="245" t="str">
        <f>IF('data-compo-bot50'!A230&lt;&gt;'data-compo-bot50'!A229,'data-compo-bot50'!A230,"")</f>
        <v/>
      </c>
      <c r="B232" s="7" t="str">
        <f>'data-compo-bot50'!C230</f>
        <v>Guinea-Bissau</v>
      </c>
      <c r="C232" s="246">
        <f>'data-compo-bot50'!B230</f>
        <v>1</v>
      </c>
    </row>
    <row r="233" spans="1:3" x14ac:dyDescent="0.2">
      <c r="A233" s="245" t="str">
        <f>IF('data-compo-bot50'!A231&lt;&gt;'data-compo-bot50'!A230,'data-compo-bot50'!A231,"")</f>
        <v/>
      </c>
      <c r="B233" s="7" t="str">
        <f>'data-compo-bot50'!C231</f>
        <v>Indonesia</v>
      </c>
      <c r="C233" s="246">
        <f>'data-compo-bot50'!B231</f>
        <v>1</v>
      </c>
    </row>
    <row r="234" spans="1:3" x14ac:dyDescent="0.2">
      <c r="A234" s="245" t="str">
        <f>IF('data-compo-bot50'!A232&lt;&gt;'data-compo-bot50'!A231,'data-compo-bot50'!A232,"")</f>
        <v/>
      </c>
      <c r="B234" s="7" t="str">
        <f>'data-compo-bot50'!C232</f>
        <v>India</v>
      </c>
      <c r="C234" s="246">
        <f>'data-compo-bot50'!B232</f>
        <v>1</v>
      </c>
    </row>
    <row r="235" spans="1:3" x14ac:dyDescent="0.2">
      <c r="A235" s="245" t="str">
        <f>IF('data-compo-bot50'!A233&lt;&gt;'data-compo-bot50'!A232,'data-compo-bot50'!A233,"")</f>
        <v/>
      </c>
      <c r="B235" s="7" t="str">
        <f>'data-compo-bot50'!C233</f>
        <v>Cambodia</v>
      </c>
      <c r="C235" s="246">
        <f>'data-compo-bot50'!B233</f>
        <v>1</v>
      </c>
    </row>
    <row r="236" spans="1:3" x14ac:dyDescent="0.2">
      <c r="A236" s="245" t="str">
        <f>IF('data-compo-bot50'!A234&lt;&gt;'data-compo-bot50'!A233,'data-compo-bot50'!A234,"")</f>
        <v/>
      </c>
      <c r="B236" s="7" t="str">
        <f>'data-compo-bot50'!C234</f>
        <v>Lao PDR</v>
      </c>
      <c r="C236" s="246">
        <f>'data-compo-bot50'!B234</f>
        <v>1</v>
      </c>
    </row>
    <row r="237" spans="1:3" x14ac:dyDescent="0.2">
      <c r="A237" s="245" t="str">
        <f>IF('data-compo-bot50'!A235&lt;&gt;'data-compo-bot50'!A234,'data-compo-bot50'!A235,"")</f>
        <v/>
      </c>
      <c r="B237" s="7" t="str">
        <f>'data-compo-bot50'!C235</f>
        <v>Madagascar</v>
      </c>
      <c r="C237" s="246">
        <f>'data-compo-bot50'!B235</f>
        <v>1</v>
      </c>
    </row>
    <row r="238" spans="1:3" x14ac:dyDescent="0.2">
      <c r="A238" s="245" t="str">
        <f>IF('data-compo-bot50'!A236&lt;&gt;'data-compo-bot50'!A235,'data-compo-bot50'!A236,"")</f>
        <v/>
      </c>
      <c r="B238" s="7" t="str">
        <f>'data-compo-bot50'!C236</f>
        <v>Mali</v>
      </c>
      <c r="C238" s="246">
        <f>'data-compo-bot50'!B236</f>
        <v>1</v>
      </c>
    </row>
    <row r="239" spans="1:3" x14ac:dyDescent="0.2">
      <c r="A239" s="245" t="str">
        <f>IF('data-compo-bot50'!A237&lt;&gt;'data-compo-bot50'!A236,'data-compo-bot50'!A237,"")</f>
        <v/>
      </c>
      <c r="B239" s="7" t="str">
        <f>'data-compo-bot50'!C237</f>
        <v>Myanmar</v>
      </c>
      <c r="C239" s="246">
        <f>'data-compo-bot50'!B237</f>
        <v>1</v>
      </c>
    </row>
    <row r="240" spans="1:3" x14ac:dyDescent="0.2">
      <c r="A240" s="245" t="str">
        <f>IF('data-compo-bot50'!A238&lt;&gt;'data-compo-bot50'!A237,'data-compo-bot50'!A238,"")</f>
        <v/>
      </c>
      <c r="B240" s="7" t="str">
        <f>'data-compo-bot50'!C238</f>
        <v>Malawi</v>
      </c>
      <c r="C240" s="246">
        <f>'data-compo-bot50'!B238</f>
        <v>1</v>
      </c>
    </row>
    <row r="241" spans="1:3" x14ac:dyDescent="0.2">
      <c r="A241" s="245" t="str">
        <f>IF('data-compo-bot50'!A239&lt;&gt;'data-compo-bot50'!A238,'data-compo-bot50'!A239,"")</f>
        <v/>
      </c>
      <c r="B241" s="7" t="str">
        <f>'data-compo-bot50'!C239</f>
        <v>Mozambique</v>
      </c>
      <c r="C241" s="246">
        <f>'data-compo-bot50'!B239</f>
        <v>1</v>
      </c>
    </row>
    <row r="242" spans="1:3" x14ac:dyDescent="0.2">
      <c r="A242" s="245" t="str">
        <f>IF('data-compo-bot50'!A240&lt;&gt;'data-compo-bot50'!A239,'data-compo-bot50'!A240,"")</f>
        <v/>
      </c>
      <c r="B242" s="7" t="str">
        <f>'data-compo-bot50'!C240</f>
        <v>Niger</v>
      </c>
      <c r="C242" s="246">
        <f>'data-compo-bot50'!B240</f>
        <v>1</v>
      </c>
    </row>
    <row r="243" spans="1:3" x14ac:dyDescent="0.2">
      <c r="A243" s="245" t="str">
        <f>IF('data-compo-bot50'!A241&lt;&gt;'data-compo-bot50'!A240,'data-compo-bot50'!A241,"")</f>
        <v/>
      </c>
      <c r="B243" s="7" t="str">
        <f>'data-compo-bot50'!C241</f>
        <v>Nepal</v>
      </c>
      <c r="C243" s="246">
        <f>'data-compo-bot50'!B241</f>
        <v>1</v>
      </c>
    </row>
    <row r="244" spans="1:3" x14ac:dyDescent="0.2">
      <c r="A244" s="245" t="str">
        <f>IF('data-compo-bot50'!A242&lt;&gt;'data-compo-bot50'!A241,'data-compo-bot50'!A242,"")</f>
        <v/>
      </c>
      <c r="B244" s="7" t="str">
        <f>'data-compo-bot50'!C242</f>
        <v>Palestine</v>
      </c>
      <c r="C244" s="246">
        <f>'data-compo-bot50'!B242</f>
        <v>1</v>
      </c>
    </row>
    <row r="245" spans="1:3" x14ac:dyDescent="0.2">
      <c r="A245" s="245" t="str">
        <f>IF('data-compo-bot50'!A243&lt;&gt;'data-compo-bot50'!A242,'data-compo-bot50'!A243,"")</f>
        <v/>
      </c>
      <c r="B245" s="7" t="str">
        <f>'data-compo-bot50'!C243</f>
        <v>Rwanda</v>
      </c>
      <c r="C245" s="246">
        <f>'data-compo-bot50'!B243</f>
        <v>1</v>
      </c>
    </row>
    <row r="246" spans="1:3" x14ac:dyDescent="0.2">
      <c r="A246" s="245" t="str">
        <f>IF('data-compo-bot50'!A244&lt;&gt;'data-compo-bot50'!A243,'data-compo-bot50'!A244,"")</f>
        <v/>
      </c>
      <c r="B246" s="7" t="str">
        <f>'data-compo-bot50'!C244</f>
        <v>Sudan</v>
      </c>
      <c r="C246" s="246">
        <f>'data-compo-bot50'!B244</f>
        <v>1</v>
      </c>
    </row>
    <row r="247" spans="1:3" x14ac:dyDescent="0.2">
      <c r="A247" s="245" t="str">
        <f>IF('data-compo-bot50'!A245&lt;&gt;'data-compo-bot50'!A244,'data-compo-bot50'!A245,"")</f>
        <v/>
      </c>
      <c r="B247" s="7" t="str">
        <f>'data-compo-bot50'!C245</f>
        <v>Sierra Leone</v>
      </c>
      <c r="C247" s="246">
        <f>'data-compo-bot50'!B245</f>
        <v>1</v>
      </c>
    </row>
    <row r="248" spans="1:3" x14ac:dyDescent="0.2">
      <c r="A248" s="245" t="str">
        <f>IF('data-compo-bot50'!A246&lt;&gt;'data-compo-bot50'!A245,'data-compo-bot50'!A246,"")</f>
        <v/>
      </c>
      <c r="B248" s="7" t="str">
        <f>'data-compo-bot50'!C246</f>
        <v>Somalia</v>
      </c>
      <c r="C248" s="246">
        <f>'data-compo-bot50'!B246</f>
        <v>1</v>
      </c>
    </row>
    <row r="249" spans="1:3" x14ac:dyDescent="0.2">
      <c r="A249" s="245" t="str">
        <f>IF('data-compo-bot50'!A247&lt;&gt;'data-compo-bot50'!A246,'data-compo-bot50'!A247,"")</f>
        <v/>
      </c>
      <c r="B249" s="7" t="str">
        <f>'data-compo-bot50'!C247</f>
        <v>South Sudan</v>
      </c>
      <c r="C249" s="246">
        <f>'data-compo-bot50'!B247</f>
        <v>1</v>
      </c>
    </row>
    <row r="250" spans="1:3" x14ac:dyDescent="0.2">
      <c r="A250" s="245" t="str">
        <f>IF('data-compo-bot50'!A248&lt;&gt;'data-compo-bot50'!A247,'data-compo-bot50'!A248,"")</f>
        <v/>
      </c>
      <c r="B250" s="7" t="str">
        <f>'data-compo-bot50'!C248</f>
        <v>Chad</v>
      </c>
      <c r="C250" s="246">
        <f>'data-compo-bot50'!B248</f>
        <v>1</v>
      </c>
    </row>
    <row r="251" spans="1:3" x14ac:dyDescent="0.2">
      <c r="A251" s="245" t="str">
        <f>IF('data-compo-bot50'!A249&lt;&gt;'data-compo-bot50'!A248,'data-compo-bot50'!A249,"")</f>
        <v/>
      </c>
      <c r="B251" s="7" t="str">
        <f>'data-compo-bot50'!C249</f>
        <v>Togo</v>
      </c>
      <c r="C251" s="246">
        <f>'data-compo-bot50'!B249</f>
        <v>1</v>
      </c>
    </row>
    <row r="252" spans="1:3" x14ac:dyDescent="0.2">
      <c r="A252" s="245" t="str">
        <f>IF('data-compo-bot50'!A250&lt;&gt;'data-compo-bot50'!A249,'data-compo-bot50'!A250,"")</f>
        <v/>
      </c>
      <c r="B252" s="7" t="str">
        <f>'data-compo-bot50'!C250</f>
        <v>Tanzania</v>
      </c>
      <c r="C252" s="246">
        <f>'data-compo-bot50'!B250</f>
        <v>1</v>
      </c>
    </row>
    <row r="253" spans="1:3" x14ac:dyDescent="0.2">
      <c r="A253" s="245" t="str">
        <f>IF('data-compo-bot50'!A251&lt;&gt;'data-compo-bot50'!A250,'data-compo-bot50'!A251,"")</f>
        <v/>
      </c>
      <c r="B253" s="7" t="str">
        <f>'data-compo-bot50'!C251</f>
        <v>Uganda</v>
      </c>
      <c r="C253" s="246">
        <f>'data-compo-bot50'!B251</f>
        <v>1</v>
      </c>
    </row>
    <row r="254" spans="1:3" x14ac:dyDescent="0.2">
      <c r="A254" s="245" t="str">
        <f>IF('data-compo-bot50'!A252&lt;&gt;'data-compo-bot50'!A251,'data-compo-bot50'!A252,"")</f>
        <v/>
      </c>
      <c r="B254" s="7" t="str">
        <f>'data-compo-bot50'!C252</f>
        <v>Viet Nam</v>
      </c>
      <c r="C254" s="246">
        <f>'data-compo-bot50'!B252</f>
        <v>1</v>
      </c>
    </row>
    <row r="255" spans="1:3" x14ac:dyDescent="0.2">
      <c r="A255" s="245" t="str">
        <f>IF('data-compo-bot50'!A253&lt;&gt;'data-compo-bot50'!A252,'data-compo-bot50'!A253,"")</f>
        <v/>
      </c>
      <c r="B255" s="7" t="str">
        <f>'data-compo-bot50'!C253</f>
        <v>Zanzibar</v>
      </c>
      <c r="C255" s="246">
        <f>'data-compo-bot50'!B253</f>
        <v>1</v>
      </c>
    </row>
    <row r="256" spans="1:3" x14ac:dyDescent="0.2">
      <c r="A256" s="245">
        <f>IF('data-compo-bot50'!A254&lt;&gt;'data-compo-bot50'!A253,'data-compo-bot50'!A254,"")</f>
        <v>1985</v>
      </c>
      <c r="B256" s="7" t="str">
        <f>'data-compo-bot50'!C254</f>
        <v>Bosnia and Herzegovina</v>
      </c>
      <c r="C256" s="246">
        <f>'data-compo-bot50'!B254</f>
        <v>1</v>
      </c>
    </row>
    <row r="257" spans="1:3" x14ac:dyDescent="0.2">
      <c r="A257" s="245" t="str">
        <f>IF('data-compo-bot50'!A255&lt;&gt;'data-compo-bot50'!A254,'data-compo-bot50'!A255,"")</f>
        <v/>
      </c>
      <c r="B257" s="7" t="str">
        <f>'data-compo-bot50'!C255</f>
        <v>Bangladesh</v>
      </c>
      <c r="C257" s="246">
        <f>'data-compo-bot50'!B255</f>
        <v>1</v>
      </c>
    </row>
    <row r="258" spans="1:3" x14ac:dyDescent="0.2">
      <c r="A258" s="245" t="str">
        <f>IF('data-compo-bot50'!A256&lt;&gt;'data-compo-bot50'!A255,'data-compo-bot50'!A256,"")</f>
        <v/>
      </c>
      <c r="B258" s="7" t="str">
        <f>'data-compo-bot50'!C256</f>
        <v>Burkina Faso</v>
      </c>
      <c r="C258" s="246">
        <f>'data-compo-bot50'!B256</f>
        <v>1</v>
      </c>
    </row>
    <row r="259" spans="1:3" x14ac:dyDescent="0.2">
      <c r="A259" s="245" t="str">
        <f>IF('data-compo-bot50'!A257&lt;&gt;'data-compo-bot50'!A256,'data-compo-bot50'!A257,"")</f>
        <v/>
      </c>
      <c r="B259" s="7" t="str">
        <f>'data-compo-bot50'!C257</f>
        <v>Burundi</v>
      </c>
      <c r="C259" s="246">
        <f>'data-compo-bot50'!B257</f>
        <v>1</v>
      </c>
    </row>
    <row r="260" spans="1:3" x14ac:dyDescent="0.2">
      <c r="A260" s="245" t="str">
        <f>IF('data-compo-bot50'!A258&lt;&gt;'data-compo-bot50'!A257,'data-compo-bot50'!A258,"")</f>
        <v/>
      </c>
      <c r="B260" s="7" t="str">
        <f>'data-compo-bot50'!C258</f>
        <v>Benin</v>
      </c>
      <c r="C260" s="246">
        <f>'data-compo-bot50'!B258</f>
        <v>1</v>
      </c>
    </row>
    <row r="261" spans="1:3" x14ac:dyDescent="0.2">
      <c r="A261" s="245" t="str">
        <f>IF('data-compo-bot50'!A259&lt;&gt;'data-compo-bot50'!A258,'data-compo-bot50'!A259,"")</f>
        <v/>
      </c>
      <c r="B261" s="7" t="str">
        <f>'data-compo-bot50'!C259</f>
        <v>Bhutan</v>
      </c>
      <c r="C261" s="246">
        <f>'data-compo-bot50'!B259</f>
        <v>1</v>
      </c>
    </row>
    <row r="262" spans="1:3" x14ac:dyDescent="0.2">
      <c r="A262" s="245" t="str">
        <f>IF('data-compo-bot50'!A260&lt;&gt;'data-compo-bot50'!A259,'data-compo-bot50'!A260,"")</f>
        <v/>
      </c>
      <c r="B262" s="7" t="str">
        <f>'data-compo-bot50'!C260</f>
        <v>DR Congo</v>
      </c>
      <c r="C262" s="246">
        <f>'data-compo-bot50'!B260</f>
        <v>1</v>
      </c>
    </row>
    <row r="263" spans="1:3" x14ac:dyDescent="0.2">
      <c r="A263" s="245" t="str">
        <f>IF('data-compo-bot50'!A261&lt;&gt;'data-compo-bot50'!A260,'data-compo-bot50'!A261,"")</f>
        <v/>
      </c>
      <c r="B263" s="7" t="str">
        <f>'data-compo-bot50'!C261</f>
        <v>Central African Republic</v>
      </c>
      <c r="C263" s="246">
        <f>'data-compo-bot50'!B261</f>
        <v>1</v>
      </c>
    </row>
    <row r="264" spans="1:3" x14ac:dyDescent="0.2">
      <c r="A264" s="245" t="str">
        <f>IF('data-compo-bot50'!A262&lt;&gt;'data-compo-bot50'!A261,'data-compo-bot50'!A262,"")</f>
        <v/>
      </c>
      <c r="B264" s="7" t="str">
        <f>'data-compo-bot50'!C262</f>
        <v>China</v>
      </c>
      <c r="C264" s="246">
        <f>'data-compo-bot50'!B262</f>
        <v>0.91999995708465576</v>
      </c>
    </row>
    <row r="265" spans="1:3" x14ac:dyDescent="0.2">
      <c r="A265" s="245" t="str">
        <f>IF('data-compo-bot50'!A263&lt;&gt;'data-compo-bot50'!A262,'data-compo-bot50'!A263,"")</f>
        <v/>
      </c>
      <c r="B265" s="7" t="str">
        <f>'data-compo-bot50'!C263</f>
        <v>Cabo Verde</v>
      </c>
      <c r="C265" s="246">
        <f>'data-compo-bot50'!B263</f>
        <v>1</v>
      </c>
    </row>
    <row r="266" spans="1:3" x14ac:dyDescent="0.2">
      <c r="A266" s="245" t="str">
        <f>IF('data-compo-bot50'!A264&lt;&gt;'data-compo-bot50'!A263,'data-compo-bot50'!A264,"")</f>
        <v/>
      </c>
      <c r="B266" s="7" t="str">
        <f>'data-compo-bot50'!C264</f>
        <v>Eritrea</v>
      </c>
      <c r="C266" s="246">
        <f>'data-compo-bot50'!B264</f>
        <v>1</v>
      </c>
    </row>
    <row r="267" spans="1:3" x14ac:dyDescent="0.2">
      <c r="A267" s="245" t="str">
        <f>IF('data-compo-bot50'!A265&lt;&gt;'data-compo-bot50'!A264,'data-compo-bot50'!A265,"")</f>
        <v/>
      </c>
      <c r="B267" s="7" t="str">
        <f>'data-compo-bot50'!C265</f>
        <v>Ethiopia</v>
      </c>
      <c r="C267" s="246">
        <f>'data-compo-bot50'!B265</f>
        <v>1</v>
      </c>
    </row>
    <row r="268" spans="1:3" x14ac:dyDescent="0.2">
      <c r="A268" s="245" t="str">
        <f>IF('data-compo-bot50'!A266&lt;&gt;'data-compo-bot50'!A265,'data-compo-bot50'!A266,"")</f>
        <v/>
      </c>
      <c r="B268" s="7" t="str">
        <f>'data-compo-bot50'!C266</f>
        <v>Ghana</v>
      </c>
      <c r="C268" s="246">
        <f>'data-compo-bot50'!B266</f>
        <v>1</v>
      </c>
    </row>
    <row r="269" spans="1:3" x14ac:dyDescent="0.2">
      <c r="A269" s="245" t="str">
        <f>IF('data-compo-bot50'!A267&lt;&gt;'data-compo-bot50'!A266,'data-compo-bot50'!A267,"")</f>
        <v/>
      </c>
      <c r="B269" s="7" t="str">
        <f>'data-compo-bot50'!C267</f>
        <v>Guinea</v>
      </c>
      <c r="C269" s="246">
        <f>'data-compo-bot50'!B267</f>
        <v>1</v>
      </c>
    </row>
    <row r="270" spans="1:3" x14ac:dyDescent="0.2">
      <c r="A270" s="245" t="str">
        <f>IF('data-compo-bot50'!A268&lt;&gt;'data-compo-bot50'!A267,'data-compo-bot50'!A268,"")</f>
        <v/>
      </c>
      <c r="B270" s="7" t="str">
        <f>'data-compo-bot50'!C268</f>
        <v>Equatorial Guinea</v>
      </c>
      <c r="C270" s="246">
        <f>'data-compo-bot50'!B268</f>
        <v>1</v>
      </c>
    </row>
    <row r="271" spans="1:3" x14ac:dyDescent="0.2">
      <c r="A271" s="245" t="str">
        <f>IF('data-compo-bot50'!A269&lt;&gt;'data-compo-bot50'!A268,'data-compo-bot50'!A269,"")</f>
        <v/>
      </c>
      <c r="B271" s="7" t="str">
        <f>'data-compo-bot50'!C269</f>
        <v>Guinea-Bissau</v>
      </c>
      <c r="C271" s="246">
        <f>'data-compo-bot50'!B269</f>
        <v>1</v>
      </c>
    </row>
    <row r="272" spans="1:3" x14ac:dyDescent="0.2">
      <c r="A272" s="245" t="str">
        <f>IF('data-compo-bot50'!A270&lt;&gt;'data-compo-bot50'!A269,'data-compo-bot50'!A270,"")</f>
        <v/>
      </c>
      <c r="B272" s="7" t="str">
        <f>'data-compo-bot50'!C270</f>
        <v>Indonesia</v>
      </c>
      <c r="C272" s="246">
        <f>'data-compo-bot50'!B270</f>
        <v>1</v>
      </c>
    </row>
    <row r="273" spans="1:3" x14ac:dyDescent="0.2">
      <c r="A273" s="245" t="str">
        <f>IF('data-compo-bot50'!A271&lt;&gt;'data-compo-bot50'!A270,'data-compo-bot50'!A271,"")</f>
        <v/>
      </c>
      <c r="B273" s="7" t="str">
        <f>'data-compo-bot50'!C271</f>
        <v>India</v>
      </c>
      <c r="C273" s="246">
        <f>'data-compo-bot50'!B271</f>
        <v>1</v>
      </c>
    </row>
    <row r="274" spans="1:3" x14ac:dyDescent="0.2">
      <c r="A274" s="245" t="str">
        <f>IF('data-compo-bot50'!A272&lt;&gt;'data-compo-bot50'!A271,'data-compo-bot50'!A272,"")</f>
        <v/>
      </c>
      <c r="B274" s="7" t="str">
        <f>'data-compo-bot50'!C272</f>
        <v>Kenya</v>
      </c>
      <c r="C274" s="246">
        <f>'data-compo-bot50'!B272</f>
        <v>1</v>
      </c>
    </row>
    <row r="275" spans="1:3" x14ac:dyDescent="0.2">
      <c r="A275" s="245" t="str">
        <f>IF('data-compo-bot50'!A273&lt;&gt;'data-compo-bot50'!A272,'data-compo-bot50'!A273,"")</f>
        <v/>
      </c>
      <c r="B275" s="7" t="str">
        <f>'data-compo-bot50'!C273</f>
        <v>Cambodia</v>
      </c>
      <c r="C275" s="246">
        <f>'data-compo-bot50'!B273</f>
        <v>1</v>
      </c>
    </row>
    <row r="276" spans="1:3" x14ac:dyDescent="0.2">
      <c r="A276" s="245" t="str">
        <f>IF('data-compo-bot50'!A274&lt;&gt;'data-compo-bot50'!A273,'data-compo-bot50'!A274,"")</f>
        <v/>
      </c>
      <c r="B276" s="7" t="str">
        <f>'data-compo-bot50'!C274</f>
        <v>Lao PDR</v>
      </c>
      <c r="C276" s="246">
        <f>'data-compo-bot50'!B274</f>
        <v>1</v>
      </c>
    </row>
    <row r="277" spans="1:3" x14ac:dyDescent="0.2">
      <c r="A277" s="245" t="str">
        <f>IF('data-compo-bot50'!A275&lt;&gt;'data-compo-bot50'!A274,'data-compo-bot50'!A275,"")</f>
        <v/>
      </c>
      <c r="B277" s="7" t="str">
        <f>'data-compo-bot50'!C275</f>
        <v>Madagascar</v>
      </c>
      <c r="C277" s="246">
        <f>'data-compo-bot50'!B275</f>
        <v>1</v>
      </c>
    </row>
    <row r="278" spans="1:3" x14ac:dyDescent="0.2">
      <c r="A278" s="245" t="str">
        <f>IF('data-compo-bot50'!A276&lt;&gt;'data-compo-bot50'!A275,'data-compo-bot50'!A276,"")</f>
        <v/>
      </c>
      <c r="B278" s="7" t="str">
        <f>'data-compo-bot50'!C276</f>
        <v>Mali</v>
      </c>
      <c r="C278" s="246">
        <f>'data-compo-bot50'!B276</f>
        <v>1</v>
      </c>
    </row>
    <row r="279" spans="1:3" x14ac:dyDescent="0.2">
      <c r="A279" s="245" t="str">
        <f>IF('data-compo-bot50'!A277&lt;&gt;'data-compo-bot50'!A276,'data-compo-bot50'!A277,"")</f>
        <v/>
      </c>
      <c r="B279" s="7" t="str">
        <f>'data-compo-bot50'!C277</f>
        <v>Myanmar</v>
      </c>
      <c r="C279" s="246">
        <f>'data-compo-bot50'!B277</f>
        <v>1</v>
      </c>
    </row>
    <row r="280" spans="1:3" x14ac:dyDescent="0.2">
      <c r="A280" s="245" t="str">
        <f>IF('data-compo-bot50'!A278&lt;&gt;'data-compo-bot50'!A277,'data-compo-bot50'!A278,"")</f>
        <v/>
      </c>
      <c r="B280" s="7" t="str">
        <f>'data-compo-bot50'!C278</f>
        <v>Malawi</v>
      </c>
      <c r="C280" s="246">
        <f>'data-compo-bot50'!B278</f>
        <v>1</v>
      </c>
    </row>
    <row r="281" spans="1:3" x14ac:dyDescent="0.2">
      <c r="A281" s="245" t="str">
        <f>IF('data-compo-bot50'!A279&lt;&gt;'data-compo-bot50'!A278,'data-compo-bot50'!A279,"")</f>
        <v/>
      </c>
      <c r="B281" s="7" t="str">
        <f>'data-compo-bot50'!C279</f>
        <v>Mozambique</v>
      </c>
      <c r="C281" s="246">
        <f>'data-compo-bot50'!B279</f>
        <v>1</v>
      </c>
    </row>
    <row r="282" spans="1:3" x14ac:dyDescent="0.2">
      <c r="A282" s="245" t="str">
        <f>IF('data-compo-bot50'!A280&lt;&gt;'data-compo-bot50'!A279,'data-compo-bot50'!A280,"")</f>
        <v/>
      </c>
      <c r="B282" s="7" t="str">
        <f>'data-compo-bot50'!C280</f>
        <v>Niger</v>
      </c>
      <c r="C282" s="246">
        <f>'data-compo-bot50'!B280</f>
        <v>1</v>
      </c>
    </row>
    <row r="283" spans="1:3" x14ac:dyDescent="0.2">
      <c r="A283" s="245" t="str">
        <f>IF('data-compo-bot50'!A281&lt;&gt;'data-compo-bot50'!A280,'data-compo-bot50'!A281,"")</f>
        <v/>
      </c>
      <c r="B283" s="7" t="str">
        <f>'data-compo-bot50'!C281</f>
        <v>Nepal</v>
      </c>
      <c r="C283" s="246">
        <f>'data-compo-bot50'!B281</f>
        <v>1</v>
      </c>
    </row>
    <row r="284" spans="1:3" x14ac:dyDescent="0.2">
      <c r="A284" s="245" t="str">
        <f>IF('data-compo-bot50'!A282&lt;&gt;'data-compo-bot50'!A281,'data-compo-bot50'!A282,"")</f>
        <v/>
      </c>
      <c r="B284" s="7" t="str">
        <f>'data-compo-bot50'!C282</f>
        <v>Palestine</v>
      </c>
      <c r="C284" s="246">
        <f>'data-compo-bot50'!B282</f>
        <v>1</v>
      </c>
    </row>
    <row r="285" spans="1:3" x14ac:dyDescent="0.2">
      <c r="A285" s="245" t="str">
        <f>IF('data-compo-bot50'!A283&lt;&gt;'data-compo-bot50'!A282,'data-compo-bot50'!A283,"")</f>
        <v/>
      </c>
      <c r="B285" s="7" t="str">
        <f>'data-compo-bot50'!C283</f>
        <v>Rwanda</v>
      </c>
      <c r="C285" s="246">
        <f>'data-compo-bot50'!B283</f>
        <v>1</v>
      </c>
    </row>
    <row r="286" spans="1:3" x14ac:dyDescent="0.2">
      <c r="A286" s="245" t="str">
        <f>IF('data-compo-bot50'!A284&lt;&gt;'data-compo-bot50'!A283,'data-compo-bot50'!A284,"")</f>
        <v/>
      </c>
      <c r="B286" s="7" t="str">
        <f>'data-compo-bot50'!C284</f>
        <v>Sudan</v>
      </c>
      <c r="C286" s="246">
        <f>'data-compo-bot50'!B284</f>
        <v>1</v>
      </c>
    </row>
    <row r="287" spans="1:3" x14ac:dyDescent="0.2">
      <c r="A287" s="245" t="str">
        <f>IF('data-compo-bot50'!A285&lt;&gt;'data-compo-bot50'!A284,'data-compo-bot50'!A285,"")</f>
        <v/>
      </c>
      <c r="B287" s="7" t="str">
        <f>'data-compo-bot50'!C285</f>
        <v>Sierra Leone</v>
      </c>
      <c r="C287" s="246">
        <f>'data-compo-bot50'!B285</f>
        <v>1</v>
      </c>
    </row>
    <row r="288" spans="1:3" x14ac:dyDescent="0.2">
      <c r="A288" s="245" t="str">
        <f>IF('data-compo-bot50'!A286&lt;&gt;'data-compo-bot50'!A285,'data-compo-bot50'!A286,"")</f>
        <v/>
      </c>
      <c r="B288" s="7" t="str">
        <f>'data-compo-bot50'!C286</f>
        <v>Somalia</v>
      </c>
      <c r="C288" s="246">
        <f>'data-compo-bot50'!B286</f>
        <v>1</v>
      </c>
    </row>
    <row r="289" spans="1:3" x14ac:dyDescent="0.2">
      <c r="A289" s="245" t="str">
        <f>IF('data-compo-bot50'!A287&lt;&gt;'data-compo-bot50'!A286,'data-compo-bot50'!A287,"")</f>
        <v/>
      </c>
      <c r="B289" s="7" t="str">
        <f>'data-compo-bot50'!C287</f>
        <v>South Sudan</v>
      </c>
      <c r="C289" s="246">
        <f>'data-compo-bot50'!B287</f>
        <v>1</v>
      </c>
    </row>
    <row r="290" spans="1:3" x14ac:dyDescent="0.2">
      <c r="A290" s="245" t="str">
        <f>IF('data-compo-bot50'!A288&lt;&gt;'data-compo-bot50'!A287,'data-compo-bot50'!A288,"")</f>
        <v/>
      </c>
      <c r="B290" s="7" t="str">
        <f>'data-compo-bot50'!C288</f>
        <v>Chad</v>
      </c>
      <c r="C290" s="246">
        <f>'data-compo-bot50'!B288</f>
        <v>1</v>
      </c>
    </row>
    <row r="291" spans="1:3" x14ac:dyDescent="0.2">
      <c r="A291" s="245" t="str">
        <f>IF('data-compo-bot50'!A289&lt;&gt;'data-compo-bot50'!A288,'data-compo-bot50'!A289,"")</f>
        <v/>
      </c>
      <c r="B291" s="7" t="str">
        <f>'data-compo-bot50'!C289</f>
        <v>Togo</v>
      </c>
      <c r="C291" s="246">
        <f>'data-compo-bot50'!B289</f>
        <v>1</v>
      </c>
    </row>
    <row r="292" spans="1:3" x14ac:dyDescent="0.2">
      <c r="A292" s="245" t="str">
        <f>IF('data-compo-bot50'!A290&lt;&gt;'data-compo-bot50'!A289,'data-compo-bot50'!A290,"")</f>
        <v/>
      </c>
      <c r="B292" s="7" t="str">
        <f>'data-compo-bot50'!C290</f>
        <v>Tanzania</v>
      </c>
      <c r="C292" s="246">
        <f>'data-compo-bot50'!B290</f>
        <v>1</v>
      </c>
    </row>
    <row r="293" spans="1:3" x14ac:dyDescent="0.2">
      <c r="A293" s="245" t="str">
        <f>IF('data-compo-bot50'!A291&lt;&gt;'data-compo-bot50'!A290,'data-compo-bot50'!A291,"")</f>
        <v/>
      </c>
      <c r="B293" s="7" t="str">
        <f>'data-compo-bot50'!C291</f>
        <v>Uganda</v>
      </c>
      <c r="C293" s="246">
        <f>'data-compo-bot50'!B291</f>
        <v>1</v>
      </c>
    </row>
    <row r="294" spans="1:3" x14ac:dyDescent="0.2">
      <c r="A294" s="245" t="str">
        <f>IF('data-compo-bot50'!A292&lt;&gt;'data-compo-bot50'!A291,'data-compo-bot50'!A292,"")</f>
        <v/>
      </c>
      <c r="B294" s="7" t="str">
        <f>'data-compo-bot50'!C292</f>
        <v>Viet Nam</v>
      </c>
      <c r="C294" s="246">
        <f>'data-compo-bot50'!B292</f>
        <v>1</v>
      </c>
    </row>
    <row r="295" spans="1:3" x14ac:dyDescent="0.2">
      <c r="A295" s="245" t="str">
        <f>IF('data-compo-bot50'!A293&lt;&gt;'data-compo-bot50'!A292,'data-compo-bot50'!A293,"")</f>
        <v/>
      </c>
      <c r="B295" s="7" t="str">
        <f>'data-compo-bot50'!C293</f>
        <v>Zambia</v>
      </c>
      <c r="C295" s="246">
        <f>'data-compo-bot50'!B293</f>
        <v>1</v>
      </c>
    </row>
    <row r="296" spans="1:3" x14ac:dyDescent="0.2">
      <c r="A296" s="245" t="str">
        <f>IF('data-compo-bot50'!A294&lt;&gt;'data-compo-bot50'!A293,'data-compo-bot50'!A294,"")</f>
        <v/>
      </c>
      <c r="B296" s="7" t="str">
        <f>'data-compo-bot50'!C294</f>
        <v>Zanzibar</v>
      </c>
      <c r="C296" s="246">
        <f>'data-compo-bot50'!B294</f>
        <v>1</v>
      </c>
    </row>
    <row r="297" spans="1:3" x14ac:dyDescent="0.2">
      <c r="A297" s="245">
        <f>IF('data-compo-bot50'!A295&lt;&gt;'data-compo-bot50'!A294,'data-compo-bot50'!A295,"")</f>
        <v>1986</v>
      </c>
      <c r="B297" s="7" t="str">
        <f>'data-compo-bot50'!C295</f>
        <v>Bosnia and Herzegovina</v>
      </c>
      <c r="C297" s="246">
        <f>'data-compo-bot50'!B295</f>
        <v>1</v>
      </c>
    </row>
    <row r="298" spans="1:3" x14ac:dyDescent="0.2">
      <c r="A298" s="245" t="str">
        <f>IF('data-compo-bot50'!A296&lt;&gt;'data-compo-bot50'!A295,'data-compo-bot50'!A296,"")</f>
        <v/>
      </c>
      <c r="B298" s="7" t="str">
        <f>'data-compo-bot50'!C296</f>
        <v>Bangladesh</v>
      </c>
      <c r="C298" s="246">
        <f>'data-compo-bot50'!B296</f>
        <v>1</v>
      </c>
    </row>
    <row r="299" spans="1:3" x14ac:dyDescent="0.2">
      <c r="A299" s="245" t="str">
        <f>IF('data-compo-bot50'!A297&lt;&gt;'data-compo-bot50'!A296,'data-compo-bot50'!A297,"")</f>
        <v/>
      </c>
      <c r="B299" s="7" t="str">
        <f>'data-compo-bot50'!C297</f>
        <v>Burkina Faso</v>
      </c>
      <c r="C299" s="246">
        <f>'data-compo-bot50'!B297</f>
        <v>1</v>
      </c>
    </row>
    <row r="300" spans="1:3" x14ac:dyDescent="0.2">
      <c r="A300" s="245" t="str">
        <f>IF('data-compo-bot50'!A298&lt;&gt;'data-compo-bot50'!A297,'data-compo-bot50'!A298,"")</f>
        <v/>
      </c>
      <c r="B300" s="7" t="str">
        <f>'data-compo-bot50'!C298</f>
        <v>Burundi</v>
      </c>
      <c r="C300" s="246">
        <f>'data-compo-bot50'!B298</f>
        <v>1</v>
      </c>
    </row>
    <row r="301" spans="1:3" x14ac:dyDescent="0.2">
      <c r="A301" s="245" t="str">
        <f>IF('data-compo-bot50'!A299&lt;&gt;'data-compo-bot50'!A298,'data-compo-bot50'!A299,"")</f>
        <v/>
      </c>
      <c r="B301" s="7" t="str">
        <f>'data-compo-bot50'!C299</f>
        <v>Benin</v>
      </c>
      <c r="C301" s="246">
        <f>'data-compo-bot50'!B299</f>
        <v>1</v>
      </c>
    </row>
    <row r="302" spans="1:3" x14ac:dyDescent="0.2">
      <c r="A302" s="245" t="str">
        <f>IF('data-compo-bot50'!A300&lt;&gt;'data-compo-bot50'!A299,'data-compo-bot50'!A300,"")</f>
        <v/>
      </c>
      <c r="B302" s="7" t="str">
        <f>'data-compo-bot50'!C300</f>
        <v>Bhutan</v>
      </c>
      <c r="C302" s="246">
        <f>'data-compo-bot50'!B300</f>
        <v>1</v>
      </c>
    </row>
    <row r="303" spans="1:3" x14ac:dyDescent="0.2">
      <c r="A303" s="245" t="str">
        <f>IF('data-compo-bot50'!A301&lt;&gt;'data-compo-bot50'!A300,'data-compo-bot50'!A301,"")</f>
        <v/>
      </c>
      <c r="B303" s="7" t="str">
        <f>'data-compo-bot50'!C301</f>
        <v>DR Congo</v>
      </c>
      <c r="C303" s="246">
        <f>'data-compo-bot50'!B301</f>
        <v>1</v>
      </c>
    </row>
    <row r="304" spans="1:3" x14ac:dyDescent="0.2">
      <c r="A304" s="245" t="str">
        <f>IF('data-compo-bot50'!A302&lt;&gt;'data-compo-bot50'!A301,'data-compo-bot50'!A302,"")</f>
        <v/>
      </c>
      <c r="B304" s="7" t="str">
        <f>'data-compo-bot50'!C302</f>
        <v>Central African Republic</v>
      </c>
      <c r="C304" s="246">
        <f>'data-compo-bot50'!B302</f>
        <v>1</v>
      </c>
    </row>
    <row r="305" spans="1:3" x14ac:dyDescent="0.2">
      <c r="A305" s="245" t="str">
        <f>IF('data-compo-bot50'!A303&lt;&gt;'data-compo-bot50'!A302,'data-compo-bot50'!A303,"")</f>
        <v/>
      </c>
      <c r="B305" s="7" t="str">
        <f>'data-compo-bot50'!C303</f>
        <v>China</v>
      </c>
      <c r="C305" s="246">
        <f>'data-compo-bot50'!B303</f>
        <v>0.90999996662139893</v>
      </c>
    </row>
    <row r="306" spans="1:3" x14ac:dyDescent="0.2">
      <c r="A306" s="245" t="str">
        <f>IF('data-compo-bot50'!A304&lt;&gt;'data-compo-bot50'!A303,'data-compo-bot50'!A304,"")</f>
        <v/>
      </c>
      <c r="B306" s="7" t="str">
        <f>'data-compo-bot50'!C304</f>
        <v>Cabo Verde</v>
      </c>
      <c r="C306" s="246">
        <f>'data-compo-bot50'!B304</f>
        <v>1</v>
      </c>
    </row>
    <row r="307" spans="1:3" x14ac:dyDescent="0.2">
      <c r="A307" s="245" t="str">
        <f>IF('data-compo-bot50'!A305&lt;&gt;'data-compo-bot50'!A304,'data-compo-bot50'!A305,"")</f>
        <v/>
      </c>
      <c r="B307" s="7" t="str">
        <f>'data-compo-bot50'!C305</f>
        <v>Djibouti</v>
      </c>
      <c r="C307" s="246">
        <f>'data-compo-bot50'!B305</f>
        <v>1</v>
      </c>
    </row>
    <row r="308" spans="1:3" x14ac:dyDescent="0.2">
      <c r="A308" s="245" t="str">
        <f>IF('data-compo-bot50'!A306&lt;&gt;'data-compo-bot50'!A305,'data-compo-bot50'!A306,"")</f>
        <v/>
      </c>
      <c r="B308" s="7" t="str">
        <f>'data-compo-bot50'!C306</f>
        <v>Eritrea</v>
      </c>
      <c r="C308" s="246">
        <f>'data-compo-bot50'!B306</f>
        <v>1</v>
      </c>
    </row>
    <row r="309" spans="1:3" x14ac:dyDescent="0.2">
      <c r="A309" s="245" t="str">
        <f>IF('data-compo-bot50'!A307&lt;&gt;'data-compo-bot50'!A306,'data-compo-bot50'!A307,"")</f>
        <v/>
      </c>
      <c r="B309" s="7" t="str">
        <f>'data-compo-bot50'!C307</f>
        <v>Ethiopia</v>
      </c>
      <c r="C309" s="246">
        <f>'data-compo-bot50'!B307</f>
        <v>1</v>
      </c>
    </row>
    <row r="310" spans="1:3" x14ac:dyDescent="0.2">
      <c r="A310" s="245" t="str">
        <f>IF('data-compo-bot50'!A308&lt;&gt;'data-compo-bot50'!A307,'data-compo-bot50'!A308,"")</f>
        <v/>
      </c>
      <c r="B310" s="7" t="str">
        <f>'data-compo-bot50'!C308</f>
        <v>Ghana</v>
      </c>
      <c r="C310" s="246">
        <f>'data-compo-bot50'!B308</f>
        <v>1</v>
      </c>
    </row>
    <row r="311" spans="1:3" x14ac:dyDescent="0.2">
      <c r="A311" s="245" t="str">
        <f>IF('data-compo-bot50'!A309&lt;&gt;'data-compo-bot50'!A308,'data-compo-bot50'!A309,"")</f>
        <v/>
      </c>
      <c r="B311" s="7" t="str">
        <f>'data-compo-bot50'!C309</f>
        <v>Guinea</v>
      </c>
      <c r="C311" s="246">
        <f>'data-compo-bot50'!B309</f>
        <v>1</v>
      </c>
    </row>
    <row r="312" spans="1:3" x14ac:dyDescent="0.2">
      <c r="A312" s="245" t="str">
        <f>IF('data-compo-bot50'!A310&lt;&gt;'data-compo-bot50'!A309,'data-compo-bot50'!A310,"")</f>
        <v/>
      </c>
      <c r="B312" s="7" t="str">
        <f>'data-compo-bot50'!C310</f>
        <v>Equatorial Guinea</v>
      </c>
      <c r="C312" s="246">
        <f>'data-compo-bot50'!B310</f>
        <v>1</v>
      </c>
    </row>
    <row r="313" spans="1:3" x14ac:dyDescent="0.2">
      <c r="A313" s="245" t="str">
        <f>IF('data-compo-bot50'!A311&lt;&gt;'data-compo-bot50'!A310,'data-compo-bot50'!A311,"")</f>
        <v/>
      </c>
      <c r="B313" s="7" t="str">
        <f>'data-compo-bot50'!C311</f>
        <v>Guinea-Bissau</v>
      </c>
      <c r="C313" s="246">
        <f>'data-compo-bot50'!B311</f>
        <v>1</v>
      </c>
    </row>
    <row r="314" spans="1:3" x14ac:dyDescent="0.2">
      <c r="A314" s="245" t="str">
        <f>IF('data-compo-bot50'!A312&lt;&gt;'data-compo-bot50'!A311,'data-compo-bot50'!A312,"")</f>
        <v/>
      </c>
      <c r="B314" s="7" t="str">
        <f>'data-compo-bot50'!C312</f>
        <v>Indonesia</v>
      </c>
      <c r="C314" s="246">
        <f>'data-compo-bot50'!B312</f>
        <v>1</v>
      </c>
    </row>
    <row r="315" spans="1:3" x14ac:dyDescent="0.2">
      <c r="A315" s="245" t="str">
        <f>IF('data-compo-bot50'!A313&lt;&gt;'data-compo-bot50'!A312,'data-compo-bot50'!A313,"")</f>
        <v/>
      </c>
      <c r="B315" s="7" t="str">
        <f>'data-compo-bot50'!C313</f>
        <v>India</v>
      </c>
      <c r="C315" s="246">
        <f>'data-compo-bot50'!B313</f>
        <v>1</v>
      </c>
    </row>
    <row r="316" spans="1:3" x14ac:dyDescent="0.2">
      <c r="A316" s="245" t="str">
        <f>IF('data-compo-bot50'!A314&lt;&gt;'data-compo-bot50'!A313,'data-compo-bot50'!A314,"")</f>
        <v/>
      </c>
      <c r="B316" s="7" t="str">
        <f>'data-compo-bot50'!C314</f>
        <v>Kenya</v>
      </c>
      <c r="C316" s="246">
        <f>'data-compo-bot50'!B314</f>
        <v>1</v>
      </c>
    </row>
    <row r="317" spans="1:3" x14ac:dyDescent="0.2">
      <c r="A317" s="245" t="str">
        <f>IF('data-compo-bot50'!A315&lt;&gt;'data-compo-bot50'!A314,'data-compo-bot50'!A315,"")</f>
        <v/>
      </c>
      <c r="B317" s="7" t="str">
        <f>'data-compo-bot50'!C315</f>
        <v>Cambodia</v>
      </c>
      <c r="C317" s="246">
        <f>'data-compo-bot50'!B315</f>
        <v>1</v>
      </c>
    </row>
    <row r="318" spans="1:3" x14ac:dyDescent="0.2">
      <c r="A318" s="245" t="str">
        <f>IF('data-compo-bot50'!A316&lt;&gt;'data-compo-bot50'!A315,'data-compo-bot50'!A316,"")</f>
        <v/>
      </c>
      <c r="B318" s="7" t="str">
        <f>'data-compo-bot50'!C316</f>
        <v>Lao PDR</v>
      </c>
      <c r="C318" s="246">
        <f>'data-compo-bot50'!B316</f>
        <v>1</v>
      </c>
    </row>
    <row r="319" spans="1:3" x14ac:dyDescent="0.2">
      <c r="A319" s="245" t="str">
        <f>IF('data-compo-bot50'!A317&lt;&gt;'data-compo-bot50'!A316,'data-compo-bot50'!A317,"")</f>
        <v/>
      </c>
      <c r="B319" s="7" t="str">
        <f>'data-compo-bot50'!C317</f>
        <v>Madagascar</v>
      </c>
      <c r="C319" s="246">
        <f>'data-compo-bot50'!B317</f>
        <v>1</v>
      </c>
    </row>
    <row r="320" spans="1:3" x14ac:dyDescent="0.2">
      <c r="A320" s="245" t="str">
        <f>IF('data-compo-bot50'!A318&lt;&gt;'data-compo-bot50'!A317,'data-compo-bot50'!A318,"")</f>
        <v/>
      </c>
      <c r="B320" s="7" t="str">
        <f>'data-compo-bot50'!C318</f>
        <v>Mali</v>
      </c>
      <c r="C320" s="246">
        <f>'data-compo-bot50'!B318</f>
        <v>1</v>
      </c>
    </row>
    <row r="321" spans="1:3" x14ac:dyDescent="0.2">
      <c r="A321" s="245" t="str">
        <f>IF('data-compo-bot50'!A319&lt;&gt;'data-compo-bot50'!A318,'data-compo-bot50'!A319,"")</f>
        <v/>
      </c>
      <c r="B321" s="7" t="str">
        <f>'data-compo-bot50'!C319</f>
        <v>Myanmar</v>
      </c>
      <c r="C321" s="246">
        <f>'data-compo-bot50'!B319</f>
        <v>1</v>
      </c>
    </row>
    <row r="322" spans="1:3" x14ac:dyDescent="0.2">
      <c r="A322" s="245" t="str">
        <f>IF('data-compo-bot50'!A320&lt;&gt;'data-compo-bot50'!A319,'data-compo-bot50'!A320,"")</f>
        <v/>
      </c>
      <c r="B322" s="7" t="str">
        <f>'data-compo-bot50'!C320</f>
        <v>Malawi</v>
      </c>
      <c r="C322" s="246">
        <f>'data-compo-bot50'!B320</f>
        <v>1</v>
      </c>
    </row>
    <row r="323" spans="1:3" x14ac:dyDescent="0.2">
      <c r="A323" s="245" t="str">
        <f>IF('data-compo-bot50'!A321&lt;&gt;'data-compo-bot50'!A320,'data-compo-bot50'!A321,"")</f>
        <v/>
      </c>
      <c r="B323" s="7" t="str">
        <f>'data-compo-bot50'!C321</f>
        <v>Mozambique</v>
      </c>
      <c r="C323" s="246">
        <f>'data-compo-bot50'!B321</f>
        <v>1</v>
      </c>
    </row>
    <row r="324" spans="1:3" x14ac:dyDescent="0.2">
      <c r="A324" s="245" t="str">
        <f>IF('data-compo-bot50'!A322&lt;&gt;'data-compo-bot50'!A321,'data-compo-bot50'!A322,"")</f>
        <v/>
      </c>
      <c r="B324" s="7" t="str">
        <f>'data-compo-bot50'!C322</f>
        <v>Niger</v>
      </c>
      <c r="C324" s="246">
        <f>'data-compo-bot50'!B322</f>
        <v>1</v>
      </c>
    </row>
    <row r="325" spans="1:3" x14ac:dyDescent="0.2">
      <c r="A325" s="245" t="str">
        <f>IF('data-compo-bot50'!A323&lt;&gt;'data-compo-bot50'!A322,'data-compo-bot50'!A323,"")</f>
        <v/>
      </c>
      <c r="B325" s="7" t="str">
        <f>'data-compo-bot50'!C323</f>
        <v>Nepal</v>
      </c>
      <c r="C325" s="246">
        <f>'data-compo-bot50'!B323</f>
        <v>1</v>
      </c>
    </row>
    <row r="326" spans="1:3" x14ac:dyDescent="0.2">
      <c r="A326" s="245" t="str">
        <f>IF('data-compo-bot50'!A324&lt;&gt;'data-compo-bot50'!A323,'data-compo-bot50'!A324,"")</f>
        <v/>
      </c>
      <c r="B326" s="7" t="str">
        <f>'data-compo-bot50'!C324</f>
        <v>Palestine</v>
      </c>
      <c r="C326" s="246">
        <f>'data-compo-bot50'!B324</f>
        <v>1</v>
      </c>
    </row>
    <row r="327" spans="1:3" x14ac:dyDescent="0.2">
      <c r="A327" s="245" t="str">
        <f>IF('data-compo-bot50'!A325&lt;&gt;'data-compo-bot50'!A324,'data-compo-bot50'!A325,"")</f>
        <v/>
      </c>
      <c r="B327" s="7" t="str">
        <f>'data-compo-bot50'!C325</f>
        <v>Rwanda</v>
      </c>
      <c r="C327" s="246">
        <f>'data-compo-bot50'!B325</f>
        <v>1</v>
      </c>
    </row>
    <row r="328" spans="1:3" x14ac:dyDescent="0.2">
      <c r="A328" s="245" t="str">
        <f>IF('data-compo-bot50'!A326&lt;&gt;'data-compo-bot50'!A325,'data-compo-bot50'!A326,"")</f>
        <v/>
      </c>
      <c r="B328" s="7" t="str">
        <f>'data-compo-bot50'!C326</f>
        <v>Sudan</v>
      </c>
      <c r="C328" s="246">
        <f>'data-compo-bot50'!B326</f>
        <v>1</v>
      </c>
    </row>
    <row r="329" spans="1:3" x14ac:dyDescent="0.2">
      <c r="A329" s="245" t="str">
        <f>IF('data-compo-bot50'!A327&lt;&gt;'data-compo-bot50'!A326,'data-compo-bot50'!A327,"")</f>
        <v/>
      </c>
      <c r="B329" s="7" t="str">
        <f>'data-compo-bot50'!C327</f>
        <v>Sierra Leone</v>
      </c>
      <c r="C329" s="246">
        <f>'data-compo-bot50'!B327</f>
        <v>1</v>
      </c>
    </row>
    <row r="330" spans="1:3" x14ac:dyDescent="0.2">
      <c r="A330" s="245" t="str">
        <f>IF('data-compo-bot50'!A328&lt;&gt;'data-compo-bot50'!A327,'data-compo-bot50'!A328,"")</f>
        <v/>
      </c>
      <c r="B330" s="7" t="str">
        <f>'data-compo-bot50'!C328</f>
        <v>Somalia</v>
      </c>
      <c r="C330" s="246">
        <f>'data-compo-bot50'!B328</f>
        <v>1</v>
      </c>
    </row>
    <row r="331" spans="1:3" x14ac:dyDescent="0.2">
      <c r="A331" s="245" t="str">
        <f>IF('data-compo-bot50'!A329&lt;&gt;'data-compo-bot50'!A328,'data-compo-bot50'!A329,"")</f>
        <v/>
      </c>
      <c r="B331" s="7" t="str">
        <f>'data-compo-bot50'!C329</f>
        <v>South Sudan</v>
      </c>
      <c r="C331" s="246">
        <f>'data-compo-bot50'!B329</f>
        <v>1</v>
      </c>
    </row>
    <row r="332" spans="1:3" x14ac:dyDescent="0.2">
      <c r="A332" s="245" t="str">
        <f>IF('data-compo-bot50'!A330&lt;&gt;'data-compo-bot50'!A329,'data-compo-bot50'!A330,"")</f>
        <v/>
      </c>
      <c r="B332" s="7" t="str">
        <f>'data-compo-bot50'!C330</f>
        <v>Chad</v>
      </c>
      <c r="C332" s="246">
        <f>'data-compo-bot50'!B330</f>
        <v>1</v>
      </c>
    </row>
    <row r="333" spans="1:3" x14ac:dyDescent="0.2">
      <c r="A333" s="245" t="str">
        <f>IF('data-compo-bot50'!A331&lt;&gt;'data-compo-bot50'!A330,'data-compo-bot50'!A331,"")</f>
        <v/>
      </c>
      <c r="B333" s="7" t="str">
        <f>'data-compo-bot50'!C331</f>
        <v>Togo</v>
      </c>
      <c r="C333" s="246">
        <f>'data-compo-bot50'!B331</f>
        <v>1</v>
      </c>
    </row>
    <row r="334" spans="1:3" x14ac:dyDescent="0.2">
      <c r="A334" s="245" t="str">
        <f>IF('data-compo-bot50'!A332&lt;&gt;'data-compo-bot50'!A331,'data-compo-bot50'!A332,"")</f>
        <v/>
      </c>
      <c r="B334" s="7" t="str">
        <f>'data-compo-bot50'!C332</f>
        <v>Tanzania</v>
      </c>
      <c r="C334" s="246">
        <f>'data-compo-bot50'!B332</f>
        <v>1</v>
      </c>
    </row>
    <row r="335" spans="1:3" x14ac:dyDescent="0.2">
      <c r="A335" s="245" t="str">
        <f>IF('data-compo-bot50'!A333&lt;&gt;'data-compo-bot50'!A332,'data-compo-bot50'!A333,"")</f>
        <v/>
      </c>
      <c r="B335" s="7" t="str">
        <f>'data-compo-bot50'!C333</f>
        <v>Uganda</v>
      </c>
      <c r="C335" s="246">
        <f>'data-compo-bot50'!B333</f>
        <v>1</v>
      </c>
    </row>
    <row r="336" spans="1:3" x14ac:dyDescent="0.2">
      <c r="A336" s="245" t="str">
        <f>IF('data-compo-bot50'!A334&lt;&gt;'data-compo-bot50'!A333,'data-compo-bot50'!A334,"")</f>
        <v/>
      </c>
      <c r="B336" s="7" t="str">
        <f>'data-compo-bot50'!C334</f>
        <v>Viet Nam</v>
      </c>
      <c r="C336" s="246">
        <f>'data-compo-bot50'!B334</f>
        <v>1</v>
      </c>
    </row>
    <row r="337" spans="1:3" x14ac:dyDescent="0.2">
      <c r="A337" s="245" t="str">
        <f>IF('data-compo-bot50'!A335&lt;&gt;'data-compo-bot50'!A334,'data-compo-bot50'!A335,"")</f>
        <v/>
      </c>
      <c r="B337" s="7" t="str">
        <f>'data-compo-bot50'!C335</f>
        <v>Zambia</v>
      </c>
      <c r="C337" s="246">
        <f>'data-compo-bot50'!B335</f>
        <v>1</v>
      </c>
    </row>
    <row r="338" spans="1:3" x14ac:dyDescent="0.2">
      <c r="A338" s="245" t="str">
        <f>IF('data-compo-bot50'!A336&lt;&gt;'data-compo-bot50'!A335,'data-compo-bot50'!A336,"")</f>
        <v/>
      </c>
      <c r="B338" s="7" t="str">
        <f>'data-compo-bot50'!C336</f>
        <v>Zanzibar</v>
      </c>
      <c r="C338" s="246">
        <f>'data-compo-bot50'!B336</f>
        <v>1</v>
      </c>
    </row>
    <row r="339" spans="1:3" x14ac:dyDescent="0.2">
      <c r="A339" s="245">
        <f>IF('data-compo-bot50'!A337&lt;&gt;'data-compo-bot50'!A336,'data-compo-bot50'!A337,"")</f>
        <v>1987</v>
      </c>
      <c r="B339" s="7" t="str">
        <f>'data-compo-bot50'!C337</f>
        <v>Bosnia and Herzegovina</v>
      </c>
      <c r="C339" s="246">
        <f>'data-compo-bot50'!B337</f>
        <v>1</v>
      </c>
    </row>
    <row r="340" spans="1:3" x14ac:dyDescent="0.2">
      <c r="A340" s="245" t="str">
        <f>IF('data-compo-bot50'!A338&lt;&gt;'data-compo-bot50'!A337,'data-compo-bot50'!A338,"")</f>
        <v/>
      </c>
      <c r="B340" s="7" t="str">
        <f>'data-compo-bot50'!C338</f>
        <v>Bangladesh</v>
      </c>
      <c r="C340" s="246">
        <f>'data-compo-bot50'!B338</f>
        <v>1</v>
      </c>
    </row>
    <row r="341" spans="1:3" x14ac:dyDescent="0.2">
      <c r="A341" s="245" t="str">
        <f>IF('data-compo-bot50'!A339&lt;&gt;'data-compo-bot50'!A338,'data-compo-bot50'!A339,"")</f>
        <v/>
      </c>
      <c r="B341" s="7" t="str">
        <f>'data-compo-bot50'!C339</f>
        <v>Burkina Faso</v>
      </c>
      <c r="C341" s="246">
        <f>'data-compo-bot50'!B339</f>
        <v>1</v>
      </c>
    </row>
    <row r="342" spans="1:3" x14ac:dyDescent="0.2">
      <c r="A342" s="245" t="str">
        <f>IF('data-compo-bot50'!A340&lt;&gt;'data-compo-bot50'!A339,'data-compo-bot50'!A340,"")</f>
        <v/>
      </c>
      <c r="B342" s="7" t="str">
        <f>'data-compo-bot50'!C340</f>
        <v>Burundi</v>
      </c>
      <c r="C342" s="246">
        <f>'data-compo-bot50'!B340</f>
        <v>1</v>
      </c>
    </row>
    <row r="343" spans="1:3" x14ac:dyDescent="0.2">
      <c r="A343" s="245" t="str">
        <f>IF('data-compo-bot50'!A341&lt;&gt;'data-compo-bot50'!A340,'data-compo-bot50'!A341,"")</f>
        <v/>
      </c>
      <c r="B343" s="7" t="str">
        <f>'data-compo-bot50'!C341</f>
        <v>Benin</v>
      </c>
      <c r="C343" s="246">
        <f>'data-compo-bot50'!B341</f>
        <v>1</v>
      </c>
    </row>
    <row r="344" spans="1:3" x14ac:dyDescent="0.2">
      <c r="A344" s="245" t="str">
        <f>IF('data-compo-bot50'!A342&lt;&gt;'data-compo-bot50'!A341,'data-compo-bot50'!A342,"")</f>
        <v/>
      </c>
      <c r="B344" s="7" t="str">
        <f>'data-compo-bot50'!C342</f>
        <v>Bhutan</v>
      </c>
      <c r="C344" s="246">
        <f>'data-compo-bot50'!B342</f>
        <v>1</v>
      </c>
    </row>
    <row r="345" spans="1:3" x14ac:dyDescent="0.2">
      <c r="A345" s="245" t="str">
        <f>IF('data-compo-bot50'!A343&lt;&gt;'data-compo-bot50'!A342,'data-compo-bot50'!A343,"")</f>
        <v/>
      </c>
      <c r="B345" s="7" t="str">
        <f>'data-compo-bot50'!C343</f>
        <v>DR Congo</v>
      </c>
      <c r="C345" s="246">
        <f>'data-compo-bot50'!B343</f>
        <v>1</v>
      </c>
    </row>
    <row r="346" spans="1:3" x14ac:dyDescent="0.2">
      <c r="A346" s="245" t="str">
        <f>IF('data-compo-bot50'!A344&lt;&gt;'data-compo-bot50'!A343,'data-compo-bot50'!A344,"")</f>
        <v/>
      </c>
      <c r="B346" s="7" t="str">
        <f>'data-compo-bot50'!C344</f>
        <v>Central African Republic</v>
      </c>
      <c r="C346" s="246">
        <f>'data-compo-bot50'!B344</f>
        <v>1</v>
      </c>
    </row>
    <row r="347" spans="1:3" x14ac:dyDescent="0.2">
      <c r="A347" s="245" t="str">
        <f>IF('data-compo-bot50'!A345&lt;&gt;'data-compo-bot50'!A344,'data-compo-bot50'!A345,"")</f>
        <v/>
      </c>
      <c r="B347" s="7" t="str">
        <f>'data-compo-bot50'!C345</f>
        <v>China</v>
      </c>
      <c r="C347" s="246">
        <f>'data-compo-bot50'!B345</f>
        <v>0.90999996662139893</v>
      </c>
    </row>
    <row r="348" spans="1:3" x14ac:dyDescent="0.2">
      <c r="A348" s="245" t="str">
        <f>IF('data-compo-bot50'!A346&lt;&gt;'data-compo-bot50'!A345,'data-compo-bot50'!A346,"")</f>
        <v/>
      </c>
      <c r="B348" s="7" t="str">
        <f>'data-compo-bot50'!C346</f>
        <v>Cabo Verde</v>
      </c>
      <c r="C348" s="246">
        <f>'data-compo-bot50'!B346</f>
        <v>1</v>
      </c>
    </row>
    <row r="349" spans="1:3" x14ac:dyDescent="0.2">
      <c r="A349" s="245" t="str">
        <f>IF('data-compo-bot50'!A347&lt;&gt;'data-compo-bot50'!A346,'data-compo-bot50'!A347,"")</f>
        <v/>
      </c>
      <c r="B349" s="7" t="str">
        <f>'data-compo-bot50'!C347</f>
        <v>Djibouti</v>
      </c>
      <c r="C349" s="246">
        <f>'data-compo-bot50'!B347</f>
        <v>1</v>
      </c>
    </row>
    <row r="350" spans="1:3" x14ac:dyDescent="0.2">
      <c r="A350" s="245" t="str">
        <f>IF('data-compo-bot50'!A348&lt;&gt;'data-compo-bot50'!A347,'data-compo-bot50'!A348,"")</f>
        <v/>
      </c>
      <c r="B350" s="7" t="str">
        <f>'data-compo-bot50'!C348</f>
        <v>Eritrea</v>
      </c>
      <c r="C350" s="246">
        <f>'data-compo-bot50'!B348</f>
        <v>1</v>
      </c>
    </row>
    <row r="351" spans="1:3" x14ac:dyDescent="0.2">
      <c r="A351" s="245" t="str">
        <f>IF('data-compo-bot50'!A349&lt;&gt;'data-compo-bot50'!A348,'data-compo-bot50'!A349,"")</f>
        <v/>
      </c>
      <c r="B351" s="7" t="str">
        <f>'data-compo-bot50'!C349</f>
        <v>Ethiopia</v>
      </c>
      <c r="C351" s="246">
        <f>'data-compo-bot50'!B349</f>
        <v>1</v>
      </c>
    </row>
    <row r="352" spans="1:3" x14ac:dyDescent="0.2">
      <c r="A352" s="245" t="str">
        <f>IF('data-compo-bot50'!A350&lt;&gt;'data-compo-bot50'!A349,'data-compo-bot50'!A350,"")</f>
        <v/>
      </c>
      <c r="B352" s="7" t="str">
        <f>'data-compo-bot50'!C350</f>
        <v>Ghana</v>
      </c>
      <c r="C352" s="246">
        <f>'data-compo-bot50'!B350</f>
        <v>1</v>
      </c>
    </row>
    <row r="353" spans="1:3" x14ac:dyDescent="0.2">
      <c r="A353" s="245" t="str">
        <f>IF('data-compo-bot50'!A351&lt;&gt;'data-compo-bot50'!A350,'data-compo-bot50'!A351,"")</f>
        <v/>
      </c>
      <c r="B353" s="7" t="str">
        <f>'data-compo-bot50'!C351</f>
        <v>Guinea</v>
      </c>
      <c r="C353" s="246">
        <f>'data-compo-bot50'!B351</f>
        <v>1</v>
      </c>
    </row>
    <row r="354" spans="1:3" x14ac:dyDescent="0.2">
      <c r="A354" s="245" t="str">
        <f>IF('data-compo-bot50'!A352&lt;&gt;'data-compo-bot50'!A351,'data-compo-bot50'!A352,"")</f>
        <v/>
      </c>
      <c r="B354" s="7" t="str">
        <f>'data-compo-bot50'!C352</f>
        <v>Equatorial Guinea</v>
      </c>
      <c r="C354" s="246">
        <f>'data-compo-bot50'!B352</f>
        <v>1</v>
      </c>
    </row>
    <row r="355" spans="1:3" x14ac:dyDescent="0.2">
      <c r="A355" s="245" t="str">
        <f>IF('data-compo-bot50'!A353&lt;&gt;'data-compo-bot50'!A352,'data-compo-bot50'!A353,"")</f>
        <v/>
      </c>
      <c r="B355" s="7" t="str">
        <f>'data-compo-bot50'!C353</f>
        <v>Guinea-Bissau</v>
      </c>
      <c r="C355" s="246">
        <f>'data-compo-bot50'!B353</f>
        <v>1</v>
      </c>
    </row>
    <row r="356" spans="1:3" x14ac:dyDescent="0.2">
      <c r="A356" s="245" t="str">
        <f>IF('data-compo-bot50'!A354&lt;&gt;'data-compo-bot50'!A353,'data-compo-bot50'!A354,"")</f>
        <v/>
      </c>
      <c r="B356" s="7" t="str">
        <f>'data-compo-bot50'!C354</f>
        <v>Indonesia</v>
      </c>
      <c r="C356" s="246">
        <f>'data-compo-bot50'!B354</f>
        <v>1</v>
      </c>
    </row>
    <row r="357" spans="1:3" x14ac:dyDescent="0.2">
      <c r="A357" s="245" t="str">
        <f>IF('data-compo-bot50'!A355&lt;&gt;'data-compo-bot50'!A354,'data-compo-bot50'!A355,"")</f>
        <v/>
      </c>
      <c r="B357" s="7" t="str">
        <f>'data-compo-bot50'!C355</f>
        <v>India</v>
      </c>
      <c r="C357" s="246">
        <f>'data-compo-bot50'!B355</f>
        <v>1</v>
      </c>
    </row>
    <row r="358" spans="1:3" x14ac:dyDescent="0.2">
      <c r="A358" s="245" t="str">
        <f>IF('data-compo-bot50'!A356&lt;&gt;'data-compo-bot50'!A355,'data-compo-bot50'!A356,"")</f>
        <v/>
      </c>
      <c r="B358" s="7" t="str">
        <f>'data-compo-bot50'!C356</f>
        <v>Kenya</v>
      </c>
      <c r="C358" s="246">
        <f>'data-compo-bot50'!B356</f>
        <v>1</v>
      </c>
    </row>
    <row r="359" spans="1:3" x14ac:dyDescent="0.2">
      <c r="A359" s="245" t="str">
        <f>IF('data-compo-bot50'!A357&lt;&gt;'data-compo-bot50'!A356,'data-compo-bot50'!A357,"")</f>
        <v/>
      </c>
      <c r="B359" s="7" t="str">
        <f>'data-compo-bot50'!C357</f>
        <v>Cambodia</v>
      </c>
      <c r="C359" s="246">
        <f>'data-compo-bot50'!B357</f>
        <v>1</v>
      </c>
    </row>
    <row r="360" spans="1:3" x14ac:dyDescent="0.2">
      <c r="A360" s="245" t="str">
        <f>IF('data-compo-bot50'!A358&lt;&gt;'data-compo-bot50'!A357,'data-compo-bot50'!A358,"")</f>
        <v/>
      </c>
      <c r="B360" s="7" t="str">
        <f>'data-compo-bot50'!C358</f>
        <v>Lao PDR</v>
      </c>
      <c r="C360" s="246">
        <f>'data-compo-bot50'!B358</f>
        <v>1</v>
      </c>
    </row>
    <row r="361" spans="1:3" x14ac:dyDescent="0.2">
      <c r="A361" s="245" t="str">
        <f>IF('data-compo-bot50'!A359&lt;&gt;'data-compo-bot50'!A358,'data-compo-bot50'!A359,"")</f>
        <v/>
      </c>
      <c r="B361" s="7" t="str">
        <f>'data-compo-bot50'!C359</f>
        <v>Madagascar</v>
      </c>
      <c r="C361" s="246">
        <f>'data-compo-bot50'!B359</f>
        <v>1</v>
      </c>
    </row>
    <row r="362" spans="1:3" x14ac:dyDescent="0.2">
      <c r="A362" s="245" t="str">
        <f>IF('data-compo-bot50'!A360&lt;&gt;'data-compo-bot50'!A359,'data-compo-bot50'!A360,"")</f>
        <v/>
      </c>
      <c r="B362" s="7" t="str">
        <f>'data-compo-bot50'!C360</f>
        <v>Mali</v>
      </c>
      <c r="C362" s="246">
        <f>'data-compo-bot50'!B360</f>
        <v>1</v>
      </c>
    </row>
    <row r="363" spans="1:3" x14ac:dyDescent="0.2">
      <c r="A363" s="245" t="str">
        <f>IF('data-compo-bot50'!A361&lt;&gt;'data-compo-bot50'!A360,'data-compo-bot50'!A361,"")</f>
        <v/>
      </c>
      <c r="B363" s="7" t="str">
        <f>'data-compo-bot50'!C361</f>
        <v>Myanmar</v>
      </c>
      <c r="C363" s="246">
        <f>'data-compo-bot50'!B361</f>
        <v>1</v>
      </c>
    </row>
    <row r="364" spans="1:3" x14ac:dyDescent="0.2">
      <c r="A364" s="245" t="str">
        <f>IF('data-compo-bot50'!A362&lt;&gt;'data-compo-bot50'!A361,'data-compo-bot50'!A362,"")</f>
        <v/>
      </c>
      <c r="B364" s="7" t="str">
        <f>'data-compo-bot50'!C362</f>
        <v>Malawi</v>
      </c>
      <c r="C364" s="246">
        <f>'data-compo-bot50'!B362</f>
        <v>1</v>
      </c>
    </row>
    <row r="365" spans="1:3" x14ac:dyDescent="0.2">
      <c r="A365" s="245" t="str">
        <f>IF('data-compo-bot50'!A363&lt;&gt;'data-compo-bot50'!A362,'data-compo-bot50'!A363,"")</f>
        <v/>
      </c>
      <c r="B365" s="7" t="str">
        <f>'data-compo-bot50'!C363</f>
        <v>Mozambique</v>
      </c>
      <c r="C365" s="246">
        <f>'data-compo-bot50'!B363</f>
        <v>1</v>
      </c>
    </row>
    <row r="366" spans="1:3" x14ac:dyDescent="0.2">
      <c r="A366" s="245" t="str">
        <f>IF('data-compo-bot50'!A364&lt;&gt;'data-compo-bot50'!A363,'data-compo-bot50'!A364,"")</f>
        <v/>
      </c>
      <c r="B366" s="7" t="str">
        <f>'data-compo-bot50'!C364</f>
        <v>Niger</v>
      </c>
      <c r="C366" s="246">
        <f>'data-compo-bot50'!B364</f>
        <v>1</v>
      </c>
    </row>
    <row r="367" spans="1:3" x14ac:dyDescent="0.2">
      <c r="A367" s="245" t="str">
        <f>IF('data-compo-bot50'!A365&lt;&gt;'data-compo-bot50'!A364,'data-compo-bot50'!A365,"")</f>
        <v/>
      </c>
      <c r="B367" s="7" t="str">
        <f>'data-compo-bot50'!C365</f>
        <v>Nepal</v>
      </c>
      <c r="C367" s="246">
        <f>'data-compo-bot50'!B365</f>
        <v>1</v>
      </c>
    </row>
    <row r="368" spans="1:3" x14ac:dyDescent="0.2">
      <c r="A368" s="245" t="str">
        <f>IF('data-compo-bot50'!A366&lt;&gt;'data-compo-bot50'!A365,'data-compo-bot50'!A366,"")</f>
        <v/>
      </c>
      <c r="B368" s="7" t="str">
        <f>'data-compo-bot50'!C366</f>
        <v>Palestine</v>
      </c>
      <c r="C368" s="246">
        <f>'data-compo-bot50'!B366</f>
        <v>1</v>
      </c>
    </row>
    <row r="369" spans="1:3" x14ac:dyDescent="0.2">
      <c r="A369" s="245" t="str">
        <f>IF('data-compo-bot50'!A367&lt;&gt;'data-compo-bot50'!A366,'data-compo-bot50'!A367,"")</f>
        <v/>
      </c>
      <c r="B369" s="7" t="str">
        <f>'data-compo-bot50'!C367</f>
        <v>Rwanda</v>
      </c>
      <c r="C369" s="246">
        <f>'data-compo-bot50'!B367</f>
        <v>1</v>
      </c>
    </row>
    <row r="370" spans="1:3" x14ac:dyDescent="0.2">
      <c r="A370" s="245" t="str">
        <f>IF('data-compo-bot50'!A368&lt;&gt;'data-compo-bot50'!A367,'data-compo-bot50'!A368,"")</f>
        <v/>
      </c>
      <c r="B370" s="7" t="str">
        <f>'data-compo-bot50'!C368</f>
        <v>Sudan</v>
      </c>
      <c r="C370" s="246">
        <f>'data-compo-bot50'!B368</f>
        <v>1</v>
      </c>
    </row>
    <row r="371" spans="1:3" x14ac:dyDescent="0.2">
      <c r="A371" s="245" t="str">
        <f>IF('data-compo-bot50'!A369&lt;&gt;'data-compo-bot50'!A368,'data-compo-bot50'!A369,"")</f>
        <v/>
      </c>
      <c r="B371" s="7" t="str">
        <f>'data-compo-bot50'!C369</f>
        <v>Sierra Leone</v>
      </c>
      <c r="C371" s="246">
        <f>'data-compo-bot50'!B369</f>
        <v>1</v>
      </c>
    </row>
    <row r="372" spans="1:3" x14ac:dyDescent="0.2">
      <c r="A372" s="245" t="str">
        <f>IF('data-compo-bot50'!A370&lt;&gt;'data-compo-bot50'!A369,'data-compo-bot50'!A370,"")</f>
        <v/>
      </c>
      <c r="B372" s="7" t="str">
        <f>'data-compo-bot50'!C370</f>
        <v>Somalia</v>
      </c>
      <c r="C372" s="246">
        <f>'data-compo-bot50'!B370</f>
        <v>1</v>
      </c>
    </row>
    <row r="373" spans="1:3" x14ac:dyDescent="0.2">
      <c r="A373" s="245" t="str">
        <f>IF('data-compo-bot50'!A371&lt;&gt;'data-compo-bot50'!A370,'data-compo-bot50'!A371,"")</f>
        <v/>
      </c>
      <c r="B373" s="7" t="str">
        <f>'data-compo-bot50'!C371</f>
        <v>South Sudan</v>
      </c>
      <c r="C373" s="246">
        <f>'data-compo-bot50'!B371</f>
        <v>1</v>
      </c>
    </row>
    <row r="374" spans="1:3" x14ac:dyDescent="0.2">
      <c r="A374" s="245" t="str">
        <f>IF('data-compo-bot50'!A372&lt;&gt;'data-compo-bot50'!A371,'data-compo-bot50'!A372,"")</f>
        <v/>
      </c>
      <c r="B374" s="7" t="str">
        <f>'data-compo-bot50'!C372</f>
        <v>Sao Tome and Principe</v>
      </c>
      <c r="C374" s="246">
        <f>'data-compo-bot50'!B372</f>
        <v>1</v>
      </c>
    </row>
    <row r="375" spans="1:3" x14ac:dyDescent="0.2">
      <c r="A375" s="245" t="str">
        <f>IF('data-compo-bot50'!A373&lt;&gt;'data-compo-bot50'!A372,'data-compo-bot50'!A373,"")</f>
        <v/>
      </c>
      <c r="B375" s="7" t="str">
        <f>'data-compo-bot50'!C373</f>
        <v>Chad</v>
      </c>
      <c r="C375" s="246">
        <f>'data-compo-bot50'!B373</f>
        <v>1</v>
      </c>
    </row>
    <row r="376" spans="1:3" x14ac:dyDescent="0.2">
      <c r="A376" s="245" t="str">
        <f>IF('data-compo-bot50'!A374&lt;&gt;'data-compo-bot50'!A373,'data-compo-bot50'!A374,"")</f>
        <v/>
      </c>
      <c r="B376" s="7" t="str">
        <f>'data-compo-bot50'!C374</f>
        <v>Togo</v>
      </c>
      <c r="C376" s="246">
        <f>'data-compo-bot50'!B374</f>
        <v>1</v>
      </c>
    </row>
    <row r="377" spans="1:3" x14ac:dyDescent="0.2">
      <c r="A377" s="245" t="str">
        <f>IF('data-compo-bot50'!A375&lt;&gt;'data-compo-bot50'!A374,'data-compo-bot50'!A375,"")</f>
        <v/>
      </c>
      <c r="B377" s="7" t="str">
        <f>'data-compo-bot50'!C375</f>
        <v>Tanzania</v>
      </c>
      <c r="C377" s="246">
        <f>'data-compo-bot50'!B375</f>
        <v>1</v>
      </c>
    </row>
    <row r="378" spans="1:3" x14ac:dyDescent="0.2">
      <c r="A378" s="245" t="str">
        <f>IF('data-compo-bot50'!A376&lt;&gt;'data-compo-bot50'!A375,'data-compo-bot50'!A376,"")</f>
        <v/>
      </c>
      <c r="B378" s="7" t="str">
        <f>'data-compo-bot50'!C376</f>
        <v>Uganda</v>
      </c>
      <c r="C378" s="246">
        <f>'data-compo-bot50'!B376</f>
        <v>1</v>
      </c>
    </row>
    <row r="379" spans="1:3" x14ac:dyDescent="0.2">
      <c r="A379" s="245" t="str">
        <f>IF('data-compo-bot50'!A377&lt;&gt;'data-compo-bot50'!A376,'data-compo-bot50'!A377,"")</f>
        <v/>
      </c>
      <c r="B379" s="7" t="str">
        <f>'data-compo-bot50'!C377</f>
        <v>Viet Nam</v>
      </c>
      <c r="C379" s="246">
        <f>'data-compo-bot50'!B377</f>
        <v>1</v>
      </c>
    </row>
    <row r="380" spans="1:3" x14ac:dyDescent="0.2">
      <c r="A380" s="245" t="str">
        <f>IF('data-compo-bot50'!A378&lt;&gt;'data-compo-bot50'!A377,'data-compo-bot50'!A378,"")</f>
        <v/>
      </c>
      <c r="B380" s="7" t="str">
        <f>'data-compo-bot50'!C378</f>
        <v>Zambia</v>
      </c>
      <c r="C380" s="246">
        <f>'data-compo-bot50'!B378</f>
        <v>1</v>
      </c>
    </row>
    <row r="381" spans="1:3" x14ac:dyDescent="0.2">
      <c r="A381" s="245" t="str">
        <f>IF('data-compo-bot50'!A379&lt;&gt;'data-compo-bot50'!A378,'data-compo-bot50'!A379,"")</f>
        <v/>
      </c>
      <c r="B381" s="7" t="str">
        <f>'data-compo-bot50'!C379</f>
        <v>Zanzibar</v>
      </c>
      <c r="C381" s="246">
        <f>'data-compo-bot50'!B379</f>
        <v>1</v>
      </c>
    </row>
    <row r="382" spans="1:3" x14ac:dyDescent="0.2">
      <c r="A382" s="245">
        <f>IF('data-compo-bot50'!A380&lt;&gt;'data-compo-bot50'!A379,'data-compo-bot50'!A380,"")</f>
        <v>1988</v>
      </c>
      <c r="B382" s="7" t="str">
        <f>'data-compo-bot50'!C380</f>
        <v>Bosnia and Herzegovina</v>
      </c>
      <c r="C382" s="246">
        <f>'data-compo-bot50'!B380</f>
        <v>1</v>
      </c>
    </row>
    <row r="383" spans="1:3" x14ac:dyDescent="0.2">
      <c r="A383" s="245" t="str">
        <f>IF('data-compo-bot50'!A381&lt;&gt;'data-compo-bot50'!A380,'data-compo-bot50'!A381,"")</f>
        <v/>
      </c>
      <c r="B383" s="7" t="str">
        <f>'data-compo-bot50'!C381</f>
        <v>Bangladesh</v>
      </c>
      <c r="C383" s="246">
        <f>'data-compo-bot50'!B381</f>
        <v>1</v>
      </c>
    </row>
    <row r="384" spans="1:3" x14ac:dyDescent="0.2">
      <c r="A384" s="245" t="str">
        <f>IF('data-compo-bot50'!A382&lt;&gt;'data-compo-bot50'!A381,'data-compo-bot50'!A382,"")</f>
        <v/>
      </c>
      <c r="B384" s="7" t="str">
        <f>'data-compo-bot50'!C382</f>
        <v>Burkina Faso</v>
      </c>
      <c r="C384" s="246">
        <f>'data-compo-bot50'!B382</f>
        <v>1</v>
      </c>
    </row>
    <row r="385" spans="1:3" x14ac:dyDescent="0.2">
      <c r="A385" s="245" t="str">
        <f>IF('data-compo-bot50'!A383&lt;&gt;'data-compo-bot50'!A382,'data-compo-bot50'!A383,"")</f>
        <v/>
      </c>
      <c r="B385" s="7" t="str">
        <f>'data-compo-bot50'!C383</f>
        <v>Burundi</v>
      </c>
      <c r="C385" s="246">
        <f>'data-compo-bot50'!B383</f>
        <v>1</v>
      </c>
    </row>
    <row r="386" spans="1:3" x14ac:dyDescent="0.2">
      <c r="A386" s="245" t="str">
        <f>IF('data-compo-bot50'!A384&lt;&gt;'data-compo-bot50'!A383,'data-compo-bot50'!A384,"")</f>
        <v/>
      </c>
      <c r="B386" s="7" t="str">
        <f>'data-compo-bot50'!C384</f>
        <v>Benin</v>
      </c>
      <c r="C386" s="246">
        <f>'data-compo-bot50'!B384</f>
        <v>1</v>
      </c>
    </row>
    <row r="387" spans="1:3" x14ac:dyDescent="0.2">
      <c r="A387" s="245" t="str">
        <f>IF('data-compo-bot50'!A385&lt;&gt;'data-compo-bot50'!A384,'data-compo-bot50'!A385,"")</f>
        <v/>
      </c>
      <c r="B387" s="7" t="str">
        <f>'data-compo-bot50'!C385</f>
        <v>Bhutan</v>
      </c>
      <c r="C387" s="246">
        <f>'data-compo-bot50'!B385</f>
        <v>1</v>
      </c>
    </row>
    <row r="388" spans="1:3" x14ac:dyDescent="0.2">
      <c r="A388" s="245" t="str">
        <f>IF('data-compo-bot50'!A386&lt;&gt;'data-compo-bot50'!A385,'data-compo-bot50'!A386,"")</f>
        <v/>
      </c>
      <c r="B388" s="7" t="str">
        <f>'data-compo-bot50'!C386</f>
        <v>DR Congo</v>
      </c>
      <c r="C388" s="246">
        <f>'data-compo-bot50'!B386</f>
        <v>1</v>
      </c>
    </row>
    <row r="389" spans="1:3" x14ac:dyDescent="0.2">
      <c r="A389" s="245" t="str">
        <f>IF('data-compo-bot50'!A387&lt;&gt;'data-compo-bot50'!A386,'data-compo-bot50'!A387,"")</f>
        <v/>
      </c>
      <c r="B389" s="7" t="str">
        <f>'data-compo-bot50'!C387</f>
        <v>Central African Republic</v>
      </c>
      <c r="C389" s="246">
        <f>'data-compo-bot50'!B387</f>
        <v>1</v>
      </c>
    </row>
    <row r="390" spans="1:3" x14ac:dyDescent="0.2">
      <c r="A390" s="245" t="str">
        <f>IF('data-compo-bot50'!A388&lt;&gt;'data-compo-bot50'!A387,'data-compo-bot50'!A388,"")</f>
        <v/>
      </c>
      <c r="B390" s="7" t="str">
        <f>'data-compo-bot50'!C388</f>
        <v>China</v>
      </c>
      <c r="C390" s="246">
        <f>'data-compo-bot50'!B388</f>
        <v>0.89999997615814209</v>
      </c>
    </row>
    <row r="391" spans="1:3" x14ac:dyDescent="0.2">
      <c r="A391" s="245" t="str">
        <f>IF('data-compo-bot50'!A389&lt;&gt;'data-compo-bot50'!A388,'data-compo-bot50'!A389,"")</f>
        <v/>
      </c>
      <c r="B391" s="7" t="str">
        <f>'data-compo-bot50'!C389</f>
        <v>Cabo Verde</v>
      </c>
      <c r="C391" s="246">
        <f>'data-compo-bot50'!B389</f>
        <v>1</v>
      </c>
    </row>
    <row r="392" spans="1:3" x14ac:dyDescent="0.2">
      <c r="A392" s="245" t="str">
        <f>IF('data-compo-bot50'!A390&lt;&gt;'data-compo-bot50'!A389,'data-compo-bot50'!A390,"")</f>
        <v/>
      </c>
      <c r="B392" s="7" t="str">
        <f>'data-compo-bot50'!C390</f>
        <v>Djibouti</v>
      </c>
      <c r="C392" s="246">
        <f>'data-compo-bot50'!B390</f>
        <v>1</v>
      </c>
    </row>
    <row r="393" spans="1:3" x14ac:dyDescent="0.2">
      <c r="A393" s="245" t="str">
        <f>IF('data-compo-bot50'!A391&lt;&gt;'data-compo-bot50'!A390,'data-compo-bot50'!A391,"")</f>
        <v/>
      </c>
      <c r="B393" s="7" t="str">
        <f>'data-compo-bot50'!C391</f>
        <v>Eritrea</v>
      </c>
      <c r="C393" s="246">
        <f>'data-compo-bot50'!B391</f>
        <v>1</v>
      </c>
    </row>
    <row r="394" spans="1:3" x14ac:dyDescent="0.2">
      <c r="A394" s="245" t="str">
        <f>IF('data-compo-bot50'!A392&lt;&gt;'data-compo-bot50'!A391,'data-compo-bot50'!A392,"")</f>
        <v/>
      </c>
      <c r="B394" s="7" t="str">
        <f>'data-compo-bot50'!C392</f>
        <v>Ethiopia</v>
      </c>
      <c r="C394" s="246">
        <f>'data-compo-bot50'!B392</f>
        <v>1</v>
      </c>
    </row>
    <row r="395" spans="1:3" x14ac:dyDescent="0.2">
      <c r="A395" s="245" t="str">
        <f>IF('data-compo-bot50'!A393&lt;&gt;'data-compo-bot50'!A392,'data-compo-bot50'!A393,"")</f>
        <v/>
      </c>
      <c r="B395" s="7" t="str">
        <f>'data-compo-bot50'!C393</f>
        <v>Ghana</v>
      </c>
      <c r="C395" s="246">
        <f>'data-compo-bot50'!B393</f>
        <v>1</v>
      </c>
    </row>
    <row r="396" spans="1:3" x14ac:dyDescent="0.2">
      <c r="A396" s="245" t="str">
        <f>IF('data-compo-bot50'!A394&lt;&gt;'data-compo-bot50'!A393,'data-compo-bot50'!A394,"")</f>
        <v/>
      </c>
      <c r="B396" s="7" t="str">
        <f>'data-compo-bot50'!C394</f>
        <v>Gambia</v>
      </c>
      <c r="C396" s="246">
        <f>'data-compo-bot50'!B394</f>
        <v>1</v>
      </c>
    </row>
    <row r="397" spans="1:3" x14ac:dyDescent="0.2">
      <c r="A397" s="245" t="str">
        <f>IF('data-compo-bot50'!A395&lt;&gt;'data-compo-bot50'!A394,'data-compo-bot50'!A395,"")</f>
        <v/>
      </c>
      <c r="B397" s="7" t="str">
        <f>'data-compo-bot50'!C395</f>
        <v>Guinea</v>
      </c>
      <c r="C397" s="246">
        <f>'data-compo-bot50'!B395</f>
        <v>1</v>
      </c>
    </row>
    <row r="398" spans="1:3" x14ac:dyDescent="0.2">
      <c r="A398" s="245" t="str">
        <f>IF('data-compo-bot50'!A396&lt;&gt;'data-compo-bot50'!A395,'data-compo-bot50'!A396,"")</f>
        <v/>
      </c>
      <c r="B398" s="7" t="str">
        <f>'data-compo-bot50'!C396</f>
        <v>Equatorial Guinea</v>
      </c>
      <c r="C398" s="246">
        <f>'data-compo-bot50'!B396</f>
        <v>1</v>
      </c>
    </row>
    <row r="399" spans="1:3" x14ac:dyDescent="0.2">
      <c r="A399" s="245" t="str">
        <f>IF('data-compo-bot50'!A397&lt;&gt;'data-compo-bot50'!A396,'data-compo-bot50'!A397,"")</f>
        <v/>
      </c>
      <c r="B399" s="7" t="str">
        <f>'data-compo-bot50'!C397</f>
        <v>Guinea-Bissau</v>
      </c>
      <c r="C399" s="246">
        <f>'data-compo-bot50'!B397</f>
        <v>1</v>
      </c>
    </row>
    <row r="400" spans="1:3" x14ac:dyDescent="0.2">
      <c r="A400" s="245" t="str">
        <f>IF('data-compo-bot50'!A398&lt;&gt;'data-compo-bot50'!A397,'data-compo-bot50'!A398,"")</f>
        <v/>
      </c>
      <c r="B400" s="7" t="str">
        <f>'data-compo-bot50'!C398</f>
        <v>Indonesia</v>
      </c>
      <c r="C400" s="246">
        <f>'data-compo-bot50'!B398</f>
        <v>1</v>
      </c>
    </row>
    <row r="401" spans="1:3" x14ac:dyDescent="0.2">
      <c r="A401" s="245" t="str">
        <f>IF('data-compo-bot50'!A399&lt;&gt;'data-compo-bot50'!A398,'data-compo-bot50'!A399,"")</f>
        <v/>
      </c>
      <c r="B401" s="7" t="str">
        <f>'data-compo-bot50'!C399</f>
        <v>India</v>
      </c>
      <c r="C401" s="246">
        <f>'data-compo-bot50'!B399</f>
        <v>1</v>
      </c>
    </row>
    <row r="402" spans="1:3" x14ac:dyDescent="0.2">
      <c r="A402" s="245" t="str">
        <f>IF('data-compo-bot50'!A400&lt;&gt;'data-compo-bot50'!A399,'data-compo-bot50'!A400,"")</f>
        <v/>
      </c>
      <c r="B402" s="7" t="str">
        <f>'data-compo-bot50'!C400</f>
        <v>Kenya</v>
      </c>
      <c r="C402" s="246">
        <f>'data-compo-bot50'!B400</f>
        <v>1</v>
      </c>
    </row>
    <row r="403" spans="1:3" x14ac:dyDescent="0.2">
      <c r="A403" s="245" t="str">
        <f>IF('data-compo-bot50'!A401&lt;&gt;'data-compo-bot50'!A400,'data-compo-bot50'!A401,"")</f>
        <v/>
      </c>
      <c r="B403" s="7" t="str">
        <f>'data-compo-bot50'!C401</f>
        <v>Cambodia</v>
      </c>
      <c r="C403" s="246">
        <f>'data-compo-bot50'!B401</f>
        <v>1</v>
      </c>
    </row>
    <row r="404" spans="1:3" x14ac:dyDescent="0.2">
      <c r="A404" s="245" t="str">
        <f>IF('data-compo-bot50'!A402&lt;&gt;'data-compo-bot50'!A401,'data-compo-bot50'!A402,"")</f>
        <v/>
      </c>
      <c r="B404" s="7" t="str">
        <f>'data-compo-bot50'!C402</f>
        <v>Lao PDR</v>
      </c>
      <c r="C404" s="246">
        <f>'data-compo-bot50'!B402</f>
        <v>1</v>
      </c>
    </row>
    <row r="405" spans="1:3" x14ac:dyDescent="0.2">
      <c r="A405" s="245" t="str">
        <f>IF('data-compo-bot50'!A403&lt;&gt;'data-compo-bot50'!A402,'data-compo-bot50'!A403,"")</f>
        <v/>
      </c>
      <c r="B405" s="7" t="str">
        <f>'data-compo-bot50'!C403</f>
        <v>Madagascar</v>
      </c>
      <c r="C405" s="246">
        <f>'data-compo-bot50'!B403</f>
        <v>1</v>
      </c>
    </row>
    <row r="406" spans="1:3" x14ac:dyDescent="0.2">
      <c r="A406" s="245" t="str">
        <f>IF('data-compo-bot50'!A404&lt;&gt;'data-compo-bot50'!A403,'data-compo-bot50'!A404,"")</f>
        <v/>
      </c>
      <c r="B406" s="7" t="str">
        <f>'data-compo-bot50'!C404</f>
        <v>Mali</v>
      </c>
      <c r="C406" s="246">
        <f>'data-compo-bot50'!B404</f>
        <v>1</v>
      </c>
    </row>
    <row r="407" spans="1:3" x14ac:dyDescent="0.2">
      <c r="A407" s="245" t="str">
        <f>IF('data-compo-bot50'!A405&lt;&gt;'data-compo-bot50'!A404,'data-compo-bot50'!A405,"")</f>
        <v/>
      </c>
      <c r="B407" s="7" t="str">
        <f>'data-compo-bot50'!C405</f>
        <v>Myanmar</v>
      </c>
      <c r="C407" s="246">
        <f>'data-compo-bot50'!B405</f>
        <v>1</v>
      </c>
    </row>
    <row r="408" spans="1:3" x14ac:dyDescent="0.2">
      <c r="A408" s="245" t="str">
        <f>IF('data-compo-bot50'!A406&lt;&gt;'data-compo-bot50'!A405,'data-compo-bot50'!A406,"")</f>
        <v/>
      </c>
      <c r="B408" s="7" t="str">
        <f>'data-compo-bot50'!C406</f>
        <v>Malawi</v>
      </c>
      <c r="C408" s="246">
        <f>'data-compo-bot50'!B406</f>
        <v>1</v>
      </c>
    </row>
    <row r="409" spans="1:3" x14ac:dyDescent="0.2">
      <c r="A409" s="245" t="str">
        <f>IF('data-compo-bot50'!A407&lt;&gt;'data-compo-bot50'!A406,'data-compo-bot50'!A407,"")</f>
        <v/>
      </c>
      <c r="B409" s="7" t="str">
        <f>'data-compo-bot50'!C407</f>
        <v>Mozambique</v>
      </c>
      <c r="C409" s="246">
        <f>'data-compo-bot50'!B407</f>
        <v>1</v>
      </c>
    </row>
    <row r="410" spans="1:3" x14ac:dyDescent="0.2">
      <c r="A410" s="245" t="str">
        <f>IF('data-compo-bot50'!A408&lt;&gt;'data-compo-bot50'!A407,'data-compo-bot50'!A408,"")</f>
        <v/>
      </c>
      <c r="B410" s="7" t="str">
        <f>'data-compo-bot50'!C408</f>
        <v>Niger</v>
      </c>
      <c r="C410" s="246">
        <f>'data-compo-bot50'!B408</f>
        <v>1</v>
      </c>
    </row>
    <row r="411" spans="1:3" x14ac:dyDescent="0.2">
      <c r="A411" s="245" t="str">
        <f>IF('data-compo-bot50'!A409&lt;&gt;'data-compo-bot50'!A408,'data-compo-bot50'!A409,"")</f>
        <v/>
      </c>
      <c r="B411" s="7" t="str">
        <f>'data-compo-bot50'!C409</f>
        <v>Nepal</v>
      </c>
      <c r="C411" s="246">
        <f>'data-compo-bot50'!B409</f>
        <v>1</v>
      </c>
    </row>
    <row r="412" spans="1:3" x14ac:dyDescent="0.2">
      <c r="A412" s="245" t="str">
        <f>IF('data-compo-bot50'!A410&lt;&gt;'data-compo-bot50'!A409,'data-compo-bot50'!A410,"")</f>
        <v/>
      </c>
      <c r="B412" s="7" t="str">
        <f>'data-compo-bot50'!C410</f>
        <v>Papua New Guinea</v>
      </c>
      <c r="C412" s="246">
        <f>'data-compo-bot50'!B410</f>
        <v>1</v>
      </c>
    </row>
    <row r="413" spans="1:3" x14ac:dyDescent="0.2">
      <c r="A413" s="245" t="str">
        <f>IF('data-compo-bot50'!A411&lt;&gt;'data-compo-bot50'!A410,'data-compo-bot50'!A411,"")</f>
        <v/>
      </c>
      <c r="B413" s="7" t="str">
        <f>'data-compo-bot50'!C411</f>
        <v>Palestine</v>
      </c>
      <c r="C413" s="246">
        <f>'data-compo-bot50'!B411</f>
        <v>1</v>
      </c>
    </row>
    <row r="414" spans="1:3" x14ac:dyDescent="0.2">
      <c r="A414" s="245" t="str">
        <f>IF('data-compo-bot50'!A412&lt;&gt;'data-compo-bot50'!A411,'data-compo-bot50'!A412,"")</f>
        <v/>
      </c>
      <c r="B414" s="7" t="str">
        <f>'data-compo-bot50'!C412</f>
        <v>Rwanda</v>
      </c>
      <c r="C414" s="246">
        <f>'data-compo-bot50'!B412</f>
        <v>1</v>
      </c>
    </row>
    <row r="415" spans="1:3" x14ac:dyDescent="0.2">
      <c r="A415" s="245" t="str">
        <f>IF('data-compo-bot50'!A413&lt;&gt;'data-compo-bot50'!A412,'data-compo-bot50'!A413,"")</f>
        <v/>
      </c>
      <c r="B415" s="7" t="str">
        <f>'data-compo-bot50'!C413</f>
        <v>Sudan</v>
      </c>
      <c r="C415" s="246">
        <f>'data-compo-bot50'!B413</f>
        <v>1</v>
      </c>
    </row>
    <row r="416" spans="1:3" x14ac:dyDescent="0.2">
      <c r="A416" s="245" t="str">
        <f>IF('data-compo-bot50'!A414&lt;&gt;'data-compo-bot50'!A413,'data-compo-bot50'!A414,"")</f>
        <v/>
      </c>
      <c r="B416" s="7" t="str">
        <f>'data-compo-bot50'!C414</f>
        <v>Sierra Leone</v>
      </c>
      <c r="C416" s="246">
        <f>'data-compo-bot50'!B414</f>
        <v>1</v>
      </c>
    </row>
    <row r="417" spans="1:3" x14ac:dyDescent="0.2">
      <c r="A417" s="245" t="str">
        <f>IF('data-compo-bot50'!A415&lt;&gt;'data-compo-bot50'!A414,'data-compo-bot50'!A415,"")</f>
        <v/>
      </c>
      <c r="B417" s="7" t="str">
        <f>'data-compo-bot50'!C415</f>
        <v>Somalia</v>
      </c>
      <c r="C417" s="246">
        <f>'data-compo-bot50'!B415</f>
        <v>1</v>
      </c>
    </row>
    <row r="418" spans="1:3" x14ac:dyDescent="0.2">
      <c r="A418" s="245" t="str">
        <f>IF('data-compo-bot50'!A416&lt;&gt;'data-compo-bot50'!A415,'data-compo-bot50'!A416,"")</f>
        <v/>
      </c>
      <c r="B418" s="7" t="str">
        <f>'data-compo-bot50'!C416</f>
        <v>South Sudan</v>
      </c>
      <c r="C418" s="246">
        <f>'data-compo-bot50'!B416</f>
        <v>1</v>
      </c>
    </row>
    <row r="419" spans="1:3" x14ac:dyDescent="0.2">
      <c r="A419" s="245" t="str">
        <f>IF('data-compo-bot50'!A417&lt;&gt;'data-compo-bot50'!A416,'data-compo-bot50'!A417,"")</f>
        <v/>
      </c>
      <c r="B419" s="7" t="str">
        <f>'data-compo-bot50'!C417</f>
        <v>Sao Tome and Principe</v>
      </c>
      <c r="C419" s="246">
        <f>'data-compo-bot50'!B417</f>
        <v>1</v>
      </c>
    </row>
    <row r="420" spans="1:3" x14ac:dyDescent="0.2">
      <c r="A420" s="245" t="str">
        <f>IF('data-compo-bot50'!A418&lt;&gt;'data-compo-bot50'!A417,'data-compo-bot50'!A418,"")</f>
        <v/>
      </c>
      <c r="B420" s="7" t="str">
        <f>'data-compo-bot50'!C418</f>
        <v>Chad</v>
      </c>
      <c r="C420" s="246">
        <f>'data-compo-bot50'!B418</f>
        <v>1</v>
      </c>
    </row>
    <row r="421" spans="1:3" x14ac:dyDescent="0.2">
      <c r="A421" s="245" t="str">
        <f>IF('data-compo-bot50'!A419&lt;&gt;'data-compo-bot50'!A418,'data-compo-bot50'!A419,"")</f>
        <v/>
      </c>
      <c r="B421" s="7" t="str">
        <f>'data-compo-bot50'!C419</f>
        <v>Togo</v>
      </c>
      <c r="C421" s="246">
        <f>'data-compo-bot50'!B419</f>
        <v>1</v>
      </c>
    </row>
    <row r="422" spans="1:3" x14ac:dyDescent="0.2">
      <c r="A422" s="245" t="str">
        <f>IF('data-compo-bot50'!A420&lt;&gt;'data-compo-bot50'!A419,'data-compo-bot50'!A420,"")</f>
        <v/>
      </c>
      <c r="B422" s="7" t="str">
        <f>'data-compo-bot50'!C420</f>
        <v>Tanzania</v>
      </c>
      <c r="C422" s="246">
        <f>'data-compo-bot50'!B420</f>
        <v>1</v>
      </c>
    </row>
    <row r="423" spans="1:3" x14ac:dyDescent="0.2">
      <c r="A423" s="245" t="str">
        <f>IF('data-compo-bot50'!A421&lt;&gt;'data-compo-bot50'!A420,'data-compo-bot50'!A421,"")</f>
        <v/>
      </c>
      <c r="B423" s="7" t="str">
        <f>'data-compo-bot50'!C421</f>
        <v>Uganda</v>
      </c>
      <c r="C423" s="246">
        <f>'data-compo-bot50'!B421</f>
        <v>1</v>
      </c>
    </row>
    <row r="424" spans="1:3" x14ac:dyDescent="0.2">
      <c r="A424" s="245" t="str">
        <f>IF('data-compo-bot50'!A422&lt;&gt;'data-compo-bot50'!A421,'data-compo-bot50'!A422,"")</f>
        <v/>
      </c>
      <c r="B424" s="7" t="str">
        <f>'data-compo-bot50'!C422</f>
        <v>Viet Nam</v>
      </c>
      <c r="C424" s="246">
        <f>'data-compo-bot50'!B422</f>
        <v>1</v>
      </c>
    </row>
    <row r="425" spans="1:3" x14ac:dyDescent="0.2">
      <c r="A425" s="245" t="str">
        <f>IF('data-compo-bot50'!A423&lt;&gt;'data-compo-bot50'!A422,'data-compo-bot50'!A423,"")</f>
        <v/>
      </c>
      <c r="B425" s="7" t="str">
        <f>'data-compo-bot50'!C423</f>
        <v>Zambia</v>
      </c>
      <c r="C425" s="246">
        <f>'data-compo-bot50'!B423</f>
        <v>1</v>
      </c>
    </row>
    <row r="426" spans="1:3" x14ac:dyDescent="0.2">
      <c r="A426" s="245" t="str">
        <f>IF('data-compo-bot50'!A424&lt;&gt;'data-compo-bot50'!A423,'data-compo-bot50'!A424,"")</f>
        <v/>
      </c>
      <c r="B426" s="7" t="str">
        <f>'data-compo-bot50'!C424</f>
        <v>Zanzibar</v>
      </c>
      <c r="C426" s="246">
        <f>'data-compo-bot50'!B424</f>
        <v>1</v>
      </c>
    </row>
    <row r="427" spans="1:3" x14ac:dyDescent="0.2">
      <c r="A427" s="245">
        <f>IF('data-compo-bot50'!A425&lt;&gt;'data-compo-bot50'!A424,'data-compo-bot50'!A425,"")</f>
        <v>1989</v>
      </c>
      <c r="B427" s="7" t="str">
        <f>'data-compo-bot50'!C425</f>
        <v>Bosnia and Herzegovina</v>
      </c>
      <c r="C427" s="246">
        <f>'data-compo-bot50'!B425</f>
        <v>1</v>
      </c>
    </row>
    <row r="428" spans="1:3" x14ac:dyDescent="0.2">
      <c r="A428" s="245" t="str">
        <f>IF('data-compo-bot50'!A426&lt;&gt;'data-compo-bot50'!A425,'data-compo-bot50'!A426,"")</f>
        <v/>
      </c>
      <c r="B428" s="7" t="str">
        <f>'data-compo-bot50'!C426</f>
        <v>Bangladesh</v>
      </c>
      <c r="C428" s="246">
        <f>'data-compo-bot50'!B426</f>
        <v>1</v>
      </c>
    </row>
    <row r="429" spans="1:3" x14ac:dyDescent="0.2">
      <c r="A429" s="245" t="str">
        <f>IF('data-compo-bot50'!A427&lt;&gt;'data-compo-bot50'!A426,'data-compo-bot50'!A427,"")</f>
        <v/>
      </c>
      <c r="B429" s="7" t="str">
        <f>'data-compo-bot50'!C427</f>
        <v>Burkina Faso</v>
      </c>
      <c r="C429" s="246">
        <f>'data-compo-bot50'!B427</f>
        <v>1</v>
      </c>
    </row>
    <row r="430" spans="1:3" x14ac:dyDescent="0.2">
      <c r="A430" s="245" t="str">
        <f>IF('data-compo-bot50'!A428&lt;&gt;'data-compo-bot50'!A427,'data-compo-bot50'!A428,"")</f>
        <v/>
      </c>
      <c r="B430" s="7" t="str">
        <f>'data-compo-bot50'!C428</f>
        <v>Burundi</v>
      </c>
      <c r="C430" s="246">
        <f>'data-compo-bot50'!B428</f>
        <v>1</v>
      </c>
    </row>
    <row r="431" spans="1:3" x14ac:dyDescent="0.2">
      <c r="A431" s="245" t="str">
        <f>IF('data-compo-bot50'!A429&lt;&gt;'data-compo-bot50'!A428,'data-compo-bot50'!A429,"")</f>
        <v/>
      </c>
      <c r="B431" s="7" t="str">
        <f>'data-compo-bot50'!C429</f>
        <v>Benin</v>
      </c>
      <c r="C431" s="246">
        <f>'data-compo-bot50'!B429</f>
        <v>1</v>
      </c>
    </row>
    <row r="432" spans="1:3" x14ac:dyDescent="0.2">
      <c r="A432" s="245" t="str">
        <f>IF('data-compo-bot50'!A430&lt;&gt;'data-compo-bot50'!A429,'data-compo-bot50'!A430,"")</f>
        <v/>
      </c>
      <c r="B432" s="7" t="str">
        <f>'data-compo-bot50'!C430</f>
        <v>Bhutan</v>
      </c>
      <c r="C432" s="246">
        <f>'data-compo-bot50'!B430</f>
        <v>1</v>
      </c>
    </row>
    <row r="433" spans="1:3" x14ac:dyDescent="0.2">
      <c r="A433" s="245" t="str">
        <f>IF('data-compo-bot50'!A431&lt;&gt;'data-compo-bot50'!A430,'data-compo-bot50'!A431,"")</f>
        <v/>
      </c>
      <c r="B433" s="7" t="str">
        <f>'data-compo-bot50'!C431</f>
        <v>DR Congo</v>
      </c>
      <c r="C433" s="246">
        <f>'data-compo-bot50'!B431</f>
        <v>1</v>
      </c>
    </row>
    <row r="434" spans="1:3" x14ac:dyDescent="0.2">
      <c r="A434" s="245" t="str">
        <f>IF('data-compo-bot50'!A432&lt;&gt;'data-compo-bot50'!A431,'data-compo-bot50'!A432,"")</f>
        <v/>
      </c>
      <c r="B434" s="7" t="str">
        <f>'data-compo-bot50'!C432</f>
        <v>Central African Republic</v>
      </c>
      <c r="C434" s="246">
        <f>'data-compo-bot50'!B432</f>
        <v>1</v>
      </c>
    </row>
    <row r="435" spans="1:3" x14ac:dyDescent="0.2">
      <c r="A435" s="245" t="str">
        <f>IF('data-compo-bot50'!A433&lt;&gt;'data-compo-bot50'!A432,'data-compo-bot50'!A433,"")</f>
        <v/>
      </c>
      <c r="B435" s="7" t="str">
        <f>'data-compo-bot50'!C433</f>
        <v>China</v>
      </c>
      <c r="C435" s="246">
        <f>'data-compo-bot50'!B433</f>
        <v>0.87999999523162842</v>
      </c>
    </row>
    <row r="436" spans="1:3" x14ac:dyDescent="0.2">
      <c r="A436" s="245" t="str">
        <f>IF('data-compo-bot50'!A434&lt;&gt;'data-compo-bot50'!A433,'data-compo-bot50'!A434,"")</f>
        <v/>
      </c>
      <c r="B436" s="7" t="str">
        <f>'data-compo-bot50'!C434</f>
        <v>Cabo Verde</v>
      </c>
      <c r="C436" s="246">
        <f>'data-compo-bot50'!B434</f>
        <v>1</v>
      </c>
    </row>
    <row r="437" spans="1:3" x14ac:dyDescent="0.2">
      <c r="A437" s="245" t="str">
        <f>IF('data-compo-bot50'!A435&lt;&gt;'data-compo-bot50'!A434,'data-compo-bot50'!A435,"")</f>
        <v/>
      </c>
      <c r="B437" s="7" t="str">
        <f>'data-compo-bot50'!C435</f>
        <v>Djibouti</v>
      </c>
      <c r="C437" s="246">
        <f>'data-compo-bot50'!B435</f>
        <v>1</v>
      </c>
    </row>
    <row r="438" spans="1:3" x14ac:dyDescent="0.2">
      <c r="A438" s="245" t="str">
        <f>IF('data-compo-bot50'!A436&lt;&gt;'data-compo-bot50'!A435,'data-compo-bot50'!A436,"")</f>
        <v/>
      </c>
      <c r="B438" s="7" t="str">
        <f>'data-compo-bot50'!C436</f>
        <v>Eritrea</v>
      </c>
      <c r="C438" s="246">
        <f>'data-compo-bot50'!B436</f>
        <v>1</v>
      </c>
    </row>
    <row r="439" spans="1:3" x14ac:dyDescent="0.2">
      <c r="A439" s="245" t="str">
        <f>IF('data-compo-bot50'!A437&lt;&gt;'data-compo-bot50'!A436,'data-compo-bot50'!A437,"")</f>
        <v/>
      </c>
      <c r="B439" s="7" t="str">
        <f>'data-compo-bot50'!C437</f>
        <v>Ethiopia</v>
      </c>
      <c r="C439" s="246">
        <f>'data-compo-bot50'!B437</f>
        <v>1</v>
      </c>
    </row>
    <row r="440" spans="1:3" x14ac:dyDescent="0.2">
      <c r="A440" s="245" t="str">
        <f>IF('data-compo-bot50'!A438&lt;&gt;'data-compo-bot50'!A437,'data-compo-bot50'!A438,"")</f>
        <v/>
      </c>
      <c r="B440" s="7" t="str">
        <f>'data-compo-bot50'!C438</f>
        <v>Ghana</v>
      </c>
      <c r="C440" s="246">
        <f>'data-compo-bot50'!B438</f>
        <v>1</v>
      </c>
    </row>
    <row r="441" spans="1:3" x14ac:dyDescent="0.2">
      <c r="A441" s="245" t="str">
        <f>IF('data-compo-bot50'!A439&lt;&gt;'data-compo-bot50'!A438,'data-compo-bot50'!A439,"")</f>
        <v/>
      </c>
      <c r="B441" s="7" t="str">
        <f>'data-compo-bot50'!C439</f>
        <v>Guinea</v>
      </c>
      <c r="C441" s="246">
        <f>'data-compo-bot50'!B439</f>
        <v>1</v>
      </c>
    </row>
    <row r="442" spans="1:3" x14ac:dyDescent="0.2">
      <c r="A442" s="245" t="str">
        <f>IF('data-compo-bot50'!A440&lt;&gt;'data-compo-bot50'!A439,'data-compo-bot50'!A440,"")</f>
        <v/>
      </c>
      <c r="B442" s="7" t="str">
        <f>'data-compo-bot50'!C440</f>
        <v>Equatorial Guinea</v>
      </c>
      <c r="C442" s="246">
        <f>'data-compo-bot50'!B440</f>
        <v>1</v>
      </c>
    </row>
    <row r="443" spans="1:3" x14ac:dyDescent="0.2">
      <c r="A443" s="245" t="str">
        <f>IF('data-compo-bot50'!A441&lt;&gt;'data-compo-bot50'!A440,'data-compo-bot50'!A441,"")</f>
        <v/>
      </c>
      <c r="B443" s="7" t="str">
        <f>'data-compo-bot50'!C441</f>
        <v>Guinea-Bissau</v>
      </c>
      <c r="C443" s="246">
        <f>'data-compo-bot50'!B441</f>
        <v>1</v>
      </c>
    </row>
    <row r="444" spans="1:3" x14ac:dyDescent="0.2">
      <c r="A444" s="245" t="str">
        <f>IF('data-compo-bot50'!A442&lt;&gt;'data-compo-bot50'!A441,'data-compo-bot50'!A442,"")</f>
        <v/>
      </c>
      <c r="B444" s="7" t="str">
        <f>'data-compo-bot50'!C442</f>
        <v>Haiti</v>
      </c>
      <c r="C444" s="246">
        <f>'data-compo-bot50'!B442</f>
        <v>1</v>
      </c>
    </row>
    <row r="445" spans="1:3" x14ac:dyDescent="0.2">
      <c r="A445" s="245" t="str">
        <f>IF('data-compo-bot50'!A443&lt;&gt;'data-compo-bot50'!A442,'data-compo-bot50'!A443,"")</f>
        <v/>
      </c>
      <c r="B445" s="7" t="str">
        <f>'data-compo-bot50'!C443</f>
        <v>Indonesia</v>
      </c>
      <c r="C445" s="246">
        <f>'data-compo-bot50'!B443</f>
        <v>1</v>
      </c>
    </row>
    <row r="446" spans="1:3" x14ac:dyDescent="0.2">
      <c r="A446" s="245" t="str">
        <f>IF('data-compo-bot50'!A444&lt;&gt;'data-compo-bot50'!A443,'data-compo-bot50'!A444,"")</f>
        <v/>
      </c>
      <c r="B446" s="7" t="str">
        <f>'data-compo-bot50'!C444</f>
        <v>India</v>
      </c>
      <c r="C446" s="246">
        <f>'data-compo-bot50'!B444</f>
        <v>1</v>
      </c>
    </row>
    <row r="447" spans="1:3" x14ac:dyDescent="0.2">
      <c r="A447" s="245" t="str">
        <f>IF('data-compo-bot50'!A445&lt;&gt;'data-compo-bot50'!A444,'data-compo-bot50'!A445,"")</f>
        <v/>
      </c>
      <c r="B447" s="7" t="str">
        <f>'data-compo-bot50'!C445</f>
        <v>Kenya</v>
      </c>
      <c r="C447" s="246">
        <f>'data-compo-bot50'!B445</f>
        <v>1</v>
      </c>
    </row>
    <row r="448" spans="1:3" x14ac:dyDescent="0.2">
      <c r="A448" s="245" t="str">
        <f>IF('data-compo-bot50'!A446&lt;&gt;'data-compo-bot50'!A445,'data-compo-bot50'!A446,"")</f>
        <v/>
      </c>
      <c r="B448" s="7" t="str">
        <f>'data-compo-bot50'!C446</f>
        <v>Cambodia</v>
      </c>
      <c r="C448" s="246">
        <f>'data-compo-bot50'!B446</f>
        <v>1</v>
      </c>
    </row>
    <row r="449" spans="1:3" x14ac:dyDescent="0.2">
      <c r="A449" s="245" t="str">
        <f>IF('data-compo-bot50'!A447&lt;&gt;'data-compo-bot50'!A446,'data-compo-bot50'!A447,"")</f>
        <v/>
      </c>
      <c r="B449" s="7" t="str">
        <f>'data-compo-bot50'!C447</f>
        <v>Lao PDR</v>
      </c>
      <c r="C449" s="246">
        <f>'data-compo-bot50'!B447</f>
        <v>1</v>
      </c>
    </row>
    <row r="450" spans="1:3" x14ac:dyDescent="0.2">
      <c r="A450" s="245" t="str">
        <f>IF('data-compo-bot50'!A448&lt;&gt;'data-compo-bot50'!A447,'data-compo-bot50'!A448,"")</f>
        <v/>
      </c>
      <c r="B450" s="7" t="str">
        <f>'data-compo-bot50'!C448</f>
        <v>Madagascar</v>
      </c>
      <c r="C450" s="246">
        <f>'data-compo-bot50'!B448</f>
        <v>1</v>
      </c>
    </row>
    <row r="451" spans="1:3" x14ac:dyDescent="0.2">
      <c r="A451" s="245" t="str">
        <f>IF('data-compo-bot50'!A449&lt;&gt;'data-compo-bot50'!A448,'data-compo-bot50'!A449,"")</f>
        <v/>
      </c>
      <c r="B451" s="7" t="str">
        <f>'data-compo-bot50'!C449</f>
        <v>Mali</v>
      </c>
      <c r="C451" s="246">
        <f>'data-compo-bot50'!B449</f>
        <v>1</v>
      </c>
    </row>
    <row r="452" spans="1:3" x14ac:dyDescent="0.2">
      <c r="A452" s="245" t="str">
        <f>IF('data-compo-bot50'!A450&lt;&gt;'data-compo-bot50'!A449,'data-compo-bot50'!A450,"")</f>
        <v/>
      </c>
      <c r="B452" s="7" t="str">
        <f>'data-compo-bot50'!C450</f>
        <v>Myanmar</v>
      </c>
      <c r="C452" s="246">
        <f>'data-compo-bot50'!B450</f>
        <v>1</v>
      </c>
    </row>
    <row r="453" spans="1:3" x14ac:dyDescent="0.2">
      <c r="A453" s="245" t="str">
        <f>IF('data-compo-bot50'!A451&lt;&gt;'data-compo-bot50'!A450,'data-compo-bot50'!A451,"")</f>
        <v/>
      </c>
      <c r="B453" s="7" t="str">
        <f>'data-compo-bot50'!C451</f>
        <v>Malawi</v>
      </c>
      <c r="C453" s="246">
        <f>'data-compo-bot50'!B451</f>
        <v>1</v>
      </c>
    </row>
    <row r="454" spans="1:3" x14ac:dyDescent="0.2">
      <c r="A454" s="245" t="str">
        <f>IF('data-compo-bot50'!A452&lt;&gt;'data-compo-bot50'!A451,'data-compo-bot50'!A452,"")</f>
        <v/>
      </c>
      <c r="B454" s="7" t="str">
        <f>'data-compo-bot50'!C452</f>
        <v>Mozambique</v>
      </c>
      <c r="C454" s="246">
        <f>'data-compo-bot50'!B452</f>
        <v>1</v>
      </c>
    </row>
    <row r="455" spans="1:3" x14ac:dyDescent="0.2">
      <c r="A455" s="245" t="str">
        <f>IF('data-compo-bot50'!A453&lt;&gt;'data-compo-bot50'!A452,'data-compo-bot50'!A453,"")</f>
        <v/>
      </c>
      <c r="B455" s="7" t="str">
        <f>'data-compo-bot50'!C453</f>
        <v>Niger</v>
      </c>
      <c r="C455" s="246">
        <f>'data-compo-bot50'!B453</f>
        <v>1</v>
      </c>
    </row>
    <row r="456" spans="1:3" x14ac:dyDescent="0.2">
      <c r="A456" s="245" t="str">
        <f>IF('data-compo-bot50'!A454&lt;&gt;'data-compo-bot50'!A453,'data-compo-bot50'!A454,"")</f>
        <v/>
      </c>
      <c r="B456" s="7" t="str">
        <f>'data-compo-bot50'!C454</f>
        <v>Nepal</v>
      </c>
      <c r="C456" s="246">
        <f>'data-compo-bot50'!B454</f>
        <v>1</v>
      </c>
    </row>
    <row r="457" spans="1:3" x14ac:dyDescent="0.2">
      <c r="A457" s="245" t="str">
        <f>IF('data-compo-bot50'!A455&lt;&gt;'data-compo-bot50'!A454,'data-compo-bot50'!A455,"")</f>
        <v/>
      </c>
      <c r="B457" s="7" t="str">
        <f>'data-compo-bot50'!C455</f>
        <v>Papua New Guinea</v>
      </c>
      <c r="C457" s="246">
        <f>'data-compo-bot50'!B455</f>
        <v>1</v>
      </c>
    </row>
    <row r="458" spans="1:3" x14ac:dyDescent="0.2">
      <c r="A458" s="245" t="str">
        <f>IF('data-compo-bot50'!A456&lt;&gt;'data-compo-bot50'!A455,'data-compo-bot50'!A456,"")</f>
        <v/>
      </c>
      <c r="B458" s="7" t="str">
        <f>'data-compo-bot50'!C456</f>
        <v>Palestine</v>
      </c>
      <c r="C458" s="246">
        <f>'data-compo-bot50'!B456</f>
        <v>1</v>
      </c>
    </row>
    <row r="459" spans="1:3" x14ac:dyDescent="0.2">
      <c r="A459" s="245" t="str">
        <f>IF('data-compo-bot50'!A457&lt;&gt;'data-compo-bot50'!A456,'data-compo-bot50'!A457,"")</f>
        <v/>
      </c>
      <c r="B459" s="7" t="str">
        <f>'data-compo-bot50'!C457</f>
        <v>Rwanda</v>
      </c>
      <c r="C459" s="246">
        <f>'data-compo-bot50'!B457</f>
        <v>1</v>
      </c>
    </row>
    <row r="460" spans="1:3" x14ac:dyDescent="0.2">
      <c r="A460" s="245" t="str">
        <f>IF('data-compo-bot50'!A458&lt;&gt;'data-compo-bot50'!A457,'data-compo-bot50'!A458,"")</f>
        <v/>
      </c>
      <c r="B460" s="7" t="str">
        <f>'data-compo-bot50'!C458</f>
        <v>Sudan</v>
      </c>
      <c r="C460" s="246">
        <f>'data-compo-bot50'!B458</f>
        <v>1</v>
      </c>
    </row>
    <row r="461" spans="1:3" x14ac:dyDescent="0.2">
      <c r="A461" s="245" t="str">
        <f>IF('data-compo-bot50'!A459&lt;&gt;'data-compo-bot50'!A458,'data-compo-bot50'!A459,"")</f>
        <v/>
      </c>
      <c r="B461" s="7" t="str">
        <f>'data-compo-bot50'!C459</f>
        <v>Sierra Leone</v>
      </c>
      <c r="C461" s="246">
        <f>'data-compo-bot50'!B459</f>
        <v>1</v>
      </c>
    </row>
    <row r="462" spans="1:3" x14ac:dyDescent="0.2">
      <c r="A462" s="245" t="str">
        <f>IF('data-compo-bot50'!A460&lt;&gt;'data-compo-bot50'!A459,'data-compo-bot50'!A460,"")</f>
        <v/>
      </c>
      <c r="B462" s="7" t="str">
        <f>'data-compo-bot50'!C460</f>
        <v>Somalia</v>
      </c>
      <c r="C462" s="246">
        <f>'data-compo-bot50'!B460</f>
        <v>1</v>
      </c>
    </row>
    <row r="463" spans="1:3" x14ac:dyDescent="0.2">
      <c r="A463" s="245" t="str">
        <f>IF('data-compo-bot50'!A461&lt;&gt;'data-compo-bot50'!A460,'data-compo-bot50'!A461,"")</f>
        <v/>
      </c>
      <c r="B463" s="7" t="str">
        <f>'data-compo-bot50'!C461</f>
        <v>South Sudan</v>
      </c>
      <c r="C463" s="246">
        <f>'data-compo-bot50'!B461</f>
        <v>1</v>
      </c>
    </row>
    <row r="464" spans="1:3" x14ac:dyDescent="0.2">
      <c r="A464" s="245" t="str">
        <f>IF('data-compo-bot50'!A462&lt;&gt;'data-compo-bot50'!A461,'data-compo-bot50'!A462,"")</f>
        <v/>
      </c>
      <c r="B464" s="7" t="str">
        <f>'data-compo-bot50'!C462</f>
        <v>Sao Tome and Principe</v>
      </c>
      <c r="C464" s="246">
        <f>'data-compo-bot50'!B462</f>
        <v>1</v>
      </c>
    </row>
    <row r="465" spans="1:3" x14ac:dyDescent="0.2">
      <c r="A465" s="245" t="str">
        <f>IF('data-compo-bot50'!A463&lt;&gt;'data-compo-bot50'!A462,'data-compo-bot50'!A463,"")</f>
        <v/>
      </c>
      <c r="B465" s="7" t="str">
        <f>'data-compo-bot50'!C463</f>
        <v>Chad</v>
      </c>
      <c r="C465" s="246">
        <f>'data-compo-bot50'!B463</f>
        <v>1</v>
      </c>
    </row>
    <row r="466" spans="1:3" x14ac:dyDescent="0.2">
      <c r="A466" s="245" t="str">
        <f>IF('data-compo-bot50'!A464&lt;&gt;'data-compo-bot50'!A463,'data-compo-bot50'!A464,"")</f>
        <v/>
      </c>
      <c r="B466" s="7" t="str">
        <f>'data-compo-bot50'!C464</f>
        <v>Togo</v>
      </c>
      <c r="C466" s="246">
        <f>'data-compo-bot50'!B464</f>
        <v>1</v>
      </c>
    </row>
    <row r="467" spans="1:3" x14ac:dyDescent="0.2">
      <c r="A467" s="245" t="str">
        <f>IF('data-compo-bot50'!A465&lt;&gt;'data-compo-bot50'!A464,'data-compo-bot50'!A465,"")</f>
        <v/>
      </c>
      <c r="B467" s="7" t="str">
        <f>'data-compo-bot50'!C465</f>
        <v>Tanzania</v>
      </c>
      <c r="C467" s="246">
        <f>'data-compo-bot50'!B465</f>
        <v>1</v>
      </c>
    </row>
    <row r="468" spans="1:3" x14ac:dyDescent="0.2">
      <c r="A468" s="245" t="str">
        <f>IF('data-compo-bot50'!A466&lt;&gt;'data-compo-bot50'!A465,'data-compo-bot50'!A466,"")</f>
        <v/>
      </c>
      <c r="B468" s="7" t="str">
        <f>'data-compo-bot50'!C466</f>
        <v>Uganda</v>
      </c>
      <c r="C468" s="246">
        <f>'data-compo-bot50'!B466</f>
        <v>1</v>
      </c>
    </row>
    <row r="469" spans="1:3" x14ac:dyDescent="0.2">
      <c r="A469" s="245" t="str">
        <f>IF('data-compo-bot50'!A467&lt;&gt;'data-compo-bot50'!A466,'data-compo-bot50'!A467,"")</f>
        <v/>
      </c>
      <c r="B469" s="7" t="str">
        <f>'data-compo-bot50'!C467</f>
        <v>Viet Nam</v>
      </c>
      <c r="C469" s="246">
        <f>'data-compo-bot50'!B467</f>
        <v>1</v>
      </c>
    </row>
    <row r="470" spans="1:3" x14ac:dyDescent="0.2">
      <c r="A470" s="245" t="str">
        <f>IF('data-compo-bot50'!A468&lt;&gt;'data-compo-bot50'!A467,'data-compo-bot50'!A468,"")</f>
        <v/>
      </c>
      <c r="B470" s="7" t="str">
        <f>'data-compo-bot50'!C468</f>
        <v>Zambia</v>
      </c>
      <c r="C470" s="246">
        <f>'data-compo-bot50'!B468</f>
        <v>1</v>
      </c>
    </row>
    <row r="471" spans="1:3" x14ac:dyDescent="0.2">
      <c r="A471" s="245" t="str">
        <f>IF('data-compo-bot50'!A469&lt;&gt;'data-compo-bot50'!A468,'data-compo-bot50'!A469,"")</f>
        <v/>
      </c>
      <c r="B471" s="7" t="str">
        <f>'data-compo-bot50'!C469</f>
        <v>Zanzibar</v>
      </c>
      <c r="C471" s="246">
        <f>'data-compo-bot50'!B469</f>
        <v>1</v>
      </c>
    </row>
    <row r="472" spans="1:3" x14ac:dyDescent="0.2">
      <c r="A472" s="245">
        <f>IF('data-compo-bot50'!A470&lt;&gt;'data-compo-bot50'!A469,'data-compo-bot50'!A470,"")</f>
        <v>1990</v>
      </c>
      <c r="B472" s="7" t="str">
        <f>'data-compo-bot50'!C470</f>
        <v>Afghanistan</v>
      </c>
      <c r="C472" s="246">
        <f>'data-compo-bot50'!B470</f>
        <v>1</v>
      </c>
    </row>
    <row r="473" spans="1:3" x14ac:dyDescent="0.2">
      <c r="A473" s="245" t="str">
        <f>IF('data-compo-bot50'!A471&lt;&gt;'data-compo-bot50'!A470,'data-compo-bot50'!A471,"")</f>
        <v/>
      </c>
      <c r="B473" s="7" t="str">
        <f>'data-compo-bot50'!C471</f>
        <v>Bosnia and Herzegovina</v>
      </c>
      <c r="C473" s="246">
        <f>'data-compo-bot50'!B471</f>
        <v>1</v>
      </c>
    </row>
    <row r="474" spans="1:3" x14ac:dyDescent="0.2">
      <c r="A474" s="245" t="str">
        <f>IF('data-compo-bot50'!A472&lt;&gt;'data-compo-bot50'!A471,'data-compo-bot50'!A472,"")</f>
        <v/>
      </c>
      <c r="B474" s="7" t="str">
        <f>'data-compo-bot50'!C472</f>
        <v>Bangladesh</v>
      </c>
      <c r="C474" s="246">
        <f>'data-compo-bot50'!B472</f>
        <v>1</v>
      </c>
    </row>
    <row r="475" spans="1:3" x14ac:dyDescent="0.2">
      <c r="A475" s="245" t="str">
        <f>IF('data-compo-bot50'!A473&lt;&gt;'data-compo-bot50'!A472,'data-compo-bot50'!A473,"")</f>
        <v/>
      </c>
      <c r="B475" s="7" t="str">
        <f>'data-compo-bot50'!C473</f>
        <v>Burkina Faso</v>
      </c>
      <c r="C475" s="246">
        <f>'data-compo-bot50'!B473</f>
        <v>1</v>
      </c>
    </row>
    <row r="476" spans="1:3" x14ac:dyDescent="0.2">
      <c r="A476" s="245" t="str">
        <f>IF('data-compo-bot50'!A474&lt;&gt;'data-compo-bot50'!A473,'data-compo-bot50'!A474,"")</f>
        <v/>
      </c>
      <c r="B476" s="7" t="str">
        <f>'data-compo-bot50'!C474</f>
        <v>Burundi</v>
      </c>
      <c r="C476" s="246">
        <f>'data-compo-bot50'!B474</f>
        <v>1</v>
      </c>
    </row>
    <row r="477" spans="1:3" x14ac:dyDescent="0.2">
      <c r="A477" s="245" t="str">
        <f>IF('data-compo-bot50'!A475&lt;&gt;'data-compo-bot50'!A474,'data-compo-bot50'!A475,"")</f>
        <v/>
      </c>
      <c r="B477" s="7" t="str">
        <f>'data-compo-bot50'!C475</f>
        <v>Benin</v>
      </c>
      <c r="C477" s="246">
        <f>'data-compo-bot50'!B475</f>
        <v>1</v>
      </c>
    </row>
    <row r="478" spans="1:3" x14ac:dyDescent="0.2">
      <c r="A478" s="245" t="str">
        <f>IF('data-compo-bot50'!A476&lt;&gt;'data-compo-bot50'!A475,'data-compo-bot50'!A476,"")</f>
        <v/>
      </c>
      <c r="B478" s="7" t="str">
        <f>'data-compo-bot50'!C476</f>
        <v>DR Congo</v>
      </c>
      <c r="C478" s="246">
        <f>'data-compo-bot50'!B476</f>
        <v>1</v>
      </c>
    </row>
    <row r="479" spans="1:3" x14ac:dyDescent="0.2">
      <c r="A479" s="245" t="str">
        <f>IF('data-compo-bot50'!A477&lt;&gt;'data-compo-bot50'!A476,'data-compo-bot50'!A477,"")</f>
        <v/>
      </c>
      <c r="B479" s="7" t="str">
        <f>'data-compo-bot50'!C477</f>
        <v>Central African Republic</v>
      </c>
      <c r="C479" s="246">
        <f>'data-compo-bot50'!B477</f>
        <v>1</v>
      </c>
    </row>
    <row r="480" spans="1:3" x14ac:dyDescent="0.2">
      <c r="A480" s="245" t="str">
        <f>IF('data-compo-bot50'!A478&lt;&gt;'data-compo-bot50'!A477,'data-compo-bot50'!A478,"")</f>
        <v/>
      </c>
      <c r="B480" s="7" t="str">
        <f>'data-compo-bot50'!C478</f>
        <v>China</v>
      </c>
      <c r="C480" s="246">
        <f>'data-compo-bot50'!B478</f>
        <v>0.85999995470046997</v>
      </c>
    </row>
    <row r="481" spans="1:3" x14ac:dyDescent="0.2">
      <c r="A481" s="245" t="str">
        <f>IF('data-compo-bot50'!A479&lt;&gt;'data-compo-bot50'!A478,'data-compo-bot50'!A479,"")</f>
        <v/>
      </c>
      <c r="B481" s="7" t="str">
        <f>'data-compo-bot50'!C479</f>
        <v>Cabo Verde</v>
      </c>
      <c r="C481" s="246">
        <f>'data-compo-bot50'!B479</f>
        <v>1</v>
      </c>
    </row>
    <row r="482" spans="1:3" x14ac:dyDescent="0.2">
      <c r="A482" s="245" t="str">
        <f>IF('data-compo-bot50'!A480&lt;&gt;'data-compo-bot50'!A479,'data-compo-bot50'!A480,"")</f>
        <v/>
      </c>
      <c r="B482" s="7" t="str">
        <f>'data-compo-bot50'!C480</f>
        <v>Djibouti</v>
      </c>
      <c r="C482" s="246">
        <f>'data-compo-bot50'!B480</f>
        <v>1</v>
      </c>
    </row>
    <row r="483" spans="1:3" x14ac:dyDescent="0.2">
      <c r="A483" s="245" t="str">
        <f>IF('data-compo-bot50'!A481&lt;&gt;'data-compo-bot50'!A480,'data-compo-bot50'!A481,"")</f>
        <v/>
      </c>
      <c r="B483" s="7" t="str">
        <f>'data-compo-bot50'!C481</f>
        <v>Eritrea</v>
      </c>
      <c r="C483" s="246">
        <f>'data-compo-bot50'!B481</f>
        <v>1</v>
      </c>
    </row>
    <row r="484" spans="1:3" x14ac:dyDescent="0.2">
      <c r="A484" s="245" t="str">
        <f>IF('data-compo-bot50'!A482&lt;&gt;'data-compo-bot50'!A481,'data-compo-bot50'!A482,"")</f>
        <v/>
      </c>
      <c r="B484" s="7" t="str">
        <f>'data-compo-bot50'!C482</f>
        <v>Ethiopia</v>
      </c>
      <c r="C484" s="246">
        <f>'data-compo-bot50'!B482</f>
        <v>1</v>
      </c>
    </row>
    <row r="485" spans="1:3" x14ac:dyDescent="0.2">
      <c r="A485" s="245" t="str">
        <f>IF('data-compo-bot50'!A483&lt;&gt;'data-compo-bot50'!A482,'data-compo-bot50'!A483,"")</f>
        <v/>
      </c>
      <c r="B485" s="7" t="str">
        <f>'data-compo-bot50'!C483</f>
        <v>Ghana</v>
      </c>
      <c r="C485" s="246">
        <f>'data-compo-bot50'!B483</f>
        <v>1</v>
      </c>
    </row>
    <row r="486" spans="1:3" x14ac:dyDescent="0.2">
      <c r="A486" s="245" t="str">
        <f>IF('data-compo-bot50'!A484&lt;&gt;'data-compo-bot50'!A483,'data-compo-bot50'!A484,"")</f>
        <v/>
      </c>
      <c r="B486" s="7" t="str">
        <f>'data-compo-bot50'!C484</f>
        <v>Guinea</v>
      </c>
      <c r="C486" s="246">
        <f>'data-compo-bot50'!B484</f>
        <v>1</v>
      </c>
    </row>
    <row r="487" spans="1:3" x14ac:dyDescent="0.2">
      <c r="A487" s="245" t="str">
        <f>IF('data-compo-bot50'!A485&lt;&gt;'data-compo-bot50'!A484,'data-compo-bot50'!A485,"")</f>
        <v/>
      </c>
      <c r="B487" s="7" t="str">
        <f>'data-compo-bot50'!C485</f>
        <v>Equatorial Guinea</v>
      </c>
      <c r="C487" s="246">
        <f>'data-compo-bot50'!B485</f>
        <v>1</v>
      </c>
    </row>
    <row r="488" spans="1:3" x14ac:dyDescent="0.2">
      <c r="A488" s="245" t="str">
        <f>IF('data-compo-bot50'!A486&lt;&gt;'data-compo-bot50'!A485,'data-compo-bot50'!A486,"")</f>
        <v/>
      </c>
      <c r="B488" s="7" t="str">
        <f>'data-compo-bot50'!C486</f>
        <v>Guinea-Bissau</v>
      </c>
      <c r="C488" s="246">
        <f>'data-compo-bot50'!B486</f>
        <v>1</v>
      </c>
    </row>
    <row r="489" spans="1:3" x14ac:dyDescent="0.2">
      <c r="A489" s="245" t="str">
        <f>IF('data-compo-bot50'!A487&lt;&gt;'data-compo-bot50'!A486,'data-compo-bot50'!A487,"")</f>
        <v/>
      </c>
      <c r="B489" s="7" t="str">
        <f>'data-compo-bot50'!C487</f>
        <v>Haiti</v>
      </c>
      <c r="C489" s="246">
        <f>'data-compo-bot50'!B487</f>
        <v>1</v>
      </c>
    </row>
    <row r="490" spans="1:3" x14ac:dyDescent="0.2">
      <c r="A490" s="245" t="str">
        <f>IF('data-compo-bot50'!A488&lt;&gt;'data-compo-bot50'!A487,'data-compo-bot50'!A488,"")</f>
        <v/>
      </c>
      <c r="B490" s="7" t="str">
        <f>'data-compo-bot50'!C488</f>
        <v>Indonesia</v>
      </c>
      <c r="C490" s="246">
        <f>'data-compo-bot50'!B488</f>
        <v>1</v>
      </c>
    </row>
    <row r="491" spans="1:3" x14ac:dyDescent="0.2">
      <c r="A491" s="245" t="str">
        <f>IF('data-compo-bot50'!A489&lt;&gt;'data-compo-bot50'!A488,'data-compo-bot50'!A489,"")</f>
        <v/>
      </c>
      <c r="B491" s="7" t="str">
        <f>'data-compo-bot50'!C489</f>
        <v>India</v>
      </c>
      <c r="C491" s="246">
        <f>'data-compo-bot50'!B489</f>
        <v>1</v>
      </c>
    </row>
    <row r="492" spans="1:3" x14ac:dyDescent="0.2">
      <c r="A492" s="245" t="str">
        <f>IF('data-compo-bot50'!A490&lt;&gt;'data-compo-bot50'!A489,'data-compo-bot50'!A490,"")</f>
        <v/>
      </c>
      <c r="B492" s="7" t="str">
        <f>'data-compo-bot50'!C490</f>
        <v>Kenya</v>
      </c>
      <c r="C492" s="246">
        <f>'data-compo-bot50'!B490</f>
        <v>1</v>
      </c>
    </row>
    <row r="493" spans="1:3" x14ac:dyDescent="0.2">
      <c r="A493" s="245" t="str">
        <f>IF('data-compo-bot50'!A491&lt;&gt;'data-compo-bot50'!A490,'data-compo-bot50'!A491,"")</f>
        <v/>
      </c>
      <c r="B493" s="7" t="str">
        <f>'data-compo-bot50'!C491</f>
        <v>Cambodia</v>
      </c>
      <c r="C493" s="246">
        <f>'data-compo-bot50'!B491</f>
        <v>1</v>
      </c>
    </row>
    <row r="494" spans="1:3" x14ac:dyDescent="0.2">
      <c r="A494" s="245" t="str">
        <f>IF('data-compo-bot50'!A492&lt;&gt;'data-compo-bot50'!A491,'data-compo-bot50'!A492,"")</f>
        <v/>
      </c>
      <c r="B494" s="7" t="str">
        <f>'data-compo-bot50'!C492</f>
        <v>Lao PDR</v>
      </c>
      <c r="C494" s="246">
        <f>'data-compo-bot50'!B492</f>
        <v>1</v>
      </c>
    </row>
    <row r="495" spans="1:3" x14ac:dyDescent="0.2">
      <c r="A495" s="245" t="str">
        <f>IF('data-compo-bot50'!A493&lt;&gt;'data-compo-bot50'!A492,'data-compo-bot50'!A493,"")</f>
        <v/>
      </c>
      <c r="B495" s="7" t="str">
        <f>'data-compo-bot50'!C493</f>
        <v>Liberia</v>
      </c>
      <c r="C495" s="246">
        <f>'data-compo-bot50'!B493</f>
        <v>1</v>
      </c>
    </row>
    <row r="496" spans="1:3" x14ac:dyDescent="0.2">
      <c r="A496" s="245" t="str">
        <f>IF('data-compo-bot50'!A494&lt;&gt;'data-compo-bot50'!A493,'data-compo-bot50'!A494,"")</f>
        <v/>
      </c>
      <c r="B496" s="7" t="str">
        <f>'data-compo-bot50'!C494</f>
        <v>Madagascar</v>
      </c>
      <c r="C496" s="246">
        <f>'data-compo-bot50'!B494</f>
        <v>1</v>
      </c>
    </row>
    <row r="497" spans="1:3" x14ac:dyDescent="0.2">
      <c r="A497" s="245" t="str">
        <f>IF('data-compo-bot50'!A495&lt;&gt;'data-compo-bot50'!A494,'data-compo-bot50'!A495,"")</f>
        <v/>
      </c>
      <c r="B497" s="7" t="str">
        <f>'data-compo-bot50'!C495</f>
        <v>Mali</v>
      </c>
      <c r="C497" s="246">
        <f>'data-compo-bot50'!B495</f>
        <v>1</v>
      </c>
    </row>
    <row r="498" spans="1:3" x14ac:dyDescent="0.2">
      <c r="A498" s="245" t="str">
        <f>IF('data-compo-bot50'!A496&lt;&gt;'data-compo-bot50'!A495,'data-compo-bot50'!A496,"")</f>
        <v/>
      </c>
      <c r="B498" s="7" t="str">
        <f>'data-compo-bot50'!C496</f>
        <v>Myanmar</v>
      </c>
      <c r="C498" s="246">
        <f>'data-compo-bot50'!B496</f>
        <v>1</v>
      </c>
    </row>
    <row r="499" spans="1:3" x14ac:dyDescent="0.2">
      <c r="A499" s="245" t="str">
        <f>IF('data-compo-bot50'!A497&lt;&gt;'data-compo-bot50'!A496,'data-compo-bot50'!A497,"")</f>
        <v/>
      </c>
      <c r="B499" s="7" t="str">
        <f>'data-compo-bot50'!C497</f>
        <v>Malawi</v>
      </c>
      <c r="C499" s="246">
        <f>'data-compo-bot50'!B497</f>
        <v>1</v>
      </c>
    </row>
    <row r="500" spans="1:3" x14ac:dyDescent="0.2">
      <c r="A500" s="245" t="str">
        <f>IF('data-compo-bot50'!A498&lt;&gt;'data-compo-bot50'!A497,'data-compo-bot50'!A498,"")</f>
        <v/>
      </c>
      <c r="B500" s="7" t="str">
        <f>'data-compo-bot50'!C498</f>
        <v>Mozambique</v>
      </c>
      <c r="C500" s="246">
        <f>'data-compo-bot50'!B498</f>
        <v>1</v>
      </c>
    </row>
    <row r="501" spans="1:3" x14ac:dyDescent="0.2">
      <c r="A501" s="245" t="str">
        <f>IF('data-compo-bot50'!A499&lt;&gt;'data-compo-bot50'!A498,'data-compo-bot50'!A499,"")</f>
        <v/>
      </c>
      <c r="B501" s="7" t="str">
        <f>'data-compo-bot50'!C499</f>
        <v>Niger</v>
      </c>
      <c r="C501" s="246">
        <f>'data-compo-bot50'!B499</f>
        <v>1</v>
      </c>
    </row>
    <row r="502" spans="1:3" x14ac:dyDescent="0.2">
      <c r="A502" s="245" t="str">
        <f>IF('data-compo-bot50'!A500&lt;&gt;'data-compo-bot50'!A499,'data-compo-bot50'!A500,"")</f>
        <v/>
      </c>
      <c r="B502" s="7" t="str">
        <f>'data-compo-bot50'!C500</f>
        <v>Nepal</v>
      </c>
      <c r="C502" s="246">
        <f>'data-compo-bot50'!B500</f>
        <v>1</v>
      </c>
    </row>
    <row r="503" spans="1:3" x14ac:dyDescent="0.2">
      <c r="A503" s="245" t="str">
        <f>IF('data-compo-bot50'!A501&lt;&gt;'data-compo-bot50'!A500,'data-compo-bot50'!A501,"")</f>
        <v/>
      </c>
      <c r="B503" s="7" t="str">
        <f>'data-compo-bot50'!C501</f>
        <v>Papua New Guinea</v>
      </c>
      <c r="C503" s="246">
        <f>'data-compo-bot50'!B501</f>
        <v>1</v>
      </c>
    </row>
    <row r="504" spans="1:3" x14ac:dyDescent="0.2">
      <c r="A504" s="245" t="str">
        <f>IF('data-compo-bot50'!A502&lt;&gt;'data-compo-bot50'!A501,'data-compo-bot50'!A502,"")</f>
        <v/>
      </c>
      <c r="B504" s="7" t="str">
        <f>'data-compo-bot50'!C502</f>
        <v>Palestine</v>
      </c>
      <c r="C504" s="246">
        <f>'data-compo-bot50'!B502</f>
        <v>1</v>
      </c>
    </row>
    <row r="505" spans="1:3" x14ac:dyDescent="0.2">
      <c r="A505" s="245" t="str">
        <f>IF('data-compo-bot50'!A503&lt;&gt;'data-compo-bot50'!A502,'data-compo-bot50'!A503,"")</f>
        <v/>
      </c>
      <c r="B505" s="7" t="str">
        <f>'data-compo-bot50'!C503</f>
        <v>Rwanda</v>
      </c>
      <c r="C505" s="246">
        <f>'data-compo-bot50'!B503</f>
        <v>1</v>
      </c>
    </row>
    <row r="506" spans="1:3" x14ac:dyDescent="0.2">
      <c r="A506" s="245" t="str">
        <f>IF('data-compo-bot50'!A504&lt;&gt;'data-compo-bot50'!A503,'data-compo-bot50'!A504,"")</f>
        <v/>
      </c>
      <c r="B506" s="7" t="str">
        <f>'data-compo-bot50'!C504</f>
        <v>Sudan</v>
      </c>
      <c r="C506" s="246">
        <f>'data-compo-bot50'!B504</f>
        <v>1</v>
      </c>
    </row>
    <row r="507" spans="1:3" x14ac:dyDescent="0.2">
      <c r="A507" s="245" t="str">
        <f>IF('data-compo-bot50'!A505&lt;&gt;'data-compo-bot50'!A504,'data-compo-bot50'!A505,"")</f>
        <v/>
      </c>
      <c r="B507" s="7" t="str">
        <f>'data-compo-bot50'!C505</f>
        <v>Sierra Leone</v>
      </c>
      <c r="C507" s="246">
        <f>'data-compo-bot50'!B505</f>
        <v>1</v>
      </c>
    </row>
    <row r="508" spans="1:3" x14ac:dyDescent="0.2">
      <c r="A508" s="245" t="str">
        <f>IF('data-compo-bot50'!A506&lt;&gt;'data-compo-bot50'!A505,'data-compo-bot50'!A506,"")</f>
        <v/>
      </c>
      <c r="B508" s="7" t="str">
        <f>'data-compo-bot50'!C506</f>
        <v>Senegal</v>
      </c>
      <c r="C508" s="246">
        <f>'data-compo-bot50'!B506</f>
        <v>1</v>
      </c>
    </row>
    <row r="509" spans="1:3" x14ac:dyDescent="0.2">
      <c r="A509" s="245" t="str">
        <f>IF('data-compo-bot50'!A507&lt;&gt;'data-compo-bot50'!A506,'data-compo-bot50'!A507,"")</f>
        <v/>
      </c>
      <c r="B509" s="7" t="str">
        <f>'data-compo-bot50'!C507</f>
        <v>Somalia</v>
      </c>
      <c r="C509" s="246">
        <f>'data-compo-bot50'!B507</f>
        <v>1</v>
      </c>
    </row>
    <row r="510" spans="1:3" x14ac:dyDescent="0.2">
      <c r="A510" s="245" t="str">
        <f>IF('data-compo-bot50'!A508&lt;&gt;'data-compo-bot50'!A507,'data-compo-bot50'!A508,"")</f>
        <v/>
      </c>
      <c r="B510" s="7" t="str">
        <f>'data-compo-bot50'!C508</f>
        <v>South Sudan</v>
      </c>
      <c r="C510" s="246">
        <f>'data-compo-bot50'!B508</f>
        <v>1</v>
      </c>
    </row>
    <row r="511" spans="1:3" x14ac:dyDescent="0.2">
      <c r="A511" s="245" t="str">
        <f>IF('data-compo-bot50'!A509&lt;&gt;'data-compo-bot50'!A508,'data-compo-bot50'!A509,"")</f>
        <v/>
      </c>
      <c r="B511" s="7" t="str">
        <f>'data-compo-bot50'!C509</f>
        <v>Sao Tome and Principe</v>
      </c>
      <c r="C511" s="246">
        <f>'data-compo-bot50'!B509</f>
        <v>1</v>
      </c>
    </row>
    <row r="512" spans="1:3" x14ac:dyDescent="0.2">
      <c r="A512" s="245" t="str">
        <f>IF('data-compo-bot50'!A510&lt;&gt;'data-compo-bot50'!A509,'data-compo-bot50'!A510,"")</f>
        <v/>
      </c>
      <c r="B512" s="7" t="str">
        <f>'data-compo-bot50'!C510</f>
        <v>Chad</v>
      </c>
      <c r="C512" s="246">
        <f>'data-compo-bot50'!B510</f>
        <v>1</v>
      </c>
    </row>
    <row r="513" spans="1:3" x14ac:dyDescent="0.2">
      <c r="A513" s="245" t="str">
        <f>IF('data-compo-bot50'!A511&lt;&gt;'data-compo-bot50'!A510,'data-compo-bot50'!A511,"")</f>
        <v/>
      </c>
      <c r="B513" s="7" t="str">
        <f>'data-compo-bot50'!C511</f>
        <v>Togo</v>
      </c>
      <c r="C513" s="246">
        <f>'data-compo-bot50'!B511</f>
        <v>1</v>
      </c>
    </row>
    <row r="514" spans="1:3" x14ac:dyDescent="0.2">
      <c r="A514" s="245" t="str">
        <f>IF('data-compo-bot50'!A512&lt;&gt;'data-compo-bot50'!A511,'data-compo-bot50'!A512,"")</f>
        <v/>
      </c>
      <c r="B514" s="7" t="str">
        <f>'data-compo-bot50'!C512</f>
        <v>Tanzania</v>
      </c>
      <c r="C514" s="246">
        <f>'data-compo-bot50'!B512</f>
        <v>1</v>
      </c>
    </row>
    <row r="515" spans="1:3" x14ac:dyDescent="0.2">
      <c r="A515" s="245" t="str">
        <f>IF('data-compo-bot50'!A513&lt;&gt;'data-compo-bot50'!A512,'data-compo-bot50'!A513,"")</f>
        <v/>
      </c>
      <c r="B515" s="7" t="str">
        <f>'data-compo-bot50'!C513</f>
        <v>Uganda</v>
      </c>
      <c r="C515" s="246">
        <f>'data-compo-bot50'!B513</f>
        <v>1</v>
      </c>
    </row>
    <row r="516" spans="1:3" x14ac:dyDescent="0.2">
      <c r="A516" s="245" t="str">
        <f>IF('data-compo-bot50'!A514&lt;&gt;'data-compo-bot50'!A513,'data-compo-bot50'!A514,"")</f>
        <v/>
      </c>
      <c r="B516" s="7" t="str">
        <f>'data-compo-bot50'!C514</f>
        <v>Viet Nam</v>
      </c>
      <c r="C516" s="246">
        <f>'data-compo-bot50'!B514</f>
        <v>1</v>
      </c>
    </row>
    <row r="517" spans="1:3" x14ac:dyDescent="0.2">
      <c r="A517" s="245" t="str">
        <f>IF('data-compo-bot50'!A515&lt;&gt;'data-compo-bot50'!A514,'data-compo-bot50'!A515,"")</f>
        <v/>
      </c>
      <c r="B517" s="7" t="str">
        <f>'data-compo-bot50'!C515</f>
        <v>Zambia</v>
      </c>
      <c r="C517" s="246">
        <f>'data-compo-bot50'!B515</f>
        <v>1</v>
      </c>
    </row>
    <row r="518" spans="1:3" x14ac:dyDescent="0.2">
      <c r="A518" s="245" t="str">
        <f>IF('data-compo-bot50'!A516&lt;&gt;'data-compo-bot50'!A515,'data-compo-bot50'!A516,"")</f>
        <v/>
      </c>
      <c r="B518" s="7" t="str">
        <f>'data-compo-bot50'!C516</f>
        <v>Zanzibar</v>
      </c>
      <c r="C518" s="246">
        <f>'data-compo-bot50'!B516</f>
        <v>1</v>
      </c>
    </row>
    <row r="519" spans="1:3" x14ac:dyDescent="0.2">
      <c r="A519" s="245">
        <f>IF('data-compo-bot50'!A517&lt;&gt;'data-compo-bot50'!A516,'data-compo-bot50'!A517,"")</f>
        <v>1991</v>
      </c>
      <c r="B519" s="7" t="str">
        <f>'data-compo-bot50'!C517</f>
        <v>Afghanistan</v>
      </c>
      <c r="C519" s="246">
        <f>'data-compo-bot50'!B517</f>
        <v>1</v>
      </c>
    </row>
    <row r="520" spans="1:3" x14ac:dyDescent="0.2">
      <c r="A520" s="245" t="str">
        <f>IF('data-compo-bot50'!A518&lt;&gt;'data-compo-bot50'!A517,'data-compo-bot50'!A518,"")</f>
        <v/>
      </c>
      <c r="B520" s="7" t="str">
        <f>'data-compo-bot50'!C518</f>
        <v>Bosnia and Herzegovina</v>
      </c>
      <c r="C520" s="246">
        <f>'data-compo-bot50'!B518</f>
        <v>1</v>
      </c>
    </row>
    <row r="521" spans="1:3" x14ac:dyDescent="0.2">
      <c r="A521" s="245" t="str">
        <f>IF('data-compo-bot50'!A519&lt;&gt;'data-compo-bot50'!A518,'data-compo-bot50'!A519,"")</f>
        <v/>
      </c>
      <c r="B521" s="7" t="str">
        <f>'data-compo-bot50'!C519</f>
        <v>Bangladesh</v>
      </c>
      <c r="C521" s="246">
        <f>'data-compo-bot50'!B519</f>
        <v>1</v>
      </c>
    </row>
    <row r="522" spans="1:3" x14ac:dyDescent="0.2">
      <c r="A522" s="245" t="str">
        <f>IF('data-compo-bot50'!A520&lt;&gt;'data-compo-bot50'!A519,'data-compo-bot50'!A520,"")</f>
        <v/>
      </c>
      <c r="B522" s="7" t="str">
        <f>'data-compo-bot50'!C520</f>
        <v>Burkina Faso</v>
      </c>
      <c r="C522" s="246">
        <f>'data-compo-bot50'!B520</f>
        <v>1</v>
      </c>
    </row>
    <row r="523" spans="1:3" x14ac:dyDescent="0.2">
      <c r="A523" s="245" t="str">
        <f>IF('data-compo-bot50'!A521&lt;&gt;'data-compo-bot50'!A520,'data-compo-bot50'!A521,"")</f>
        <v/>
      </c>
      <c r="B523" s="7" t="str">
        <f>'data-compo-bot50'!C521</f>
        <v>Burundi</v>
      </c>
      <c r="C523" s="246">
        <f>'data-compo-bot50'!B521</f>
        <v>1</v>
      </c>
    </row>
    <row r="524" spans="1:3" x14ac:dyDescent="0.2">
      <c r="A524" s="245" t="str">
        <f>IF('data-compo-bot50'!A522&lt;&gt;'data-compo-bot50'!A521,'data-compo-bot50'!A522,"")</f>
        <v/>
      </c>
      <c r="B524" s="7" t="str">
        <f>'data-compo-bot50'!C522</f>
        <v>Benin</v>
      </c>
      <c r="C524" s="246">
        <f>'data-compo-bot50'!B522</f>
        <v>1</v>
      </c>
    </row>
    <row r="525" spans="1:3" x14ac:dyDescent="0.2">
      <c r="A525" s="245" t="str">
        <f>IF('data-compo-bot50'!A523&lt;&gt;'data-compo-bot50'!A522,'data-compo-bot50'!A523,"")</f>
        <v/>
      </c>
      <c r="B525" s="7" t="str">
        <f>'data-compo-bot50'!C523</f>
        <v>Bhutan</v>
      </c>
      <c r="C525" s="246">
        <f>'data-compo-bot50'!B523</f>
        <v>1</v>
      </c>
    </row>
    <row r="526" spans="1:3" x14ac:dyDescent="0.2">
      <c r="A526" s="245" t="str">
        <f>IF('data-compo-bot50'!A524&lt;&gt;'data-compo-bot50'!A523,'data-compo-bot50'!A524,"")</f>
        <v/>
      </c>
      <c r="B526" s="7" t="str">
        <f>'data-compo-bot50'!C524</f>
        <v>DR Congo</v>
      </c>
      <c r="C526" s="246">
        <f>'data-compo-bot50'!B524</f>
        <v>1</v>
      </c>
    </row>
    <row r="527" spans="1:3" x14ac:dyDescent="0.2">
      <c r="A527" s="245" t="str">
        <f>IF('data-compo-bot50'!A525&lt;&gt;'data-compo-bot50'!A524,'data-compo-bot50'!A525,"")</f>
        <v/>
      </c>
      <c r="B527" s="7" t="str">
        <f>'data-compo-bot50'!C525</f>
        <v>Central African Republic</v>
      </c>
      <c r="C527" s="246">
        <f>'data-compo-bot50'!B525</f>
        <v>1</v>
      </c>
    </row>
    <row r="528" spans="1:3" x14ac:dyDescent="0.2">
      <c r="A528" s="245" t="str">
        <f>IF('data-compo-bot50'!A526&lt;&gt;'data-compo-bot50'!A525,'data-compo-bot50'!A526,"")</f>
        <v/>
      </c>
      <c r="B528" s="7" t="str">
        <f>'data-compo-bot50'!C526</f>
        <v>China</v>
      </c>
      <c r="C528" s="246">
        <f>'data-compo-bot50'!B526</f>
        <v>0.84999996423721313</v>
      </c>
    </row>
    <row r="529" spans="1:3" x14ac:dyDescent="0.2">
      <c r="A529" s="245" t="str">
        <f>IF('data-compo-bot50'!A527&lt;&gt;'data-compo-bot50'!A526,'data-compo-bot50'!A527,"")</f>
        <v/>
      </c>
      <c r="B529" s="7" t="str">
        <f>'data-compo-bot50'!C527</f>
        <v>Cabo Verde</v>
      </c>
      <c r="C529" s="246">
        <f>'data-compo-bot50'!B527</f>
        <v>1</v>
      </c>
    </row>
    <row r="530" spans="1:3" x14ac:dyDescent="0.2">
      <c r="A530" s="245" t="str">
        <f>IF('data-compo-bot50'!A528&lt;&gt;'data-compo-bot50'!A527,'data-compo-bot50'!A528,"")</f>
        <v/>
      </c>
      <c r="B530" s="7" t="str">
        <f>'data-compo-bot50'!C528</f>
        <v>Djibouti</v>
      </c>
      <c r="C530" s="246">
        <f>'data-compo-bot50'!B528</f>
        <v>1</v>
      </c>
    </row>
    <row r="531" spans="1:3" x14ac:dyDescent="0.2">
      <c r="A531" s="245" t="str">
        <f>IF('data-compo-bot50'!A529&lt;&gt;'data-compo-bot50'!A528,'data-compo-bot50'!A529,"")</f>
        <v/>
      </c>
      <c r="B531" s="7" t="str">
        <f>'data-compo-bot50'!C529</f>
        <v>Eritrea</v>
      </c>
      <c r="C531" s="246">
        <f>'data-compo-bot50'!B529</f>
        <v>1</v>
      </c>
    </row>
    <row r="532" spans="1:3" x14ac:dyDescent="0.2">
      <c r="A532" s="245" t="str">
        <f>IF('data-compo-bot50'!A530&lt;&gt;'data-compo-bot50'!A529,'data-compo-bot50'!A530,"")</f>
        <v/>
      </c>
      <c r="B532" s="7" t="str">
        <f>'data-compo-bot50'!C530</f>
        <v>Ethiopia</v>
      </c>
      <c r="C532" s="246">
        <f>'data-compo-bot50'!B530</f>
        <v>1</v>
      </c>
    </row>
    <row r="533" spans="1:3" x14ac:dyDescent="0.2">
      <c r="A533" s="245" t="str">
        <f>IF('data-compo-bot50'!A531&lt;&gt;'data-compo-bot50'!A530,'data-compo-bot50'!A531,"")</f>
        <v/>
      </c>
      <c r="B533" s="7" t="str">
        <f>'data-compo-bot50'!C531</f>
        <v>Ghana</v>
      </c>
      <c r="C533" s="246">
        <f>'data-compo-bot50'!B531</f>
        <v>1</v>
      </c>
    </row>
    <row r="534" spans="1:3" x14ac:dyDescent="0.2">
      <c r="A534" s="245" t="str">
        <f>IF('data-compo-bot50'!A532&lt;&gt;'data-compo-bot50'!A531,'data-compo-bot50'!A532,"")</f>
        <v/>
      </c>
      <c r="B534" s="7" t="str">
        <f>'data-compo-bot50'!C532</f>
        <v>Gambia</v>
      </c>
      <c r="C534" s="246">
        <f>'data-compo-bot50'!B532</f>
        <v>1</v>
      </c>
    </row>
    <row r="535" spans="1:3" x14ac:dyDescent="0.2">
      <c r="A535" s="245" t="str">
        <f>IF('data-compo-bot50'!A533&lt;&gt;'data-compo-bot50'!A532,'data-compo-bot50'!A533,"")</f>
        <v/>
      </c>
      <c r="B535" s="7" t="str">
        <f>'data-compo-bot50'!C533</f>
        <v>Guinea</v>
      </c>
      <c r="C535" s="246">
        <f>'data-compo-bot50'!B533</f>
        <v>1</v>
      </c>
    </row>
    <row r="536" spans="1:3" x14ac:dyDescent="0.2">
      <c r="A536" s="245" t="str">
        <f>IF('data-compo-bot50'!A534&lt;&gt;'data-compo-bot50'!A533,'data-compo-bot50'!A534,"")</f>
        <v/>
      </c>
      <c r="B536" s="7" t="str">
        <f>'data-compo-bot50'!C534</f>
        <v>Equatorial Guinea</v>
      </c>
      <c r="C536" s="246">
        <f>'data-compo-bot50'!B534</f>
        <v>1</v>
      </c>
    </row>
    <row r="537" spans="1:3" x14ac:dyDescent="0.2">
      <c r="A537" s="245" t="str">
        <f>IF('data-compo-bot50'!A535&lt;&gt;'data-compo-bot50'!A534,'data-compo-bot50'!A535,"")</f>
        <v/>
      </c>
      <c r="B537" s="7" t="str">
        <f>'data-compo-bot50'!C535</f>
        <v>Guinea-Bissau</v>
      </c>
      <c r="C537" s="246">
        <f>'data-compo-bot50'!B535</f>
        <v>1</v>
      </c>
    </row>
    <row r="538" spans="1:3" x14ac:dyDescent="0.2">
      <c r="A538" s="245" t="str">
        <f>IF('data-compo-bot50'!A536&lt;&gt;'data-compo-bot50'!A535,'data-compo-bot50'!A536,"")</f>
        <v/>
      </c>
      <c r="B538" s="7" t="str">
        <f>'data-compo-bot50'!C536</f>
        <v>Haiti</v>
      </c>
      <c r="C538" s="246">
        <f>'data-compo-bot50'!B536</f>
        <v>1</v>
      </c>
    </row>
    <row r="539" spans="1:3" x14ac:dyDescent="0.2">
      <c r="A539" s="245" t="str">
        <f>IF('data-compo-bot50'!A537&lt;&gt;'data-compo-bot50'!A536,'data-compo-bot50'!A537,"")</f>
        <v/>
      </c>
      <c r="B539" s="7" t="str">
        <f>'data-compo-bot50'!C537</f>
        <v>Indonesia</v>
      </c>
      <c r="C539" s="246">
        <f>'data-compo-bot50'!B537</f>
        <v>1</v>
      </c>
    </row>
    <row r="540" spans="1:3" x14ac:dyDescent="0.2">
      <c r="A540" s="245" t="str">
        <f>IF('data-compo-bot50'!A538&lt;&gt;'data-compo-bot50'!A537,'data-compo-bot50'!A538,"")</f>
        <v/>
      </c>
      <c r="B540" s="7" t="str">
        <f>'data-compo-bot50'!C538</f>
        <v>India</v>
      </c>
      <c r="C540" s="246">
        <f>'data-compo-bot50'!B538</f>
        <v>1</v>
      </c>
    </row>
    <row r="541" spans="1:3" x14ac:dyDescent="0.2">
      <c r="A541" s="245" t="str">
        <f>IF('data-compo-bot50'!A539&lt;&gt;'data-compo-bot50'!A538,'data-compo-bot50'!A539,"")</f>
        <v/>
      </c>
      <c r="B541" s="7" t="str">
        <f>'data-compo-bot50'!C539</f>
        <v>Kenya</v>
      </c>
      <c r="C541" s="246">
        <f>'data-compo-bot50'!B539</f>
        <v>1</v>
      </c>
    </row>
    <row r="542" spans="1:3" x14ac:dyDescent="0.2">
      <c r="A542" s="245" t="str">
        <f>IF('data-compo-bot50'!A540&lt;&gt;'data-compo-bot50'!A539,'data-compo-bot50'!A540,"")</f>
        <v/>
      </c>
      <c r="B542" s="7" t="str">
        <f>'data-compo-bot50'!C540</f>
        <v>Cambodia</v>
      </c>
      <c r="C542" s="246">
        <f>'data-compo-bot50'!B540</f>
        <v>1</v>
      </c>
    </row>
    <row r="543" spans="1:3" x14ac:dyDescent="0.2">
      <c r="A543" s="245" t="str">
        <f>IF('data-compo-bot50'!A541&lt;&gt;'data-compo-bot50'!A540,'data-compo-bot50'!A541,"")</f>
        <v/>
      </c>
      <c r="B543" s="7" t="str">
        <f>'data-compo-bot50'!C541</f>
        <v>Comoros</v>
      </c>
      <c r="C543" s="246">
        <f>'data-compo-bot50'!B541</f>
        <v>1</v>
      </c>
    </row>
    <row r="544" spans="1:3" x14ac:dyDescent="0.2">
      <c r="A544" s="245" t="str">
        <f>IF('data-compo-bot50'!A542&lt;&gt;'data-compo-bot50'!A541,'data-compo-bot50'!A542,"")</f>
        <v/>
      </c>
      <c r="B544" s="7" t="str">
        <f>'data-compo-bot50'!C542</f>
        <v>Lao PDR</v>
      </c>
      <c r="C544" s="246">
        <f>'data-compo-bot50'!B542</f>
        <v>1</v>
      </c>
    </row>
    <row r="545" spans="1:3" x14ac:dyDescent="0.2">
      <c r="A545" s="245" t="str">
        <f>IF('data-compo-bot50'!A543&lt;&gt;'data-compo-bot50'!A542,'data-compo-bot50'!A543,"")</f>
        <v/>
      </c>
      <c r="B545" s="7" t="str">
        <f>'data-compo-bot50'!C543</f>
        <v>Liberia</v>
      </c>
      <c r="C545" s="246">
        <f>'data-compo-bot50'!B543</f>
        <v>1</v>
      </c>
    </row>
    <row r="546" spans="1:3" x14ac:dyDescent="0.2">
      <c r="A546" s="245" t="str">
        <f>IF('data-compo-bot50'!A544&lt;&gt;'data-compo-bot50'!A543,'data-compo-bot50'!A544,"")</f>
        <v/>
      </c>
      <c r="B546" s="7" t="str">
        <f>'data-compo-bot50'!C544</f>
        <v>Madagascar</v>
      </c>
      <c r="C546" s="246">
        <f>'data-compo-bot50'!B544</f>
        <v>1</v>
      </c>
    </row>
    <row r="547" spans="1:3" x14ac:dyDescent="0.2">
      <c r="A547" s="245" t="str">
        <f>IF('data-compo-bot50'!A545&lt;&gt;'data-compo-bot50'!A544,'data-compo-bot50'!A545,"")</f>
        <v/>
      </c>
      <c r="B547" s="7" t="str">
        <f>'data-compo-bot50'!C545</f>
        <v>Mali</v>
      </c>
      <c r="C547" s="246">
        <f>'data-compo-bot50'!B545</f>
        <v>1</v>
      </c>
    </row>
    <row r="548" spans="1:3" x14ac:dyDescent="0.2">
      <c r="A548" s="245" t="str">
        <f>IF('data-compo-bot50'!A546&lt;&gt;'data-compo-bot50'!A545,'data-compo-bot50'!A546,"")</f>
        <v/>
      </c>
      <c r="B548" s="7" t="str">
        <f>'data-compo-bot50'!C546</f>
        <v>Myanmar</v>
      </c>
      <c r="C548" s="246">
        <f>'data-compo-bot50'!B546</f>
        <v>1</v>
      </c>
    </row>
    <row r="549" spans="1:3" x14ac:dyDescent="0.2">
      <c r="A549" s="245" t="str">
        <f>IF('data-compo-bot50'!A547&lt;&gt;'data-compo-bot50'!A546,'data-compo-bot50'!A547,"")</f>
        <v/>
      </c>
      <c r="B549" s="7" t="str">
        <f>'data-compo-bot50'!C547</f>
        <v>Malawi</v>
      </c>
      <c r="C549" s="246">
        <f>'data-compo-bot50'!B547</f>
        <v>1</v>
      </c>
    </row>
    <row r="550" spans="1:3" x14ac:dyDescent="0.2">
      <c r="A550" s="245" t="str">
        <f>IF('data-compo-bot50'!A548&lt;&gt;'data-compo-bot50'!A547,'data-compo-bot50'!A548,"")</f>
        <v/>
      </c>
      <c r="B550" s="7" t="str">
        <f>'data-compo-bot50'!C548</f>
        <v>Mozambique</v>
      </c>
      <c r="C550" s="246">
        <f>'data-compo-bot50'!B548</f>
        <v>1</v>
      </c>
    </row>
    <row r="551" spans="1:3" x14ac:dyDescent="0.2">
      <c r="A551" s="245" t="str">
        <f>IF('data-compo-bot50'!A549&lt;&gt;'data-compo-bot50'!A548,'data-compo-bot50'!A549,"")</f>
        <v/>
      </c>
      <c r="B551" s="7" t="str">
        <f>'data-compo-bot50'!C549</f>
        <v>Niger</v>
      </c>
      <c r="C551" s="246">
        <f>'data-compo-bot50'!B549</f>
        <v>1</v>
      </c>
    </row>
    <row r="552" spans="1:3" x14ac:dyDescent="0.2">
      <c r="A552" s="245" t="str">
        <f>IF('data-compo-bot50'!A550&lt;&gt;'data-compo-bot50'!A549,'data-compo-bot50'!A550,"")</f>
        <v/>
      </c>
      <c r="B552" s="7" t="str">
        <f>'data-compo-bot50'!C550</f>
        <v>Nepal</v>
      </c>
      <c r="C552" s="246">
        <f>'data-compo-bot50'!B550</f>
        <v>1</v>
      </c>
    </row>
    <row r="553" spans="1:3" x14ac:dyDescent="0.2">
      <c r="A553" s="245" t="str">
        <f>IF('data-compo-bot50'!A551&lt;&gt;'data-compo-bot50'!A550,'data-compo-bot50'!A551,"")</f>
        <v/>
      </c>
      <c r="B553" s="7" t="str">
        <f>'data-compo-bot50'!C551</f>
        <v>Papua New Guinea</v>
      </c>
      <c r="C553" s="246">
        <f>'data-compo-bot50'!B551</f>
        <v>1</v>
      </c>
    </row>
    <row r="554" spans="1:3" x14ac:dyDescent="0.2">
      <c r="A554" s="245" t="str">
        <f>IF('data-compo-bot50'!A552&lt;&gt;'data-compo-bot50'!A551,'data-compo-bot50'!A552,"")</f>
        <v/>
      </c>
      <c r="B554" s="7" t="str">
        <f>'data-compo-bot50'!C552</f>
        <v>Palestine</v>
      </c>
      <c r="C554" s="246">
        <f>'data-compo-bot50'!B552</f>
        <v>1</v>
      </c>
    </row>
    <row r="555" spans="1:3" x14ac:dyDescent="0.2">
      <c r="A555" s="245" t="str">
        <f>IF('data-compo-bot50'!A553&lt;&gt;'data-compo-bot50'!A552,'data-compo-bot50'!A553,"")</f>
        <v/>
      </c>
      <c r="B555" s="7" t="str">
        <f>'data-compo-bot50'!C553</f>
        <v>Rwanda</v>
      </c>
      <c r="C555" s="246">
        <f>'data-compo-bot50'!B553</f>
        <v>1</v>
      </c>
    </row>
    <row r="556" spans="1:3" x14ac:dyDescent="0.2">
      <c r="A556" s="245" t="str">
        <f>IF('data-compo-bot50'!A554&lt;&gt;'data-compo-bot50'!A553,'data-compo-bot50'!A554,"")</f>
        <v/>
      </c>
      <c r="B556" s="7" t="str">
        <f>'data-compo-bot50'!C554</f>
        <v>Sudan</v>
      </c>
      <c r="C556" s="246">
        <f>'data-compo-bot50'!B554</f>
        <v>1</v>
      </c>
    </row>
    <row r="557" spans="1:3" x14ac:dyDescent="0.2">
      <c r="A557" s="245" t="str">
        <f>IF('data-compo-bot50'!A555&lt;&gt;'data-compo-bot50'!A554,'data-compo-bot50'!A555,"")</f>
        <v/>
      </c>
      <c r="B557" s="7" t="str">
        <f>'data-compo-bot50'!C555</f>
        <v>Sierra Leone</v>
      </c>
      <c r="C557" s="246">
        <f>'data-compo-bot50'!B555</f>
        <v>1</v>
      </c>
    </row>
    <row r="558" spans="1:3" x14ac:dyDescent="0.2">
      <c r="A558" s="245" t="str">
        <f>IF('data-compo-bot50'!A556&lt;&gt;'data-compo-bot50'!A555,'data-compo-bot50'!A556,"")</f>
        <v/>
      </c>
      <c r="B558" s="7" t="str">
        <f>'data-compo-bot50'!C556</f>
        <v>Senegal</v>
      </c>
      <c r="C558" s="246">
        <f>'data-compo-bot50'!B556</f>
        <v>1</v>
      </c>
    </row>
    <row r="559" spans="1:3" x14ac:dyDescent="0.2">
      <c r="A559" s="245" t="str">
        <f>IF('data-compo-bot50'!A557&lt;&gt;'data-compo-bot50'!A556,'data-compo-bot50'!A557,"")</f>
        <v/>
      </c>
      <c r="B559" s="7" t="str">
        <f>'data-compo-bot50'!C557</f>
        <v>Somalia</v>
      </c>
      <c r="C559" s="246">
        <f>'data-compo-bot50'!B557</f>
        <v>1</v>
      </c>
    </row>
    <row r="560" spans="1:3" x14ac:dyDescent="0.2">
      <c r="A560" s="245" t="str">
        <f>IF('data-compo-bot50'!A558&lt;&gt;'data-compo-bot50'!A557,'data-compo-bot50'!A558,"")</f>
        <v/>
      </c>
      <c r="B560" s="7" t="str">
        <f>'data-compo-bot50'!C558</f>
        <v>South Sudan</v>
      </c>
      <c r="C560" s="246">
        <f>'data-compo-bot50'!B558</f>
        <v>1</v>
      </c>
    </row>
    <row r="561" spans="1:3" x14ac:dyDescent="0.2">
      <c r="A561" s="245" t="str">
        <f>IF('data-compo-bot50'!A559&lt;&gt;'data-compo-bot50'!A558,'data-compo-bot50'!A559,"")</f>
        <v/>
      </c>
      <c r="B561" s="7" t="str">
        <f>'data-compo-bot50'!C559</f>
        <v>Sao Tome and Principe</v>
      </c>
      <c r="C561" s="246">
        <f>'data-compo-bot50'!B559</f>
        <v>1</v>
      </c>
    </row>
    <row r="562" spans="1:3" x14ac:dyDescent="0.2">
      <c r="A562" s="245" t="str">
        <f>IF('data-compo-bot50'!A560&lt;&gt;'data-compo-bot50'!A559,'data-compo-bot50'!A560,"")</f>
        <v/>
      </c>
      <c r="B562" s="7" t="str">
        <f>'data-compo-bot50'!C560</f>
        <v>Chad</v>
      </c>
      <c r="C562" s="246">
        <f>'data-compo-bot50'!B560</f>
        <v>1</v>
      </c>
    </row>
    <row r="563" spans="1:3" x14ac:dyDescent="0.2">
      <c r="A563" s="245" t="str">
        <f>IF('data-compo-bot50'!A561&lt;&gt;'data-compo-bot50'!A560,'data-compo-bot50'!A561,"")</f>
        <v/>
      </c>
      <c r="B563" s="7" t="str">
        <f>'data-compo-bot50'!C561</f>
        <v>Togo</v>
      </c>
      <c r="C563" s="246">
        <f>'data-compo-bot50'!B561</f>
        <v>1</v>
      </c>
    </row>
    <row r="564" spans="1:3" x14ac:dyDescent="0.2">
      <c r="A564" s="245" t="str">
        <f>IF('data-compo-bot50'!A562&lt;&gt;'data-compo-bot50'!A561,'data-compo-bot50'!A562,"")</f>
        <v/>
      </c>
      <c r="B564" s="7" t="str">
        <f>'data-compo-bot50'!C562</f>
        <v>Tanzania</v>
      </c>
      <c r="C564" s="246">
        <f>'data-compo-bot50'!B562</f>
        <v>1</v>
      </c>
    </row>
    <row r="565" spans="1:3" x14ac:dyDescent="0.2">
      <c r="A565" s="245" t="str">
        <f>IF('data-compo-bot50'!A563&lt;&gt;'data-compo-bot50'!A562,'data-compo-bot50'!A563,"")</f>
        <v/>
      </c>
      <c r="B565" s="7" t="str">
        <f>'data-compo-bot50'!C563</f>
        <v>Uganda</v>
      </c>
      <c r="C565" s="246">
        <f>'data-compo-bot50'!B563</f>
        <v>1</v>
      </c>
    </row>
    <row r="566" spans="1:3" x14ac:dyDescent="0.2">
      <c r="A566" s="245" t="str">
        <f>IF('data-compo-bot50'!A564&lt;&gt;'data-compo-bot50'!A563,'data-compo-bot50'!A564,"")</f>
        <v/>
      </c>
      <c r="B566" s="7" t="str">
        <f>'data-compo-bot50'!C564</f>
        <v>Viet Nam</v>
      </c>
      <c r="C566" s="246">
        <f>'data-compo-bot50'!B564</f>
        <v>1</v>
      </c>
    </row>
    <row r="567" spans="1:3" x14ac:dyDescent="0.2">
      <c r="A567" s="245" t="str">
        <f>IF('data-compo-bot50'!A565&lt;&gt;'data-compo-bot50'!A564,'data-compo-bot50'!A565,"")</f>
        <v/>
      </c>
      <c r="B567" s="7" t="str">
        <f>'data-compo-bot50'!C565</f>
        <v>Zambia</v>
      </c>
      <c r="C567" s="246">
        <f>'data-compo-bot50'!B565</f>
        <v>1</v>
      </c>
    </row>
    <row r="568" spans="1:3" x14ac:dyDescent="0.2">
      <c r="A568" s="245" t="str">
        <f>IF('data-compo-bot50'!A566&lt;&gt;'data-compo-bot50'!A565,'data-compo-bot50'!A566,"")</f>
        <v/>
      </c>
      <c r="B568" s="7" t="str">
        <f>'data-compo-bot50'!C566</f>
        <v>Zanzibar</v>
      </c>
      <c r="C568" s="246">
        <f>'data-compo-bot50'!B566</f>
        <v>1</v>
      </c>
    </row>
    <row r="569" spans="1:3" x14ac:dyDescent="0.2">
      <c r="A569" s="245">
        <f>IF('data-compo-bot50'!A567&lt;&gt;'data-compo-bot50'!A566,'data-compo-bot50'!A567,"")</f>
        <v>1992</v>
      </c>
      <c r="B569" s="7" t="str">
        <f>'data-compo-bot50'!C567</f>
        <v>Afghanistan</v>
      </c>
      <c r="C569" s="246">
        <f>'data-compo-bot50'!B567</f>
        <v>1</v>
      </c>
    </row>
    <row r="570" spans="1:3" x14ac:dyDescent="0.2">
      <c r="A570" s="245" t="str">
        <f>IF('data-compo-bot50'!A568&lt;&gt;'data-compo-bot50'!A567,'data-compo-bot50'!A568,"")</f>
        <v/>
      </c>
      <c r="B570" s="7" t="str">
        <f>'data-compo-bot50'!C568</f>
        <v>Armenia</v>
      </c>
      <c r="C570" s="246">
        <f>'data-compo-bot50'!B568</f>
        <v>1</v>
      </c>
    </row>
    <row r="571" spans="1:3" x14ac:dyDescent="0.2">
      <c r="A571" s="245" t="str">
        <f>IF('data-compo-bot50'!A569&lt;&gt;'data-compo-bot50'!A568,'data-compo-bot50'!A569,"")</f>
        <v/>
      </c>
      <c r="B571" s="7" t="str">
        <f>'data-compo-bot50'!C569</f>
        <v>Bosnia and Herzegovina</v>
      </c>
      <c r="C571" s="246">
        <f>'data-compo-bot50'!B569</f>
        <v>1</v>
      </c>
    </row>
    <row r="572" spans="1:3" x14ac:dyDescent="0.2">
      <c r="A572" s="245" t="str">
        <f>IF('data-compo-bot50'!A570&lt;&gt;'data-compo-bot50'!A569,'data-compo-bot50'!A570,"")</f>
        <v/>
      </c>
      <c r="B572" s="7" t="str">
        <f>'data-compo-bot50'!C570</f>
        <v>Bangladesh</v>
      </c>
      <c r="C572" s="246">
        <f>'data-compo-bot50'!B570</f>
        <v>1</v>
      </c>
    </row>
    <row r="573" spans="1:3" x14ac:dyDescent="0.2">
      <c r="A573" s="245" t="str">
        <f>IF('data-compo-bot50'!A571&lt;&gt;'data-compo-bot50'!A570,'data-compo-bot50'!A571,"")</f>
        <v/>
      </c>
      <c r="B573" s="7" t="str">
        <f>'data-compo-bot50'!C571</f>
        <v>Burkina Faso</v>
      </c>
      <c r="C573" s="246">
        <f>'data-compo-bot50'!B571</f>
        <v>1</v>
      </c>
    </row>
    <row r="574" spans="1:3" x14ac:dyDescent="0.2">
      <c r="A574" s="245" t="str">
        <f>IF('data-compo-bot50'!A572&lt;&gt;'data-compo-bot50'!A571,'data-compo-bot50'!A572,"")</f>
        <v/>
      </c>
      <c r="B574" s="7" t="str">
        <f>'data-compo-bot50'!C572</f>
        <v>Burundi</v>
      </c>
      <c r="C574" s="246">
        <f>'data-compo-bot50'!B572</f>
        <v>1</v>
      </c>
    </row>
    <row r="575" spans="1:3" x14ac:dyDescent="0.2">
      <c r="A575" s="245" t="str">
        <f>IF('data-compo-bot50'!A573&lt;&gt;'data-compo-bot50'!A572,'data-compo-bot50'!A573,"")</f>
        <v/>
      </c>
      <c r="B575" s="7" t="str">
        <f>'data-compo-bot50'!C573</f>
        <v>Benin</v>
      </c>
      <c r="C575" s="246">
        <f>'data-compo-bot50'!B573</f>
        <v>1</v>
      </c>
    </row>
    <row r="576" spans="1:3" x14ac:dyDescent="0.2">
      <c r="A576" s="245" t="str">
        <f>IF('data-compo-bot50'!A574&lt;&gt;'data-compo-bot50'!A573,'data-compo-bot50'!A574,"")</f>
        <v/>
      </c>
      <c r="B576" s="7" t="str">
        <f>'data-compo-bot50'!C574</f>
        <v>Bhutan</v>
      </c>
      <c r="C576" s="246">
        <f>'data-compo-bot50'!B574</f>
        <v>1</v>
      </c>
    </row>
    <row r="577" spans="1:3" x14ac:dyDescent="0.2">
      <c r="A577" s="245" t="str">
        <f>IF('data-compo-bot50'!A575&lt;&gt;'data-compo-bot50'!A574,'data-compo-bot50'!A575,"")</f>
        <v/>
      </c>
      <c r="B577" s="7" t="str">
        <f>'data-compo-bot50'!C575</f>
        <v>DR Congo</v>
      </c>
      <c r="C577" s="246">
        <f>'data-compo-bot50'!B575</f>
        <v>1</v>
      </c>
    </row>
    <row r="578" spans="1:3" x14ac:dyDescent="0.2">
      <c r="A578" s="245" t="str">
        <f>IF('data-compo-bot50'!A576&lt;&gt;'data-compo-bot50'!A575,'data-compo-bot50'!A576,"")</f>
        <v/>
      </c>
      <c r="B578" s="7" t="str">
        <f>'data-compo-bot50'!C576</f>
        <v>Central African Republic</v>
      </c>
      <c r="C578" s="246">
        <f>'data-compo-bot50'!B576</f>
        <v>1</v>
      </c>
    </row>
    <row r="579" spans="1:3" x14ac:dyDescent="0.2">
      <c r="A579" s="245" t="str">
        <f>IF('data-compo-bot50'!A577&lt;&gt;'data-compo-bot50'!A576,'data-compo-bot50'!A577,"")</f>
        <v/>
      </c>
      <c r="B579" s="7" t="str">
        <f>'data-compo-bot50'!C577</f>
        <v>Cameroon</v>
      </c>
      <c r="C579" s="246">
        <f>'data-compo-bot50'!B577</f>
        <v>1</v>
      </c>
    </row>
    <row r="580" spans="1:3" x14ac:dyDescent="0.2">
      <c r="A580" s="245" t="str">
        <f>IF('data-compo-bot50'!A578&lt;&gt;'data-compo-bot50'!A577,'data-compo-bot50'!A578,"")</f>
        <v/>
      </c>
      <c r="B580" s="7" t="str">
        <f>'data-compo-bot50'!C578</f>
        <v>China</v>
      </c>
      <c r="C580" s="246">
        <f>'data-compo-bot50'!B578</f>
        <v>0.81999999284744263</v>
      </c>
    </row>
    <row r="581" spans="1:3" x14ac:dyDescent="0.2">
      <c r="A581" s="245" t="str">
        <f>IF('data-compo-bot50'!A579&lt;&gt;'data-compo-bot50'!A578,'data-compo-bot50'!A579,"")</f>
        <v/>
      </c>
      <c r="B581" s="7" t="str">
        <f>'data-compo-bot50'!C579</f>
        <v>Cabo Verde</v>
      </c>
      <c r="C581" s="246">
        <f>'data-compo-bot50'!B579</f>
        <v>1</v>
      </c>
    </row>
    <row r="582" spans="1:3" x14ac:dyDescent="0.2">
      <c r="A582" s="245" t="str">
        <f>IF('data-compo-bot50'!A580&lt;&gt;'data-compo-bot50'!A579,'data-compo-bot50'!A580,"")</f>
        <v/>
      </c>
      <c r="B582" s="7" t="str">
        <f>'data-compo-bot50'!C580</f>
        <v>Djibouti</v>
      </c>
      <c r="C582" s="246">
        <f>'data-compo-bot50'!B580</f>
        <v>1</v>
      </c>
    </row>
    <row r="583" spans="1:3" x14ac:dyDescent="0.2">
      <c r="A583" s="245" t="str">
        <f>IF('data-compo-bot50'!A581&lt;&gt;'data-compo-bot50'!A580,'data-compo-bot50'!A581,"")</f>
        <v/>
      </c>
      <c r="B583" s="7" t="str">
        <f>'data-compo-bot50'!C581</f>
        <v>Eritrea</v>
      </c>
      <c r="C583" s="246">
        <f>'data-compo-bot50'!B581</f>
        <v>1</v>
      </c>
    </row>
    <row r="584" spans="1:3" x14ac:dyDescent="0.2">
      <c r="A584" s="245" t="str">
        <f>IF('data-compo-bot50'!A582&lt;&gt;'data-compo-bot50'!A581,'data-compo-bot50'!A582,"")</f>
        <v/>
      </c>
      <c r="B584" s="7" t="str">
        <f>'data-compo-bot50'!C582</f>
        <v>Ethiopia</v>
      </c>
      <c r="C584" s="246">
        <f>'data-compo-bot50'!B582</f>
        <v>1</v>
      </c>
    </row>
    <row r="585" spans="1:3" x14ac:dyDescent="0.2">
      <c r="A585" s="245" t="str">
        <f>IF('data-compo-bot50'!A583&lt;&gt;'data-compo-bot50'!A582,'data-compo-bot50'!A583,"")</f>
        <v/>
      </c>
      <c r="B585" s="7" t="str">
        <f>'data-compo-bot50'!C583</f>
        <v>Ghana</v>
      </c>
      <c r="C585" s="246">
        <f>'data-compo-bot50'!B583</f>
        <v>1</v>
      </c>
    </row>
    <row r="586" spans="1:3" x14ac:dyDescent="0.2">
      <c r="A586" s="245" t="str">
        <f>IF('data-compo-bot50'!A584&lt;&gt;'data-compo-bot50'!A583,'data-compo-bot50'!A584,"")</f>
        <v/>
      </c>
      <c r="B586" s="7" t="str">
        <f>'data-compo-bot50'!C584</f>
        <v>Gambia</v>
      </c>
      <c r="C586" s="246">
        <f>'data-compo-bot50'!B584</f>
        <v>1</v>
      </c>
    </row>
    <row r="587" spans="1:3" x14ac:dyDescent="0.2">
      <c r="A587" s="245" t="str">
        <f>IF('data-compo-bot50'!A585&lt;&gt;'data-compo-bot50'!A584,'data-compo-bot50'!A585,"")</f>
        <v/>
      </c>
      <c r="B587" s="7" t="str">
        <f>'data-compo-bot50'!C585</f>
        <v>Guinea</v>
      </c>
      <c r="C587" s="246">
        <f>'data-compo-bot50'!B585</f>
        <v>1</v>
      </c>
    </row>
    <row r="588" spans="1:3" x14ac:dyDescent="0.2">
      <c r="A588" s="245" t="str">
        <f>IF('data-compo-bot50'!A586&lt;&gt;'data-compo-bot50'!A585,'data-compo-bot50'!A586,"")</f>
        <v/>
      </c>
      <c r="B588" s="7" t="str">
        <f>'data-compo-bot50'!C586</f>
        <v>Equatorial Guinea</v>
      </c>
      <c r="C588" s="246">
        <f>'data-compo-bot50'!B586</f>
        <v>1</v>
      </c>
    </row>
    <row r="589" spans="1:3" x14ac:dyDescent="0.2">
      <c r="A589" s="245" t="str">
        <f>IF('data-compo-bot50'!A587&lt;&gt;'data-compo-bot50'!A586,'data-compo-bot50'!A587,"")</f>
        <v/>
      </c>
      <c r="B589" s="7" t="str">
        <f>'data-compo-bot50'!C587</f>
        <v>Guinea-Bissau</v>
      </c>
      <c r="C589" s="246">
        <f>'data-compo-bot50'!B587</f>
        <v>1</v>
      </c>
    </row>
    <row r="590" spans="1:3" x14ac:dyDescent="0.2">
      <c r="A590" s="245" t="str">
        <f>IF('data-compo-bot50'!A588&lt;&gt;'data-compo-bot50'!A587,'data-compo-bot50'!A588,"")</f>
        <v/>
      </c>
      <c r="B590" s="7" t="str">
        <f>'data-compo-bot50'!C588</f>
        <v>Haiti</v>
      </c>
      <c r="C590" s="246">
        <f>'data-compo-bot50'!B588</f>
        <v>1</v>
      </c>
    </row>
    <row r="591" spans="1:3" x14ac:dyDescent="0.2">
      <c r="A591" s="245" t="str">
        <f>IF('data-compo-bot50'!A589&lt;&gt;'data-compo-bot50'!A588,'data-compo-bot50'!A589,"")</f>
        <v/>
      </c>
      <c r="B591" s="7" t="str">
        <f>'data-compo-bot50'!C589</f>
        <v>Indonesia</v>
      </c>
      <c r="C591" s="246">
        <f>'data-compo-bot50'!B589</f>
        <v>1</v>
      </c>
    </row>
    <row r="592" spans="1:3" x14ac:dyDescent="0.2">
      <c r="A592" s="245" t="str">
        <f>IF('data-compo-bot50'!A590&lt;&gt;'data-compo-bot50'!A589,'data-compo-bot50'!A590,"")</f>
        <v/>
      </c>
      <c r="B592" s="7" t="str">
        <f>'data-compo-bot50'!C590</f>
        <v>India</v>
      </c>
      <c r="C592" s="246">
        <f>'data-compo-bot50'!B590</f>
        <v>1</v>
      </c>
    </row>
    <row r="593" spans="1:3" x14ac:dyDescent="0.2">
      <c r="A593" s="245" t="str">
        <f>IF('data-compo-bot50'!A591&lt;&gt;'data-compo-bot50'!A590,'data-compo-bot50'!A591,"")</f>
        <v/>
      </c>
      <c r="B593" s="7" t="str">
        <f>'data-compo-bot50'!C591</f>
        <v>Kenya</v>
      </c>
      <c r="C593" s="246">
        <f>'data-compo-bot50'!B591</f>
        <v>1</v>
      </c>
    </row>
    <row r="594" spans="1:3" x14ac:dyDescent="0.2">
      <c r="A594" s="245" t="str">
        <f>IF('data-compo-bot50'!A592&lt;&gt;'data-compo-bot50'!A591,'data-compo-bot50'!A592,"")</f>
        <v/>
      </c>
      <c r="B594" s="7" t="str">
        <f>'data-compo-bot50'!C592</f>
        <v>Cambodia</v>
      </c>
      <c r="C594" s="246">
        <f>'data-compo-bot50'!B592</f>
        <v>1</v>
      </c>
    </row>
    <row r="595" spans="1:3" x14ac:dyDescent="0.2">
      <c r="A595" s="245" t="str">
        <f>IF('data-compo-bot50'!A593&lt;&gt;'data-compo-bot50'!A592,'data-compo-bot50'!A593,"")</f>
        <v/>
      </c>
      <c r="B595" s="7" t="str">
        <f>'data-compo-bot50'!C593</f>
        <v>Comoros</v>
      </c>
      <c r="C595" s="246">
        <f>'data-compo-bot50'!B593</f>
        <v>1</v>
      </c>
    </row>
    <row r="596" spans="1:3" x14ac:dyDescent="0.2">
      <c r="A596" s="245" t="str">
        <f>IF('data-compo-bot50'!A594&lt;&gt;'data-compo-bot50'!A593,'data-compo-bot50'!A594,"")</f>
        <v/>
      </c>
      <c r="B596" s="7" t="str">
        <f>'data-compo-bot50'!C594</f>
        <v>Lao PDR</v>
      </c>
      <c r="C596" s="246">
        <f>'data-compo-bot50'!B594</f>
        <v>1</v>
      </c>
    </row>
    <row r="597" spans="1:3" x14ac:dyDescent="0.2">
      <c r="A597" s="245" t="str">
        <f>IF('data-compo-bot50'!A595&lt;&gt;'data-compo-bot50'!A594,'data-compo-bot50'!A595,"")</f>
        <v/>
      </c>
      <c r="B597" s="7" t="str">
        <f>'data-compo-bot50'!C595</f>
        <v>Liberia</v>
      </c>
      <c r="C597" s="246">
        <f>'data-compo-bot50'!B595</f>
        <v>1</v>
      </c>
    </row>
    <row r="598" spans="1:3" x14ac:dyDescent="0.2">
      <c r="A598" s="245" t="str">
        <f>IF('data-compo-bot50'!A596&lt;&gt;'data-compo-bot50'!A595,'data-compo-bot50'!A596,"")</f>
        <v/>
      </c>
      <c r="B598" s="7" t="str">
        <f>'data-compo-bot50'!C596</f>
        <v>Madagascar</v>
      </c>
      <c r="C598" s="246">
        <f>'data-compo-bot50'!B596</f>
        <v>1</v>
      </c>
    </row>
    <row r="599" spans="1:3" x14ac:dyDescent="0.2">
      <c r="A599" s="245" t="str">
        <f>IF('data-compo-bot50'!A597&lt;&gt;'data-compo-bot50'!A596,'data-compo-bot50'!A597,"")</f>
        <v/>
      </c>
      <c r="B599" s="7" t="str">
        <f>'data-compo-bot50'!C597</f>
        <v>Mali</v>
      </c>
      <c r="C599" s="246">
        <f>'data-compo-bot50'!B597</f>
        <v>1</v>
      </c>
    </row>
    <row r="600" spans="1:3" x14ac:dyDescent="0.2">
      <c r="A600" s="245" t="str">
        <f>IF('data-compo-bot50'!A598&lt;&gt;'data-compo-bot50'!A597,'data-compo-bot50'!A598,"")</f>
        <v/>
      </c>
      <c r="B600" s="7" t="str">
        <f>'data-compo-bot50'!C598</f>
        <v>Myanmar</v>
      </c>
      <c r="C600" s="246">
        <f>'data-compo-bot50'!B598</f>
        <v>1</v>
      </c>
    </row>
    <row r="601" spans="1:3" x14ac:dyDescent="0.2">
      <c r="A601" s="245" t="str">
        <f>IF('data-compo-bot50'!A599&lt;&gt;'data-compo-bot50'!A598,'data-compo-bot50'!A599,"")</f>
        <v/>
      </c>
      <c r="B601" s="7" t="str">
        <f>'data-compo-bot50'!C599</f>
        <v>Malawi</v>
      </c>
      <c r="C601" s="246">
        <f>'data-compo-bot50'!B599</f>
        <v>1</v>
      </c>
    </row>
    <row r="602" spans="1:3" x14ac:dyDescent="0.2">
      <c r="A602" s="245" t="str">
        <f>IF('data-compo-bot50'!A600&lt;&gt;'data-compo-bot50'!A599,'data-compo-bot50'!A600,"")</f>
        <v/>
      </c>
      <c r="B602" s="7" t="str">
        <f>'data-compo-bot50'!C600</f>
        <v>Mozambique</v>
      </c>
      <c r="C602" s="246">
        <f>'data-compo-bot50'!B600</f>
        <v>1</v>
      </c>
    </row>
    <row r="603" spans="1:3" x14ac:dyDescent="0.2">
      <c r="A603" s="245" t="str">
        <f>IF('data-compo-bot50'!A601&lt;&gt;'data-compo-bot50'!A600,'data-compo-bot50'!A601,"")</f>
        <v/>
      </c>
      <c r="B603" s="7" t="str">
        <f>'data-compo-bot50'!C601</f>
        <v>Niger</v>
      </c>
      <c r="C603" s="246">
        <f>'data-compo-bot50'!B601</f>
        <v>1</v>
      </c>
    </row>
    <row r="604" spans="1:3" x14ac:dyDescent="0.2">
      <c r="A604" s="245" t="str">
        <f>IF('data-compo-bot50'!A602&lt;&gt;'data-compo-bot50'!A601,'data-compo-bot50'!A602,"")</f>
        <v/>
      </c>
      <c r="B604" s="7" t="str">
        <f>'data-compo-bot50'!C602</f>
        <v>Nicaragua</v>
      </c>
      <c r="C604" s="246">
        <f>'data-compo-bot50'!B602</f>
        <v>1</v>
      </c>
    </row>
    <row r="605" spans="1:3" x14ac:dyDescent="0.2">
      <c r="A605" s="245" t="str">
        <f>IF('data-compo-bot50'!A603&lt;&gt;'data-compo-bot50'!A602,'data-compo-bot50'!A603,"")</f>
        <v/>
      </c>
      <c r="B605" s="7" t="str">
        <f>'data-compo-bot50'!C603</f>
        <v>Nepal</v>
      </c>
      <c r="C605" s="246">
        <f>'data-compo-bot50'!B603</f>
        <v>1</v>
      </c>
    </row>
    <row r="606" spans="1:3" x14ac:dyDescent="0.2">
      <c r="A606" s="245" t="str">
        <f>IF('data-compo-bot50'!A604&lt;&gt;'data-compo-bot50'!A603,'data-compo-bot50'!A604,"")</f>
        <v/>
      </c>
      <c r="B606" s="7" t="str">
        <f>'data-compo-bot50'!C604</f>
        <v>Papua New Guinea</v>
      </c>
      <c r="C606" s="246">
        <f>'data-compo-bot50'!B604</f>
        <v>1</v>
      </c>
    </row>
    <row r="607" spans="1:3" x14ac:dyDescent="0.2">
      <c r="A607" s="245" t="str">
        <f>IF('data-compo-bot50'!A605&lt;&gt;'data-compo-bot50'!A604,'data-compo-bot50'!A605,"")</f>
        <v/>
      </c>
      <c r="B607" s="7" t="str">
        <f>'data-compo-bot50'!C605</f>
        <v>Palestine</v>
      </c>
      <c r="C607" s="246">
        <f>'data-compo-bot50'!B605</f>
        <v>1</v>
      </c>
    </row>
    <row r="608" spans="1:3" x14ac:dyDescent="0.2">
      <c r="A608" s="245" t="str">
        <f>IF('data-compo-bot50'!A606&lt;&gt;'data-compo-bot50'!A605,'data-compo-bot50'!A606,"")</f>
        <v/>
      </c>
      <c r="B608" s="7" t="str">
        <f>'data-compo-bot50'!C606</f>
        <v>Rwanda</v>
      </c>
      <c r="C608" s="246">
        <f>'data-compo-bot50'!B606</f>
        <v>1</v>
      </c>
    </row>
    <row r="609" spans="1:3" x14ac:dyDescent="0.2">
      <c r="A609" s="245" t="str">
        <f>IF('data-compo-bot50'!A607&lt;&gt;'data-compo-bot50'!A606,'data-compo-bot50'!A607,"")</f>
        <v/>
      </c>
      <c r="B609" s="7" t="str">
        <f>'data-compo-bot50'!C607</f>
        <v>Sudan</v>
      </c>
      <c r="C609" s="246">
        <f>'data-compo-bot50'!B607</f>
        <v>1</v>
      </c>
    </row>
    <row r="610" spans="1:3" x14ac:dyDescent="0.2">
      <c r="A610" s="245" t="str">
        <f>IF('data-compo-bot50'!A608&lt;&gt;'data-compo-bot50'!A607,'data-compo-bot50'!A608,"")</f>
        <v/>
      </c>
      <c r="B610" s="7" t="str">
        <f>'data-compo-bot50'!C608</f>
        <v>Sierra Leone</v>
      </c>
      <c r="C610" s="246">
        <f>'data-compo-bot50'!B608</f>
        <v>1</v>
      </c>
    </row>
    <row r="611" spans="1:3" x14ac:dyDescent="0.2">
      <c r="A611" s="245" t="str">
        <f>IF('data-compo-bot50'!A609&lt;&gt;'data-compo-bot50'!A608,'data-compo-bot50'!A609,"")</f>
        <v/>
      </c>
      <c r="B611" s="7" t="str">
        <f>'data-compo-bot50'!C609</f>
        <v>Senegal</v>
      </c>
      <c r="C611" s="246">
        <f>'data-compo-bot50'!B609</f>
        <v>1</v>
      </c>
    </row>
    <row r="612" spans="1:3" x14ac:dyDescent="0.2">
      <c r="A612" s="245" t="str">
        <f>IF('data-compo-bot50'!A610&lt;&gt;'data-compo-bot50'!A609,'data-compo-bot50'!A610,"")</f>
        <v/>
      </c>
      <c r="B612" s="7" t="str">
        <f>'data-compo-bot50'!C610</f>
        <v>Somalia</v>
      </c>
      <c r="C612" s="246">
        <f>'data-compo-bot50'!B610</f>
        <v>1</v>
      </c>
    </row>
    <row r="613" spans="1:3" x14ac:dyDescent="0.2">
      <c r="A613" s="245" t="str">
        <f>IF('data-compo-bot50'!A611&lt;&gt;'data-compo-bot50'!A610,'data-compo-bot50'!A611,"")</f>
        <v/>
      </c>
      <c r="B613" s="7" t="str">
        <f>'data-compo-bot50'!C611</f>
        <v>South Sudan</v>
      </c>
      <c r="C613" s="246">
        <f>'data-compo-bot50'!B611</f>
        <v>1</v>
      </c>
    </row>
    <row r="614" spans="1:3" x14ac:dyDescent="0.2">
      <c r="A614" s="245" t="str">
        <f>IF('data-compo-bot50'!A612&lt;&gt;'data-compo-bot50'!A611,'data-compo-bot50'!A612,"")</f>
        <v/>
      </c>
      <c r="B614" s="7" t="str">
        <f>'data-compo-bot50'!C612</f>
        <v>Sao Tome and Principe</v>
      </c>
      <c r="C614" s="246">
        <f>'data-compo-bot50'!B612</f>
        <v>1</v>
      </c>
    </row>
    <row r="615" spans="1:3" x14ac:dyDescent="0.2">
      <c r="A615" s="245" t="str">
        <f>IF('data-compo-bot50'!A613&lt;&gt;'data-compo-bot50'!A612,'data-compo-bot50'!A613,"")</f>
        <v/>
      </c>
      <c r="B615" s="7" t="str">
        <f>'data-compo-bot50'!C613</f>
        <v>Chad</v>
      </c>
      <c r="C615" s="246">
        <f>'data-compo-bot50'!B613</f>
        <v>1</v>
      </c>
    </row>
    <row r="616" spans="1:3" x14ac:dyDescent="0.2">
      <c r="A616" s="245" t="str">
        <f>IF('data-compo-bot50'!A614&lt;&gt;'data-compo-bot50'!A613,'data-compo-bot50'!A614,"")</f>
        <v/>
      </c>
      <c r="B616" s="7" t="str">
        <f>'data-compo-bot50'!C614</f>
        <v>Togo</v>
      </c>
      <c r="C616" s="246">
        <f>'data-compo-bot50'!B614</f>
        <v>1</v>
      </c>
    </row>
    <row r="617" spans="1:3" x14ac:dyDescent="0.2">
      <c r="A617" s="245" t="str">
        <f>IF('data-compo-bot50'!A615&lt;&gt;'data-compo-bot50'!A614,'data-compo-bot50'!A615,"")</f>
        <v/>
      </c>
      <c r="B617" s="7" t="str">
        <f>'data-compo-bot50'!C615</f>
        <v>Tajikistan</v>
      </c>
      <c r="C617" s="246">
        <f>'data-compo-bot50'!B615</f>
        <v>1</v>
      </c>
    </row>
    <row r="618" spans="1:3" x14ac:dyDescent="0.2">
      <c r="A618" s="245" t="str">
        <f>IF('data-compo-bot50'!A616&lt;&gt;'data-compo-bot50'!A615,'data-compo-bot50'!A616,"")</f>
        <v/>
      </c>
      <c r="B618" s="7" t="str">
        <f>'data-compo-bot50'!C616</f>
        <v>Tanzania</v>
      </c>
      <c r="C618" s="246">
        <f>'data-compo-bot50'!B616</f>
        <v>1</v>
      </c>
    </row>
    <row r="619" spans="1:3" x14ac:dyDescent="0.2">
      <c r="A619" s="245" t="str">
        <f>IF('data-compo-bot50'!A617&lt;&gt;'data-compo-bot50'!A616,'data-compo-bot50'!A617,"")</f>
        <v/>
      </c>
      <c r="B619" s="7" t="str">
        <f>'data-compo-bot50'!C617</f>
        <v>Uganda</v>
      </c>
      <c r="C619" s="246">
        <f>'data-compo-bot50'!B617</f>
        <v>1</v>
      </c>
    </row>
    <row r="620" spans="1:3" x14ac:dyDescent="0.2">
      <c r="A620" s="245" t="str">
        <f>IF('data-compo-bot50'!A618&lt;&gt;'data-compo-bot50'!A617,'data-compo-bot50'!A618,"")</f>
        <v/>
      </c>
      <c r="B620" s="7" t="str">
        <f>'data-compo-bot50'!C618</f>
        <v>Viet Nam</v>
      </c>
      <c r="C620" s="246">
        <f>'data-compo-bot50'!B618</f>
        <v>1</v>
      </c>
    </row>
    <row r="621" spans="1:3" x14ac:dyDescent="0.2">
      <c r="A621" s="245" t="str">
        <f>IF('data-compo-bot50'!A619&lt;&gt;'data-compo-bot50'!A618,'data-compo-bot50'!A619,"")</f>
        <v/>
      </c>
      <c r="B621" s="7" t="str">
        <f>'data-compo-bot50'!C619</f>
        <v>Zambia</v>
      </c>
      <c r="C621" s="246">
        <f>'data-compo-bot50'!B619</f>
        <v>1</v>
      </c>
    </row>
    <row r="622" spans="1:3" x14ac:dyDescent="0.2">
      <c r="A622" s="245" t="str">
        <f>IF('data-compo-bot50'!A620&lt;&gt;'data-compo-bot50'!A619,'data-compo-bot50'!A620,"")</f>
        <v/>
      </c>
      <c r="B622" s="7" t="str">
        <f>'data-compo-bot50'!C620</f>
        <v>Zimbabwe</v>
      </c>
      <c r="C622" s="246">
        <f>'data-compo-bot50'!B620</f>
        <v>1</v>
      </c>
    </row>
    <row r="623" spans="1:3" x14ac:dyDescent="0.2">
      <c r="A623" s="245" t="str">
        <f>IF('data-compo-bot50'!A621&lt;&gt;'data-compo-bot50'!A620,'data-compo-bot50'!A621,"")</f>
        <v/>
      </c>
      <c r="B623" s="7" t="str">
        <f>'data-compo-bot50'!C621</f>
        <v>Zanzibar</v>
      </c>
      <c r="C623" s="246">
        <f>'data-compo-bot50'!B621</f>
        <v>1</v>
      </c>
    </row>
    <row r="624" spans="1:3" x14ac:dyDescent="0.2">
      <c r="A624" s="245">
        <f>IF('data-compo-bot50'!A622&lt;&gt;'data-compo-bot50'!A621,'data-compo-bot50'!A622,"")</f>
        <v>1993</v>
      </c>
      <c r="B624" s="7" t="str">
        <f>'data-compo-bot50'!C622</f>
        <v>Afghanistan</v>
      </c>
      <c r="C624" s="246">
        <f>'data-compo-bot50'!B622</f>
        <v>1</v>
      </c>
    </row>
    <row r="625" spans="1:3" x14ac:dyDescent="0.2">
      <c r="A625" s="245" t="str">
        <f>IF('data-compo-bot50'!A623&lt;&gt;'data-compo-bot50'!A622,'data-compo-bot50'!A623,"")</f>
        <v/>
      </c>
      <c r="B625" s="7" t="str">
        <f>'data-compo-bot50'!C623</f>
        <v>Armenia</v>
      </c>
      <c r="C625" s="246">
        <f>'data-compo-bot50'!B623</f>
        <v>1</v>
      </c>
    </row>
    <row r="626" spans="1:3" x14ac:dyDescent="0.2">
      <c r="A626" s="245" t="str">
        <f>IF('data-compo-bot50'!A624&lt;&gt;'data-compo-bot50'!A623,'data-compo-bot50'!A624,"")</f>
        <v/>
      </c>
      <c r="B626" s="7" t="str">
        <f>'data-compo-bot50'!C624</f>
        <v>Bosnia and Herzegovina</v>
      </c>
      <c r="C626" s="246">
        <f>'data-compo-bot50'!B624</f>
        <v>1</v>
      </c>
    </row>
    <row r="627" spans="1:3" x14ac:dyDescent="0.2">
      <c r="A627" s="245" t="str">
        <f>IF('data-compo-bot50'!A625&lt;&gt;'data-compo-bot50'!A624,'data-compo-bot50'!A625,"")</f>
        <v/>
      </c>
      <c r="B627" s="7" t="str">
        <f>'data-compo-bot50'!C625</f>
        <v>Bangladesh</v>
      </c>
      <c r="C627" s="246">
        <f>'data-compo-bot50'!B625</f>
        <v>1</v>
      </c>
    </row>
    <row r="628" spans="1:3" x14ac:dyDescent="0.2">
      <c r="A628" s="245" t="str">
        <f>IF('data-compo-bot50'!A626&lt;&gt;'data-compo-bot50'!A625,'data-compo-bot50'!A626,"")</f>
        <v/>
      </c>
      <c r="B628" s="7" t="str">
        <f>'data-compo-bot50'!C626</f>
        <v>Burkina Faso</v>
      </c>
      <c r="C628" s="246">
        <f>'data-compo-bot50'!B626</f>
        <v>1</v>
      </c>
    </row>
    <row r="629" spans="1:3" x14ac:dyDescent="0.2">
      <c r="A629" s="245" t="str">
        <f>IF('data-compo-bot50'!A627&lt;&gt;'data-compo-bot50'!A626,'data-compo-bot50'!A627,"")</f>
        <v/>
      </c>
      <c r="B629" s="7" t="str">
        <f>'data-compo-bot50'!C627</f>
        <v>Burundi</v>
      </c>
      <c r="C629" s="246">
        <f>'data-compo-bot50'!B627</f>
        <v>1</v>
      </c>
    </row>
    <row r="630" spans="1:3" x14ac:dyDescent="0.2">
      <c r="A630" s="245" t="str">
        <f>IF('data-compo-bot50'!A628&lt;&gt;'data-compo-bot50'!A627,'data-compo-bot50'!A628,"")</f>
        <v/>
      </c>
      <c r="B630" s="7" t="str">
        <f>'data-compo-bot50'!C628</f>
        <v>Benin</v>
      </c>
      <c r="C630" s="246">
        <f>'data-compo-bot50'!B628</f>
        <v>1</v>
      </c>
    </row>
    <row r="631" spans="1:3" x14ac:dyDescent="0.2">
      <c r="A631" s="245" t="str">
        <f>IF('data-compo-bot50'!A629&lt;&gt;'data-compo-bot50'!A628,'data-compo-bot50'!A629,"")</f>
        <v/>
      </c>
      <c r="B631" s="7" t="str">
        <f>'data-compo-bot50'!C629</f>
        <v>Bhutan</v>
      </c>
      <c r="C631" s="246">
        <f>'data-compo-bot50'!B629</f>
        <v>1</v>
      </c>
    </row>
    <row r="632" spans="1:3" x14ac:dyDescent="0.2">
      <c r="A632" s="245" t="str">
        <f>IF('data-compo-bot50'!A630&lt;&gt;'data-compo-bot50'!A629,'data-compo-bot50'!A630,"")</f>
        <v/>
      </c>
      <c r="B632" s="7" t="str">
        <f>'data-compo-bot50'!C630</f>
        <v>DR Congo</v>
      </c>
      <c r="C632" s="246">
        <f>'data-compo-bot50'!B630</f>
        <v>1</v>
      </c>
    </row>
    <row r="633" spans="1:3" x14ac:dyDescent="0.2">
      <c r="A633" s="245" t="str">
        <f>IF('data-compo-bot50'!A631&lt;&gt;'data-compo-bot50'!A630,'data-compo-bot50'!A631,"")</f>
        <v/>
      </c>
      <c r="B633" s="7" t="str">
        <f>'data-compo-bot50'!C631</f>
        <v>Central African Republic</v>
      </c>
      <c r="C633" s="246">
        <f>'data-compo-bot50'!B631</f>
        <v>1</v>
      </c>
    </row>
    <row r="634" spans="1:3" x14ac:dyDescent="0.2">
      <c r="A634" s="245" t="str">
        <f>IF('data-compo-bot50'!A632&lt;&gt;'data-compo-bot50'!A631,'data-compo-bot50'!A632,"")</f>
        <v/>
      </c>
      <c r="B634" s="7" t="str">
        <f>'data-compo-bot50'!C632</f>
        <v>Cote d'Ivoire</v>
      </c>
      <c r="C634" s="246">
        <f>'data-compo-bot50'!B632</f>
        <v>1</v>
      </c>
    </row>
    <row r="635" spans="1:3" x14ac:dyDescent="0.2">
      <c r="A635" s="245" t="str">
        <f>IF('data-compo-bot50'!A633&lt;&gt;'data-compo-bot50'!A632,'data-compo-bot50'!A633,"")</f>
        <v/>
      </c>
      <c r="B635" s="7" t="str">
        <f>'data-compo-bot50'!C633</f>
        <v>Cameroon</v>
      </c>
      <c r="C635" s="246">
        <f>'data-compo-bot50'!B633</f>
        <v>1</v>
      </c>
    </row>
    <row r="636" spans="1:3" x14ac:dyDescent="0.2">
      <c r="A636" s="245" t="str">
        <f>IF('data-compo-bot50'!A634&lt;&gt;'data-compo-bot50'!A633,'data-compo-bot50'!A634,"")</f>
        <v/>
      </c>
      <c r="B636" s="7" t="str">
        <f>'data-compo-bot50'!C634</f>
        <v>China</v>
      </c>
      <c r="C636" s="246">
        <f>'data-compo-bot50'!B634</f>
        <v>0.93000000715255737</v>
      </c>
    </row>
    <row r="637" spans="1:3" x14ac:dyDescent="0.2">
      <c r="A637" s="245" t="str">
        <f>IF('data-compo-bot50'!A635&lt;&gt;'data-compo-bot50'!A634,'data-compo-bot50'!A635,"")</f>
        <v/>
      </c>
      <c r="B637" s="7" t="str">
        <f>'data-compo-bot50'!C635</f>
        <v>Cabo Verde</v>
      </c>
      <c r="C637" s="246">
        <f>'data-compo-bot50'!B635</f>
        <v>1</v>
      </c>
    </row>
    <row r="638" spans="1:3" x14ac:dyDescent="0.2">
      <c r="A638" s="245" t="str">
        <f>IF('data-compo-bot50'!A636&lt;&gt;'data-compo-bot50'!A635,'data-compo-bot50'!A636,"")</f>
        <v/>
      </c>
      <c r="B638" s="7" t="str">
        <f>'data-compo-bot50'!C636</f>
        <v>Djibouti</v>
      </c>
      <c r="C638" s="246">
        <f>'data-compo-bot50'!B636</f>
        <v>1</v>
      </c>
    </row>
    <row r="639" spans="1:3" x14ac:dyDescent="0.2">
      <c r="A639" s="245" t="str">
        <f>IF('data-compo-bot50'!A637&lt;&gt;'data-compo-bot50'!A636,'data-compo-bot50'!A637,"")</f>
        <v/>
      </c>
      <c r="B639" s="7" t="str">
        <f>'data-compo-bot50'!C637</f>
        <v>Eritrea</v>
      </c>
      <c r="C639" s="246">
        <f>'data-compo-bot50'!B637</f>
        <v>1</v>
      </c>
    </row>
    <row r="640" spans="1:3" x14ac:dyDescent="0.2">
      <c r="A640" s="245" t="str">
        <f>IF('data-compo-bot50'!A638&lt;&gt;'data-compo-bot50'!A637,'data-compo-bot50'!A638,"")</f>
        <v/>
      </c>
      <c r="B640" s="7" t="str">
        <f>'data-compo-bot50'!C638</f>
        <v>Ethiopia</v>
      </c>
      <c r="C640" s="246">
        <f>'data-compo-bot50'!B638</f>
        <v>1</v>
      </c>
    </row>
    <row r="641" spans="1:3" x14ac:dyDescent="0.2">
      <c r="A641" s="245" t="str">
        <f>IF('data-compo-bot50'!A639&lt;&gt;'data-compo-bot50'!A638,'data-compo-bot50'!A639,"")</f>
        <v/>
      </c>
      <c r="B641" s="7" t="str">
        <f>'data-compo-bot50'!C639</f>
        <v>Georgia</v>
      </c>
      <c r="C641" s="246">
        <f>'data-compo-bot50'!B639</f>
        <v>1</v>
      </c>
    </row>
    <row r="642" spans="1:3" x14ac:dyDescent="0.2">
      <c r="A642" s="245" t="str">
        <f>IF('data-compo-bot50'!A640&lt;&gt;'data-compo-bot50'!A639,'data-compo-bot50'!A640,"")</f>
        <v/>
      </c>
      <c r="B642" s="7" t="str">
        <f>'data-compo-bot50'!C640</f>
        <v>Ghana</v>
      </c>
      <c r="C642" s="246">
        <f>'data-compo-bot50'!B640</f>
        <v>1</v>
      </c>
    </row>
    <row r="643" spans="1:3" x14ac:dyDescent="0.2">
      <c r="A643" s="245" t="str">
        <f>IF('data-compo-bot50'!A641&lt;&gt;'data-compo-bot50'!A640,'data-compo-bot50'!A641,"")</f>
        <v/>
      </c>
      <c r="B643" s="7" t="str">
        <f>'data-compo-bot50'!C641</f>
        <v>Gambia</v>
      </c>
      <c r="C643" s="246">
        <f>'data-compo-bot50'!B641</f>
        <v>1</v>
      </c>
    </row>
    <row r="644" spans="1:3" x14ac:dyDescent="0.2">
      <c r="A644" s="245" t="str">
        <f>IF('data-compo-bot50'!A642&lt;&gt;'data-compo-bot50'!A641,'data-compo-bot50'!A642,"")</f>
        <v/>
      </c>
      <c r="B644" s="7" t="str">
        <f>'data-compo-bot50'!C642</f>
        <v>Guinea</v>
      </c>
      <c r="C644" s="246">
        <f>'data-compo-bot50'!B642</f>
        <v>1</v>
      </c>
    </row>
    <row r="645" spans="1:3" x14ac:dyDescent="0.2">
      <c r="A645" s="245" t="str">
        <f>IF('data-compo-bot50'!A643&lt;&gt;'data-compo-bot50'!A642,'data-compo-bot50'!A643,"")</f>
        <v/>
      </c>
      <c r="B645" s="7" t="str">
        <f>'data-compo-bot50'!C643</f>
        <v>Equatorial Guinea</v>
      </c>
      <c r="C645" s="246">
        <f>'data-compo-bot50'!B643</f>
        <v>1</v>
      </c>
    </row>
    <row r="646" spans="1:3" x14ac:dyDescent="0.2">
      <c r="A646" s="245" t="str">
        <f>IF('data-compo-bot50'!A644&lt;&gt;'data-compo-bot50'!A643,'data-compo-bot50'!A644,"")</f>
        <v/>
      </c>
      <c r="B646" s="7" t="str">
        <f>'data-compo-bot50'!C644</f>
        <v>Guinea-Bissau</v>
      </c>
      <c r="C646" s="246">
        <f>'data-compo-bot50'!B644</f>
        <v>1</v>
      </c>
    </row>
    <row r="647" spans="1:3" x14ac:dyDescent="0.2">
      <c r="A647" s="245" t="str">
        <f>IF('data-compo-bot50'!A645&lt;&gt;'data-compo-bot50'!A644,'data-compo-bot50'!A645,"")</f>
        <v/>
      </c>
      <c r="B647" s="7" t="str">
        <f>'data-compo-bot50'!C645</f>
        <v>Haiti</v>
      </c>
      <c r="C647" s="246">
        <f>'data-compo-bot50'!B645</f>
        <v>1</v>
      </c>
    </row>
    <row r="648" spans="1:3" x14ac:dyDescent="0.2">
      <c r="A648" s="245" t="str">
        <f>IF('data-compo-bot50'!A646&lt;&gt;'data-compo-bot50'!A645,'data-compo-bot50'!A646,"")</f>
        <v/>
      </c>
      <c r="B648" s="7" t="str">
        <f>'data-compo-bot50'!C646</f>
        <v>India</v>
      </c>
      <c r="C648" s="246">
        <f>'data-compo-bot50'!B646</f>
        <v>1</v>
      </c>
    </row>
    <row r="649" spans="1:3" x14ac:dyDescent="0.2">
      <c r="A649" s="245" t="str">
        <f>IF('data-compo-bot50'!A647&lt;&gt;'data-compo-bot50'!A646,'data-compo-bot50'!A647,"")</f>
        <v/>
      </c>
      <c r="B649" s="7" t="str">
        <f>'data-compo-bot50'!C647</f>
        <v>Kenya</v>
      </c>
      <c r="C649" s="246">
        <f>'data-compo-bot50'!B647</f>
        <v>1</v>
      </c>
    </row>
    <row r="650" spans="1:3" x14ac:dyDescent="0.2">
      <c r="A650" s="245" t="str">
        <f>IF('data-compo-bot50'!A648&lt;&gt;'data-compo-bot50'!A647,'data-compo-bot50'!A648,"")</f>
        <v/>
      </c>
      <c r="B650" s="7" t="str">
        <f>'data-compo-bot50'!C648</f>
        <v>Kyrgyzstan</v>
      </c>
      <c r="C650" s="246">
        <f>'data-compo-bot50'!B648</f>
        <v>1</v>
      </c>
    </row>
    <row r="651" spans="1:3" x14ac:dyDescent="0.2">
      <c r="A651" s="245" t="str">
        <f>IF('data-compo-bot50'!A649&lt;&gt;'data-compo-bot50'!A648,'data-compo-bot50'!A649,"")</f>
        <v/>
      </c>
      <c r="B651" s="7" t="str">
        <f>'data-compo-bot50'!C649</f>
        <v>Cambodia</v>
      </c>
      <c r="C651" s="246">
        <f>'data-compo-bot50'!B649</f>
        <v>1</v>
      </c>
    </row>
    <row r="652" spans="1:3" x14ac:dyDescent="0.2">
      <c r="A652" s="245" t="str">
        <f>IF('data-compo-bot50'!A650&lt;&gt;'data-compo-bot50'!A649,'data-compo-bot50'!A650,"")</f>
        <v/>
      </c>
      <c r="B652" s="7" t="str">
        <f>'data-compo-bot50'!C650</f>
        <v>Comoros</v>
      </c>
      <c r="C652" s="246">
        <f>'data-compo-bot50'!B650</f>
        <v>1</v>
      </c>
    </row>
    <row r="653" spans="1:3" x14ac:dyDescent="0.2">
      <c r="A653" s="245" t="str">
        <f>IF('data-compo-bot50'!A651&lt;&gt;'data-compo-bot50'!A650,'data-compo-bot50'!A651,"")</f>
        <v/>
      </c>
      <c r="B653" s="7" t="str">
        <f>'data-compo-bot50'!C651</f>
        <v>Lao PDR</v>
      </c>
      <c r="C653" s="246">
        <f>'data-compo-bot50'!B651</f>
        <v>1</v>
      </c>
    </row>
    <row r="654" spans="1:3" x14ac:dyDescent="0.2">
      <c r="A654" s="245" t="str">
        <f>IF('data-compo-bot50'!A652&lt;&gt;'data-compo-bot50'!A651,'data-compo-bot50'!A652,"")</f>
        <v/>
      </c>
      <c r="B654" s="7" t="str">
        <f>'data-compo-bot50'!C652</f>
        <v>Liberia</v>
      </c>
      <c r="C654" s="246">
        <f>'data-compo-bot50'!B652</f>
        <v>1</v>
      </c>
    </row>
    <row r="655" spans="1:3" x14ac:dyDescent="0.2">
      <c r="A655" s="245" t="str">
        <f>IF('data-compo-bot50'!A653&lt;&gt;'data-compo-bot50'!A652,'data-compo-bot50'!A653,"")</f>
        <v/>
      </c>
      <c r="B655" s="7" t="str">
        <f>'data-compo-bot50'!C653</f>
        <v>Madagascar</v>
      </c>
      <c r="C655" s="246">
        <f>'data-compo-bot50'!B653</f>
        <v>1</v>
      </c>
    </row>
    <row r="656" spans="1:3" x14ac:dyDescent="0.2">
      <c r="A656" s="245" t="str">
        <f>IF('data-compo-bot50'!A654&lt;&gt;'data-compo-bot50'!A653,'data-compo-bot50'!A654,"")</f>
        <v/>
      </c>
      <c r="B656" s="7" t="str">
        <f>'data-compo-bot50'!C654</f>
        <v>Mali</v>
      </c>
      <c r="C656" s="246">
        <f>'data-compo-bot50'!B654</f>
        <v>1</v>
      </c>
    </row>
    <row r="657" spans="1:3" x14ac:dyDescent="0.2">
      <c r="A657" s="245" t="str">
        <f>IF('data-compo-bot50'!A655&lt;&gt;'data-compo-bot50'!A654,'data-compo-bot50'!A655,"")</f>
        <v/>
      </c>
      <c r="B657" s="7" t="str">
        <f>'data-compo-bot50'!C655</f>
        <v>Myanmar</v>
      </c>
      <c r="C657" s="246">
        <f>'data-compo-bot50'!B655</f>
        <v>1</v>
      </c>
    </row>
    <row r="658" spans="1:3" x14ac:dyDescent="0.2">
      <c r="A658" s="245" t="str">
        <f>IF('data-compo-bot50'!A656&lt;&gt;'data-compo-bot50'!A655,'data-compo-bot50'!A656,"")</f>
        <v/>
      </c>
      <c r="B658" s="7" t="str">
        <f>'data-compo-bot50'!C656</f>
        <v>Mauritania</v>
      </c>
      <c r="C658" s="246">
        <f>'data-compo-bot50'!B656</f>
        <v>1</v>
      </c>
    </row>
    <row r="659" spans="1:3" x14ac:dyDescent="0.2">
      <c r="A659" s="245" t="str">
        <f>IF('data-compo-bot50'!A657&lt;&gt;'data-compo-bot50'!A656,'data-compo-bot50'!A657,"")</f>
        <v/>
      </c>
      <c r="B659" s="7" t="str">
        <f>'data-compo-bot50'!C657</f>
        <v>Malawi</v>
      </c>
      <c r="C659" s="246">
        <f>'data-compo-bot50'!B657</f>
        <v>1</v>
      </c>
    </row>
    <row r="660" spans="1:3" x14ac:dyDescent="0.2">
      <c r="A660" s="245" t="str">
        <f>IF('data-compo-bot50'!A658&lt;&gt;'data-compo-bot50'!A657,'data-compo-bot50'!A658,"")</f>
        <v/>
      </c>
      <c r="B660" s="7" t="str">
        <f>'data-compo-bot50'!C658</f>
        <v>Mozambique</v>
      </c>
      <c r="C660" s="246">
        <f>'data-compo-bot50'!B658</f>
        <v>1</v>
      </c>
    </row>
    <row r="661" spans="1:3" x14ac:dyDescent="0.2">
      <c r="A661" s="245" t="str">
        <f>IF('data-compo-bot50'!A659&lt;&gt;'data-compo-bot50'!A658,'data-compo-bot50'!A659,"")</f>
        <v/>
      </c>
      <c r="B661" s="7" t="str">
        <f>'data-compo-bot50'!C659</f>
        <v>Niger</v>
      </c>
      <c r="C661" s="246">
        <f>'data-compo-bot50'!B659</f>
        <v>1</v>
      </c>
    </row>
    <row r="662" spans="1:3" x14ac:dyDescent="0.2">
      <c r="A662" s="245" t="str">
        <f>IF('data-compo-bot50'!A660&lt;&gt;'data-compo-bot50'!A659,'data-compo-bot50'!A660,"")</f>
        <v/>
      </c>
      <c r="B662" s="7" t="str">
        <f>'data-compo-bot50'!C660</f>
        <v>Nicaragua</v>
      </c>
      <c r="C662" s="246">
        <f>'data-compo-bot50'!B660</f>
        <v>1</v>
      </c>
    </row>
    <row r="663" spans="1:3" x14ac:dyDescent="0.2">
      <c r="A663" s="245" t="str">
        <f>IF('data-compo-bot50'!A661&lt;&gt;'data-compo-bot50'!A660,'data-compo-bot50'!A661,"")</f>
        <v/>
      </c>
      <c r="B663" s="7" t="str">
        <f>'data-compo-bot50'!C661</f>
        <v>Nepal</v>
      </c>
      <c r="C663" s="246">
        <f>'data-compo-bot50'!B661</f>
        <v>1</v>
      </c>
    </row>
    <row r="664" spans="1:3" x14ac:dyDescent="0.2">
      <c r="A664" s="245" t="str">
        <f>IF('data-compo-bot50'!A662&lt;&gt;'data-compo-bot50'!A661,'data-compo-bot50'!A662,"")</f>
        <v/>
      </c>
      <c r="B664" s="7" t="str">
        <f>'data-compo-bot50'!C662</f>
        <v>Papua New Guinea</v>
      </c>
      <c r="C664" s="246">
        <f>'data-compo-bot50'!B662</f>
        <v>1</v>
      </c>
    </row>
    <row r="665" spans="1:3" x14ac:dyDescent="0.2">
      <c r="A665" s="245" t="str">
        <f>IF('data-compo-bot50'!A663&lt;&gt;'data-compo-bot50'!A662,'data-compo-bot50'!A663,"")</f>
        <v/>
      </c>
      <c r="B665" s="7" t="str">
        <f>'data-compo-bot50'!C663</f>
        <v>Palestine</v>
      </c>
      <c r="C665" s="246">
        <f>'data-compo-bot50'!B663</f>
        <v>1</v>
      </c>
    </row>
    <row r="666" spans="1:3" x14ac:dyDescent="0.2">
      <c r="A666" s="245" t="str">
        <f>IF('data-compo-bot50'!A664&lt;&gt;'data-compo-bot50'!A663,'data-compo-bot50'!A664,"")</f>
        <v/>
      </c>
      <c r="B666" s="7" t="str">
        <f>'data-compo-bot50'!C664</f>
        <v>Rwanda</v>
      </c>
      <c r="C666" s="246">
        <f>'data-compo-bot50'!B664</f>
        <v>1</v>
      </c>
    </row>
    <row r="667" spans="1:3" x14ac:dyDescent="0.2">
      <c r="A667" s="245" t="str">
        <f>IF('data-compo-bot50'!A665&lt;&gt;'data-compo-bot50'!A664,'data-compo-bot50'!A665,"")</f>
        <v/>
      </c>
      <c r="B667" s="7" t="str">
        <f>'data-compo-bot50'!C665</f>
        <v>Sudan</v>
      </c>
      <c r="C667" s="246">
        <f>'data-compo-bot50'!B665</f>
        <v>1</v>
      </c>
    </row>
    <row r="668" spans="1:3" x14ac:dyDescent="0.2">
      <c r="A668" s="245" t="str">
        <f>IF('data-compo-bot50'!A666&lt;&gt;'data-compo-bot50'!A665,'data-compo-bot50'!A666,"")</f>
        <v/>
      </c>
      <c r="B668" s="7" t="str">
        <f>'data-compo-bot50'!C666</f>
        <v>Sierra Leone</v>
      </c>
      <c r="C668" s="246">
        <f>'data-compo-bot50'!B666</f>
        <v>1</v>
      </c>
    </row>
    <row r="669" spans="1:3" x14ac:dyDescent="0.2">
      <c r="A669" s="245" t="str">
        <f>IF('data-compo-bot50'!A667&lt;&gt;'data-compo-bot50'!A666,'data-compo-bot50'!A667,"")</f>
        <v/>
      </c>
      <c r="B669" s="7" t="str">
        <f>'data-compo-bot50'!C667</f>
        <v>Senegal</v>
      </c>
      <c r="C669" s="246">
        <f>'data-compo-bot50'!B667</f>
        <v>1</v>
      </c>
    </row>
    <row r="670" spans="1:3" x14ac:dyDescent="0.2">
      <c r="A670" s="245" t="str">
        <f>IF('data-compo-bot50'!A668&lt;&gt;'data-compo-bot50'!A667,'data-compo-bot50'!A668,"")</f>
        <v/>
      </c>
      <c r="B670" s="7" t="str">
        <f>'data-compo-bot50'!C668</f>
        <v>Somalia</v>
      </c>
      <c r="C670" s="246">
        <f>'data-compo-bot50'!B668</f>
        <v>1</v>
      </c>
    </row>
    <row r="671" spans="1:3" x14ac:dyDescent="0.2">
      <c r="A671" s="245" t="str">
        <f>IF('data-compo-bot50'!A669&lt;&gt;'data-compo-bot50'!A668,'data-compo-bot50'!A669,"")</f>
        <v/>
      </c>
      <c r="B671" s="7" t="str">
        <f>'data-compo-bot50'!C669</f>
        <v>South Sudan</v>
      </c>
      <c r="C671" s="246">
        <f>'data-compo-bot50'!B669</f>
        <v>1</v>
      </c>
    </row>
    <row r="672" spans="1:3" x14ac:dyDescent="0.2">
      <c r="A672" s="245" t="str">
        <f>IF('data-compo-bot50'!A670&lt;&gt;'data-compo-bot50'!A669,'data-compo-bot50'!A670,"")</f>
        <v/>
      </c>
      <c r="B672" s="7" t="str">
        <f>'data-compo-bot50'!C670</f>
        <v>Sao Tome and Principe</v>
      </c>
      <c r="C672" s="246">
        <f>'data-compo-bot50'!B670</f>
        <v>1</v>
      </c>
    </row>
    <row r="673" spans="1:3" x14ac:dyDescent="0.2">
      <c r="A673" s="245" t="str">
        <f>IF('data-compo-bot50'!A671&lt;&gt;'data-compo-bot50'!A670,'data-compo-bot50'!A671,"")</f>
        <v/>
      </c>
      <c r="B673" s="7" t="str">
        <f>'data-compo-bot50'!C671</f>
        <v>Chad</v>
      </c>
      <c r="C673" s="246">
        <f>'data-compo-bot50'!B671</f>
        <v>1</v>
      </c>
    </row>
    <row r="674" spans="1:3" x14ac:dyDescent="0.2">
      <c r="A674" s="245" t="str">
        <f>IF('data-compo-bot50'!A672&lt;&gt;'data-compo-bot50'!A671,'data-compo-bot50'!A672,"")</f>
        <v/>
      </c>
      <c r="B674" s="7" t="str">
        <f>'data-compo-bot50'!C672</f>
        <v>Togo</v>
      </c>
      <c r="C674" s="246">
        <f>'data-compo-bot50'!B672</f>
        <v>1</v>
      </c>
    </row>
    <row r="675" spans="1:3" x14ac:dyDescent="0.2">
      <c r="A675" s="245" t="str">
        <f>IF('data-compo-bot50'!A673&lt;&gt;'data-compo-bot50'!A672,'data-compo-bot50'!A673,"")</f>
        <v/>
      </c>
      <c r="B675" s="7" t="str">
        <f>'data-compo-bot50'!C673</f>
        <v>Tajikistan</v>
      </c>
      <c r="C675" s="246">
        <f>'data-compo-bot50'!B673</f>
        <v>1</v>
      </c>
    </row>
    <row r="676" spans="1:3" x14ac:dyDescent="0.2">
      <c r="A676" s="245" t="str">
        <f>IF('data-compo-bot50'!A674&lt;&gt;'data-compo-bot50'!A673,'data-compo-bot50'!A674,"")</f>
        <v/>
      </c>
      <c r="B676" s="7" t="str">
        <f>'data-compo-bot50'!C674</f>
        <v>Tanzania</v>
      </c>
      <c r="C676" s="246">
        <f>'data-compo-bot50'!B674</f>
        <v>1</v>
      </c>
    </row>
    <row r="677" spans="1:3" x14ac:dyDescent="0.2">
      <c r="A677" s="245" t="str">
        <f>IF('data-compo-bot50'!A675&lt;&gt;'data-compo-bot50'!A674,'data-compo-bot50'!A675,"")</f>
        <v/>
      </c>
      <c r="B677" s="7" t="str">
        <f>'data-compo-bot50'!C675</f>
        <v>Uganda</v>
      </c>
      <c r="C677" s="246">
        <f>'data-compo-bot50'!B675</f>
        <v>1</v>
      </c>
    </row>
    <row r="678" spans="1:3" x14ac:dyDescent="0.2">
      <c r="A678" s="245" t="str">
        <f>IF('data-compo-bot50'!A676&lt;&gt;'data-compo-bot50'!A675,'data-compo-bot50'!A676,"")</f>
        <v/>
      </c>
      <c r="B678" s="7" t="str">
        <f>'data-compo-bot50'!C676</f>
        <v>Uzbekistan</v>
      </c>
      <c r="C678" s="246">
        <f>'data-compo-bot50'!B676</f>
        <v>1</v>
      </c>
    </row>
    <row r="679" spans="1:3" x14ac:dyDescent="0.2">
      <c r="A679" s="245" t="str">
        <f>IF('data-compo-bot50'!A677&lt;&gt;'data-compo-bot50'!A676,'data-compo-bot50'!A677,"")</f>
        <v/>
      </c>
      <c r="B679" s="7" t="str">
        <f>'data-compo-bot50'!C677</f>
        <v>Viet Nam</v>
      </c>
      <c r="C679" s="246">
        <f>'data-compo-bot50'!B677</f>
        <v>1</v>
      </c>
    </row>
    <row r="680" spans="1:3" x14ac:dyDescent="0.2">
      <c r="A680" s="245" t="str">
        <f>IF('data-compo-bot50'!A678&lt;&gt;'data-compo-bot50'!A677,'data-compo-bot50'!A678,"")</f>
        <v/>
      </c>
      <c r="B680" s="7" t="str">
        <f>'data-compo-bot50'!C678</f>
        <v>Zambia</v>
      </c>
      <c r="C680" s="246">
        <f>'data-compo-bot50'!B678</f>
        <v>1</v>
      </c>
    </row>
    <row r="681" spans="1:3" x14ac:dyDescent="0.2">
      <c r="A681" s="245" t="str">
        <f>IF('data-compo-bot50'!A679&lt;&gt;'data-compo-bot50'!A678,'data-compo-bot50'!A679,"")</f>
        <v/>
      </c>
      <c r="B681" s="7" t="str">
        <f>'data-compo-bot50'!C679</f>
        <v>Zimbabwe</v>
      </c>
      <c r="C681" s="246">
        <f>'data-compo-bot50'!B679</f>
        <v>1</v>
      </c>
    </row>
    <row r="682" spans="1:3" x14ac:dyDescent="0.2">
      <c r="A682" s="245" t="str">
        <f>IF('data-compo-bot50'!A680&lt;&gt;'data-compo-bot50'!A679,'data-compo-bot50'!A680,"")</f>
        <v/>
      </c>
      <c r="B682" s="7" t="str">
        <f>'data-compo-bot50'!C680</f>
        <v>Zanzibar</v>
      </c>
      <c r="C682" s="246">
        <f>'data-compo-bot50'!B680</f>
        <v>1</v>
      </c>
    </row>
    <row r="683" spans="1:3" x14ac:dyDescent="0.2">
      <c r="A683" s="245">
        <f>IF('data-compo-bot50'!A681&lt;&gt;'data-compo-bot50'!A680,'data-compo-bot50'!A681,"")</f>
        <v>1994</v>
      </c>
      <c r="B683" s="7" t="str">
        <f>'data-compo-bot50'!C681</f>
        <v>Afghanistan</v>
      </c>
      <c r="C683" s="246">
        <f>'data-compo-bot50'!B681</f>
        <v>1</v>
      </c>
    </row>
    <row r="684" spans="1:3" x14ac:dyDescent="0.2">
      <c r="A684" s="245" t="str">
        <f>IF('data-compo-bot50'!A682&lt;&gt;'data-compo-bot50'!A681,'data-compo-bot50'!A682,"")</f>
        <v/>
      </c>
      <c r="B684" s="7" t="str">
        <f>'data-compo-bot50'!C682</f>
        <v>Armenia</v>
      </c>
      <c r="C684" s="246">
        <f>'data-compo-bot50'!B682</f>
        <v>1</v>
      </c>
    </row>
    <row r="685" spans="1:3" x14ac:dyDescent="0.2">
      <c r="A685" s="245" t="str">
        <f>IF('data-compo-bot50'!A683&lt;&gt;'data-compo-bot50'!A682,'data-compo-bot50'!A683,"")</f>
        <v/>
      </c>
      <c r="B685" s="7" t="str">
        <f>'data-compo-bot50'!C683</f>
        <v>Angola</v>
      </c>
      <c r="C685" s="246">
        <f>'data-compo-bot50'!B683</f>
        <v>1</v>
      </c>
    </row>
    <row r="686" spans="1:3" x14ac:dyDescent="0.2">
      <c r="A686" s="245" t="str">
        <f>IF('data-compo-bot50'!A684&lt;&gt;'data-compo-bot50'!A683,'data-compo-bot50'!A684,"")</f>
        <v/>
      </c>
      <c r="B686" s="7" t="str">
        <f>'data-compo-bot50'!C684</f>
        <v>Bosnia and Herzegovina</v>
      </c>
      <c r="C686" s="246">
        <f>'data-compo-bot50'!B684</f>
        <v>1</v>
      </c>
    </row>
    <row r="687" spans="1:3" x14ac:dyDescent="0.2">
      <c r="A687" s="245" t="str">
        <f>IF('data-compo-bot50'!A685&lt;&gt;'data-compo-bot50'!A684,'data-compo-bot50'!A685,"")</f>
        <v/>
      </c>
      <c r="B687" s="7" t="str">
        <f>'data-compo-bot50'!C685</f>
        <v>Bangladesh</v>
      </c>
      <c r="C687" s="246">
        <f>'data-compo-bot50'!B685</f>
        <v>1</v>
      </c>
    </row>
    <row r="688" spans="1:3" x14ac:dyDescent="0.2">
      <c r="A688" s="245" t="str">
        <f>IF('data-compo-bot50'!A686&lt;&gt;'data-compo-bot50'!A685,'data-compo-bot50'!A686,"")</f>
        <v/>
      </c>
      <c r="B688" s="7" t="str">
        <f>'data-compo-bot50'!C686</f>
        <v>Burkina Faso</v>
      </c>
      <c r="C688" s="246">
        <f>'data-compo-bot50'!B686</f>
        <v>1</v>
      </c>
    </row>
    <row r="689" spans="1:3" x14ac:dyDescent="0.2">
      <c r="A689" s="245" t="str">
        <f>IF('data-compo-bot50'!A687&lt;&gt;'data-compo-bot50'!A686,'data-compo-bot50'!A687,"")</f>
        <v/>
      </c>
      <c r="B689" s="7" t="str">
        <f>'data-compo-bot50'!C687</f>
        <v>Burundi</v>
      </c>
      <c r="C689" s="246">
        <f>'data-compo-bot50'!B687</f>
        <v>1</v>
      </c>
    </row>
    <row r="690" spans="1:3" x14ac:dyDescent="0.2">
      <c r="A690" s="245" t="str">
        <f>IF('data-compo-bot50'!A688&lt;&gt;'data-compo-bot50'!A687,'data-compo-bot50'!A688,"")</f>
        <v/>
      </c>
      <c r="B690" s="7" t="str">
        <f>'data-compo-bot50'!C688</f>
        <v>Benin</v>
      </c>
      <c r="C690" s="246">
        <f>'data-compo-bot50'!B688</f>
        <v>1</v>
      </c>
    </row>
    <row r="691" spans="1:3" x14ac:dyDescent="0.2">
      <c r="A691" s="245" t="str">
        <f>IF('data-compo-bot50'!A689&lt;&gt;'data-compo-bot50'!A688,'data-compo-bot50'!A689,"")</f>
        <v/>
      </c>
      <c r="B691" s="7" t="str">
        <f>'data-compo-bot50'!C689</f>
        <v>Bhutan</v>
      </c>
      <c r="C691" s="246">
        <f>'data-compo-bot50'!B689</f>
        <v>1</v>
      </c>
    </row>
    <row r="692" spans="1:3" x14ac:dyDescent="0.2">
      <c r="A692" s="245" t="str">
        <f>IF('data-compo-bot50'!A690&lt;&gt;'data-compo-bot50'!A689,'data-compo-bot50'!A690,"")</f>
        <v/>
      </c>
      <c r="B692" s="7" t="str">
        <f>'data-compo-bot50'!C690</f>
        <v>DR Congo</v>
      </c>
      <c r="C692" s="246">
        <f>'data-compo-bot50'!B690</f>
        <v>1</v>
      </c>
    </row>
    <row r="693" spans="1:3" x14ac:dyDescent="0.2">
      <c r="A693" s="245" t="str">
        <f>IF('data-compo-bot50'!A691&lt;&gt;'data-compo-bot50'!A690,'data-compo-bot50'!A691,"")</f>
        <v/>
      </c>
      <c r="B693" s="7" t="str">
        <f>'data-compo-bot50'!C691</f>
        <v>Central African Republic</v>
      </c>
      <c r="C693" s="246">
        <f>'data-compo-bot50'!B691</f>
        <v>1</v>
      </c>
    </row>
    <row r="694" spans="1:3" x14ac:dyDescent="0.2">
      <c r="A694" s="245" t="str">
        <f>IF('data-compo-bot50'!A692&lt;&gt;'data-compo-bot50'!A691,'data-compo-bot50'!A692,"")</f>
        <v/>
      </c>
      <c r="B694" s="7" t="str">
        <f>'data-compo-bot50'!C692</f>
        <v>Cote d'Ivoire</v>
      </c>
      <c r="C694" s="246">
        <f>'data-compo-bot50'!B692</f>
        <v>1</v>
      </c>
    </row>
    <row r="695" spans="1:3" x14ac:dyDescent="0.2">
      <c r="A695" s="245" t="str">
        <f>IF('data-compo-bot50'!A693&lt;&gt;'data-compo-bot50'!A692,'data-compo-bot50'!A693,"")</f>
        <v/>
      </c>
      <c r="B695" s="7" t="str">
        <f>'data-compo-bot50'!C693</f>
        <v>Cameroon</v>
      </c>
      <c r="C695" s="246">
        <f>'data-compo-bot50'!B693</f>
        <v>1</v>
      </c>
    </row>
    <row r="696" spans="1:3" x14ac:dyDescent="0.2">
      <c r="A696" s="245" t="str">
        <f>IF('data-compo-bot50'!A694&lt;&gt;'data-compo-bot50'!A693,'data-compo-bot50'!A694,"")</f>
        <v/>
      </c>
      <c r="B696" s="7" t="str">
        <f>'data-compo-bot50'!C694</f>
        <v>China</v>
      </c>
      <c r="C696" s="246">
        <f>'data-compo-bot50'!B694</f>
        <v>0.65999996662139893</v>
      </c>
    </row>
    <row r="697" spans="1:3" x14ac:dyDescent="0.2">
      <c r="A697" s="245" t="str">
        <f>IF('data-compo-bot50'!A695&lt;&gt;'data-compo-bot50'!A694,'data-compo-bot50'!A695,"")</f>
        <v/>
      </c>
      <c r="B697" s="7" t="str">
        <f>'data-compo-bot50'!C695</f>
        <v>Cabo Verde</v>
      </c>
      <c r="C697" s="246">
        <f>'data-compo-bot50'!B695</f>
        <v>1</v>
      </c>
    </row>
    <row r="698" spans="1:3" x14ac:dyDescent="0.2">
      <c r="A698" s="245" t="str">
        <f>IF('data-compo-bot50'!A696&lt;&gt;'data-compo-bot50'!A695,'data-compo-bot50'!A696,"")</f>
        <v/>
      </c>
      <c r="B698" s="7" t="str">
        <f>'data-compo-bot50'!C696</f>
        <v>Djibouti</v>
      </c>
      <c r="C698" s="246">
        <f>'data-compo-bot50'!B696</f>
        <v>1</v>
      </c>
    </row>
    <row r="699" spans="1:3" x14ac:dyDescent="0.2">
      <c r="A699" s="245" t="str">
        <f>IF('data-compo-bot50'!A697&lt;&gt;'data-compo-bot50'!A696,'data-compo-bot50'!A697,"")</f>
        <v/>
      </c>
      <c r="B699" s="7" t="str">
        <f>'data-compo-bot50'!C697</f>
        <v>Eritrea</v>
      </c>
      <c r="C699" s="246">
        <f>'data-compo-bot50'!B697</f>
        <v>1</v>
      </c>
    </row>
    <row r="700" spans="1:3" x14ac:dyDescent="0.2">
      <c r="A700" s="245" t="str">
        <f>IF('data-compo-bot50'!A698&lt;&gt;'data-compo-bot50'!A697,'data-compo-bot50'!A698,"")</f>
        <v/>
      </c>
      <c r="B700" s="7" t="str">
        <f>'data-compo-bot50'!C698</f>
        <v>Ethiopia</v>
      </c>
      <c r="C700" s="246">
        <f>'data-compo-bot50'!B698</f>
        <v>1</v>
      </c>
    </row>
    <row r="701" spans="1:3" x14ac:dyDescent="0.2">
      <c r="A701" s="245" t="str">
        <f>IF('data-compo-bot50'!A699&lt;&gt;'data-compo-bot50'!A698,'data-compo-bot50'!A699,"")</f>
        <v/>
      </c>
      <c r="B701" s="7" t="str">
        <f>'data-compo-bot50'!C699</f>
        <v>Georgia</v>
      </c>
      <c r="C701" s="246">
        <f>'data-compo-bot50'!B699</f>
        <v>1</v>
      </c>
    </row>
    <row r="702" spans="1:3" x14ac:dyDescent="0.2">
      <c r="A702" s="245" t="str">
        <f>IF('data-compo-bot50'!A700&lt;&gt;'data-compo-bot50'!A699,'data-compo-bot50'!A700,"")</f>
        <v/>
      </c>
      <c r="B702" s="7" t="str">
        <f>'data-compo-bot50'!C700</f>
        <v>Ghana</v>
      </c>
      <c r="C702" s="246">
        <f>'data-compo-bot50'!B700</f>
        <v>1</v>
      </c>
    </row>
    <row r="703" spans="1:3" x14ac:dyDescent="0.2">
      <c r="A703" s="245" t="str">
        <f>IF('data-compo-bot50'!A701&lt;&gt;'data-compo-bot50'!A700,'data-compo-bot50'!A701,"")</f>
        <v/>
      </c>
      <c r="B703" s="7" t="str">
        <f>'data-compo-bot50'!C701</f>
        <v>Gambia</v>
      </c>
      <c r="C703" s="246">
        <f>'data-compo-bot50'!B701</f>
        <v>1</v>
      </c>
    </row>
    <row r="704" spans="1:3" x14ac:dyDescent="0.2">
      <c r="A704" s="245" t="str">
        <f>IF('data-compo-bot50'!A702&lt;&gt;'data-compo-bot50'!A701,'data-compo-bot50'!A702,"")</f>
        <v/>
      </c>
      <c r="B704" s="7" t="str">
        <f>'data-compo-bot50'!C702</f>
        <v>Guinea</v>
      </c>
      <c r="C704" s="246">
        <f>'data-compo-bot50'!B702</f>
        <v>1</v>
      </c>
    </row>
    <row r="705" spans="1:3" x14ac:dyDescent="0.2">
      <c r="A705" s="245" t="str">
        <f>IF('data-compo-bot50'!A703&lt;&gt;'data-compo-bot50'!A702,'data-compo-bot50'!A703,"")</f>
        <v/>
      </c>
      <c r="B705" s="7" t="str">
        <f>'data-compo-bot50'!C703</f>
        <v>Equatorial Guinea</v>
      </c>
      <c r="C705" s="246">
        <f>'data-compo-bot50'!B703</f>
        <v>1</v>
      </c>
    </row>
    <row r="706" spans="1:3" x14ac:dyDescent="0.2">
      <c r="A706" s="245" t="str">
        <f>IF('data-compo-bot50'!A704&lt;&gt;'data-compo-bot50'!A703,'data-compo-bot50'!A704,"")</f>
        <v/>
      </c>
      <c r="B706" s="7" t="str">
        <f>'data-compo-bot50'!C704</f>
        <v>Guinea-Bissau</v>
      </c>
      <c r="C706" s="246">
        <f>'data-compo-bot50'!B704</f>
        <v>1</v>
      </c>
    </row>
    <row r="707" spans="1:3" x14ac:dyDescent="0.2">
      <c r="A707" s="245" t="str">
        <f>IF('data-compo-bot50'!A705&lt;&gt;'data-compo-bot50'!A704,'data-compo-bot50'!A705,"")</f>
        <v/>
      </c>
      <c r="B707" s="7" t="str">
        <f>'data-compo-bot50'!C705</f>
        <v>Haiti</v>
      </c>
      <c r="C707" s="246">
        <f>'data-compo-bot50'!B705</f>
        <v>1</v>
      </c>
    </row>
    <row r="708" spans="1:3" x14ac:dyDescent="0.2">
      <c r="A708" s="245" t="str">
        <f>IF('data-compo-bot50'!A706&lt;&gt;'data-compo-bot50'!A705,'data-compo-bot50'!A706,"")</f>
        <v/>
      </c>
      <c r="B708" s="7" t="str">
        <f>'data-compo-bot50'!C706</f>
        <v>Indonesia</v>
      </c>
      <c r="C708" s="246">
        <f>'data-compo-bot50'!B706</f>
        <v>1</v>
      </c>
    </row>
    <row r="709" spans="1:3" x14ac:dyDescent="0.2">
      <c r="A709" s="245" t="str">
        <f>IF('data-compo-bot50'!A707&lt;&gt;'data-compo-bot50'!A706,'data-compo-bot50'!A707,"")</f>
        <v/>
      </c>
      <c r="B709" s="7" t="str">
        <f>'data-compo-bot50'!C707</f>
        <v>India</v>
      </c>
      <c r="C709" s="246">
        <f>'data-compo-bot50'!B707</f>
        <v>1</v>
      </c>
    </row>
    <row r="710" spans="1:3" x14ac:dyDescent="0.2">
      <c r="A710" s="245" t="str">
        <f>IF('data-compo-bot50'!A708&lt;&gt;'data-compo-bot50'!A707,'data-compo-bot50'!A708,"")</f>
        <v/>
      </c>
      <c r="B710" s="7" t="str">
        <f>'data-compo-bot50'!C708</f>
        <v>Kenya</v>
      </c>
      <c r="C710" s="246">
        <f>'data-compo-bot50'!B708</f>
        <v>1</v>
      </c>
    </row>
    <row r="711" spans="1:3" x14ac:dyDescent="0.2">
      <c r="A711" s="245" t="str">
        <f>IF('data-compo-bot50'!A709&lt;&gt;'data-compo-bot50'!A708,'data-compo-bot50'!A709,"")</f>
        <v/>
      </c>
      <c r="B711" s="7" t="str">
        <f>'data-compo-bot50'!C709</f>
        <v>Kyrgyzstan</v>
      </c>
      <c r="C711" s="246">
        <f>'data-compo-bot50'!B709</f>
        <v>1</v>
      </c>
    </row>
    <row r="712" spans="1:3" x14ac:dyDescent="0.2">
      <c r="A712" s="245" t="str">
        <f>IF('data-compo-bot50'!A710&lt;&gt;'data-compo-bot50'!A709,'data-compo-bot50'!A710,"")</f>
        <v/>
      </c>
      <c r="B712" s="7" t="str">
        <f>'data-compo-bot50'!C710</f>
        <v>Cambodia</v>
      </c>
      <c r="C712" s="246">
        <f>'data-compo-bot50'!B710</f>
        <v>1</v>
      </c>
    </row>
    <row r="713" spans="1:3" x14ac:dyDescent="0.2">
      <c r="A713" s="245" t="str">
        <f>IF('data-compo-bot50'!A711&lt;&gt;'data-compo-bot50'!A710,'data-compo-bot50'!A711,"")</f>
        <v/>
      </c>
      <c r="B713" s="7" t="str">
        <f>'data-compo-bot50'!C711</f>
        <v>Comoros</v>
      </c>
      <c r="C713" s="246">
        <f>'data-compo-bot50'!B711</f>
        <v>1</v>
      </c>
    </row>
    <row r="714" spans="1:3" x14ac:dyDescent="0.2">
      <c r="A714" s="245" t="str">
        <f>IF('data-compo-bot50'!A712&lt;&gt;'data-compo-bot50'!A711,'data-compo-bot50'!A712,"")</f>
        <v/>
      </c>
      <c r="B714" s="7" t="str">
        <f>'data-compo-bot50'!C712</f>
        <v>Lao PDR</v>
      </c>
      <c r="C714" s="246">
        <f>'data-compo-bot50'!B712</f>
        <v>1</v>
      </c>
    </row>
    <row r="715" spans="1:3" x14ac:dyDescent="0.2">
      <c r="A715" s="245" t="str">
        <f>IF('data-compo-bot50'!A713&lt;&gt;'data-compo-bot50'!A712,'data-compo-bot50'!A713,"")</f>
        <v/>
      </c>
      <c r="B715" s="7" t="str">
        <f>'data-compo-bot50'!C713</f>
        <v>Liberia</v>
      </c>
      <c r="C715" s="246">
        <f>'data-compo-bot50'!B713</f>
        <v>1</v>
      </c>
    </row>
    <row r="716" spans="1:3" x14ac:dyDescent="0.2">
      <c r="A716" s="245" t="str">
        <f>IF('data-compo-bot50'!A714&lt;&gt;'data-compo-bot50'!A713,'data-compo-bot50'!A714,"")</f>
        <v/>
      </c>
      <c r="B716" s="7" t="str">
        <f>'data-compo-bot50'!C714</f>
        <v>Moldova</v>
      </c>
      <c r="C716" s="246">
        <f>'data-compo-bot50'!B714</f>
        <v>1</v>
      </c>
    </row>
    <row r="717" spans="1:3" x14ac:dyDescent="0.2">
      <c r="A717" s="245" t="str">
        <f>IF('data-compo-bot50'!A715&lt;&gt;'data-compo-bot50'!A714,'data-compo-bot50'!A715,"")</f>
        <v/>
      </c>
      <c r="B717" s="7" t="str">
        <f>'data-compo-bot50'!C715</f>
        <v>Madagascar</v>
      </c>
      <c r="C717" s="246">
        <f>'data-compo-bot50'!B715</f>
        <v>1</v>
      </c>
    </row>
    <row r="718" spans="1:3" x14ac:dyDescent="0.2">
      <c r="A718" s="245" t="str">
        <f>IF('data-compo-bot50'!A716&lt;&gt;'data-compo-bot50'!A715,'data-compo-bot50'!A716,"")</f>
        <v/>
      </c>
      <c r="B718" s="7" t="str">
        <f>'data-compo-bot50'!C716</f>
        <v>Mali</v>
      </c>
      <c r="C718" s="246">
        <f>'data-compo-bot50'!B716</f>
        <v>1</v>
      </c>
    </row>
    <row r="719" spans="1:3" x14ac:dyDescent="0.2">
      <c r="A719" s="245" t="str">
        <f>IF('data-compo-bot50'!A717&lt;&gt;'data-compo-bot50'!A716,'data-compo-bot50'!A717,"")</f>
        <v/>
      </c>
      <c r="B719" s="7" t="str">
        <f>'data-compo-bot50'!C717</f>
        <v>Myanmar</v>
      </c>
      <c r="C719" s="246">
        <f>'data-compo-bot50'!B717</f>
        <v>1</v>
      </c>
    </row>
    <row r="720" spans="1:3" x14ac:dyDescent="0.2">
      <c r="A720" s="245" t="str">
        <f>IF('data-compo-bot50'!A718&lt;&gt;'data-compo-bot50'!A717,'data-compo-bot50'!A718,"")</f>
        <v/>
      </c>
      <c r="B720" s="7" t="str">
        <f>'data-compo-bot50'!C718</f>
        <v>Mauritania</v>
      </c>
      <c r="C720" s="246">
        <f>'data-compo-bot50'!B718</f>
        <v>1</v>
      </c>
    </row>
    <row r="721" spans="1:3" x14ac:dyDescent="0.2">
      <c r="A721" s="245" t="str">
        <f>IF('data-compo-bot50'!A719&lt;&gt;'data-compo-bot50'!A718,'data-compo-bot50'!A719,"")</f>
        <v/>
      </c>
      <c r="B721" s="7" t="str">
        <f>'data-compo-bot50'!C719</f>
        <v>Malawi</v>
      </c>
      <c r="C721" s="246">
        <f>'data-compo-bot50'!B719</f>
        <v>1</v>
      </c>
    </row>
    <row r="722" spans="1:3" x14ac:dyDescent="0.2">
      <c r="A722" s="245" t="str">
        <f>IF('data-compo-bot50'!A720&lt;&gt;'data-compo-bot50'!A719,'data-compo-bot50'!A720,"")</f>
        <v/>
      </c>
      <c r="B722" s="7" t="str">
        <f>'data-compo-bot50'!C720</f>
        <v>Mozambique</v>
      </c>
      <c r="C722" s="246">
        <f>'data-compo-bot50'!B720</f>
        <v>1</v>
      </c>
    </row>
    <row r="723" spans="1:3" x14ac:dyDescent="0.2">
      <c r="A723" s="245" t="str">
        <f>IF('data-compo-bot50'!A721&lt;&gt;'data-compo-bot50'!A720,'data-compo-bot50'!A721,"")</f>
        <v/>
      </c>
      <c r="B723" s="7" t="str">
        <f>'data-compo-bot50'!C721</f>
        <v>Niger</v>
      </c>
      <c r="C723" s="246">
        <f>'data-compo-bot50'!B721</f>
        <v>1</v>
      </c>
    </row>
    <row r="724" spans="1:3" x14ac:dyDescent="0.2">
      <c r="A724" s="245" t="str">
        <f>IF('data-compo-bot50'!A722&lt;&gt;'data-compo-bot50'!A721,'data-compo-bot50'!A722,"")</f>
        <v/>
      </c>
      <c r="B724" s="7" t="str">
        <f>'data-compo-bot50'!C722</f>
        <v>Nigeria</v>
      </c>
      <c r="C724" s="246">
        <f>'data-compo-bot50'!B722</f>
        <v>1</v>
      </c>
    </row>
    <row r="725" spans="1:3" x14ac:dyDescent="0.2">
      <c r="A725" s="245" t="str">
        <f>IF('data-compo-bot50'!A723&lt;&gt;'data-compo-bot50'!A722,'data-compo-bot50'!A723,"")</f>
        <v/>
      </c>
      <c r="B725" s="7" t="str">
        <f>'data-compo-bot50'!C723</f>
        <v>Nicaragua</v>
      </c>
      <c r="C725" s="246">
        <f>'data-compo-bot50'!B723</f>
        <v>1</v>
      </c>
    </row>
    <row r="726" spans="1:3" x14ac:dyDescent="0.2">
      <c r="A726" s="245" t="str">
        <f>IF('data-compo-bot50'!A724&lt;&gt;'data-compo-bot50'!A723,'data-compo-bot50'!A724,"")</f>
        <v/>
      </c>
      <c r="B726" s="7" t="str">
        <f>'data-compo-bot50'!C724</f>
        <v>Nepal</v>
      </c>
      <c r="C726" s="246">
        <f>'data-compo-bot50'!B724</f>
        <v>1</v>
      </c>
    </row>
    <row r="727" spans="1:3" x14ac:dyDescent="0.2">
      <c r="A727" s="245" t="str">
        <f>IF('data-compo-bot50'!A725&lt;&gt;'data-compo-bot50'!A724,'data-compo-bot50'!A725,"")</f>
        <v/>
      </c>
      <c r="B727" s="7" t="str">
        <f>'data-compo-bot50'!C725</f>
        <v>Papua New Guinea</v>
      </c>
      <c r="C727" s="246">
        <f>'data-compo-bot50'!B725</f>
        <v>1</v>
      </c>
    </row>
    <row r="728" spans="1:3" x14ac:dyDescent="0.2">
      <c r="A728" s="245" t="str">
        <f>IF('data-compo-bot50'!A726&lt;&gt;'data-compo-bot50'!A725,'data-compo-bot50'!A726,"")</f>
        <v/>
      </c>
      <c r="B728" s="7" t="str">
        <f>'data-compo-bot50'!C726</f>
        <v>Palestine</v>
      </c>
      <c r="C728" s="246">
        <f>'data-compo-bot50'!B726</f>
        <v>1</v>
      </c>
    </row>
    <row r="729" spans="1:3" x14ac:dyDescent="0.2">
      <c r="A729" s="245" t="str">
        <f>IF('data-compo-bot50'!A727&lt;&gt;'data-compo-bot50'!A726,'data-compo-bot50'!A727,"")</f>
        <v/>
      </c>
      <c r="B729" s="7" t="str">
        <f>'data-compo-bot50'!C727</f>
        <v>Rwanda</v>
      </c>
      <c r="C729" s="246">
        <f>'data-compo-bot50'!B727</f>
        <v>1</v>
      </c>
    </row>
    <row r="730" spans="1:3" x14ac:dyDescent="0.2">
      <c r="A730" s="245" t="str">
        <f>IF('data-compo-bot50'!A728&lt;&gt;'data-compo-bot50'!A727,'data-compo-bot50'!A728,"")</f>
        <v/>
      </c>
      <c r="B730" s="7" t="str">
        <f>'data-compo-bot50'!C728</f>
        <v>Sudan</v>
      </c>
      <c r="C730" s="246">
        <f>'data-compo-bot50'!B728</f>
        <v>1</v>
      </c>
    </row>
    <row r="731" spans="1:3" x14ac:dyDescent="0.2">
      <c r="A731" s="245" t="str">
        <f>IF('data-compo-bot50'!A729&lt;&gt;'data-compo-bot50'!A728,'data-compo-bot50'!A729,"")</f>
        <v/>
      </c>
      <c r="B731" s="7" t="str">
        <f>'data-compo-bot50'!C729</f>
        <v>Sierra Leone</v>
      </c>
      <c r="C731" s="246">
        <f>'data-compo-bot50'!B729</f>
        <v>1</v>
      </c>
    </row>
    <row r="732" spans="1:3" x14ac:dyDescent="0.2">
      <c r="A732" s="245" t="str">
        <f>IF('data-compo-bot50'!A730&lt;&gt;'data-compo-bot50'!A729,'data-compo-bot50'!A730,"")</f>
        <v/>
      </c>
      <c r="B732" s="7" t="str">
        <f>'data-compo-bot50'!C730</f>
        <v>Senegal</v>
      </c>
      <c r="C732" s="246">
        <f>'data-compo-bot50'!B730</f>
        <v>1</v>
      </c>
    </row>
    <row r="733" spans="1:3" x14ac:dyDescent="0.2">
      <c r="A733" s="245" t="str">
        <f>IF('data-compo-bot50'!A731&lt;&gt;'data-compo-bot50'!A730,'data-compo-bot50'!A731,"")</f>
        <v/>
      </c>
      <c r="B733" s="7" t="str">
        <f>'data-compo-bot50'!C731</f>
        <v>Somalia</v>
      </c>
      <c r="C733" s="246">
        <f>'data-compo-bot50'!B731</f>
        <v>1</v>
      </c>
    </row>
    <row r="734" spans="1:3" x14ac:dyDescent="0.2">
      <c r="A734" s="245" t="str">
        <f>IF('data-compo-bot50'!A732&lt;&gt;'data-compo-bot50'!A731,'data-compo-bot50'!A732,"")</f>
        <v/>
      </c>
      <c r="B734" s="7" t="str">
        <f>'data-compo-bot50'!C732</f>
        <v>South Sudan</v>
      </c>
      <c r="C734" s="246">
        <f>'data-compo-bot50'!B732</f>
        <v>1</v>
      </c>
    </row>
    <row r="735" spans="1:3" x14ac:dyDescent="0.2">
      <c r="A735" s="245" t="str">
        <f>IF('data-compo-bot50'!A733&lt;&gt;'data-compo-bot50'!A732,'data-compo-bot50'!A733,"")</f>
        <v/>
      </c>
      <c r="B735" s="7" t="str">
        <f>'data-compo-bot50'!C733</f>
        <v>Sao Tome and Principe</v>
      </c>
      <c r="C735" s="246">
        <f>'data-compo-bot50'!B733</f>
        <v>1</v>
      </c>
    </row>
    <row r="736" spans="1:3" x14ac:dyDescent="0.2">
      <c r="A736" s="245" t="str">
        <f>IF('data-compo-bot50'!A734&lt;&gt;'data-compo-bot50'!A733,'data-compo-bot50'!A734,"")</f>
        <v/>
      </c>
      <c r="B736" s="7" t="str">
        <f>'data-compo-bot50'!C734</f>
        <v>Chad</v>
      </c>
      <c r="C736" s="246">
        <f>'data-compo-bot50'!B734</f>
        <v>1</v>
      </c>
    </row>
    <row r="737" spans="1:3" x14ac:dyDescent="0.2">
      <c r="A737" s="245" t="str">
        <f>IF('data-compo-bot50'!A735&lt;&gt;'data-compo-bot50'!A734,'data-compo-bot50'!A735,"")</f>
        <v/>
      </c>
      <c r="B737" s="7" t="str">
        <f>'data-compo-bot50'!C735</f>
        <v>Togo</v>
      </c>
      <c r="C737" s="246">
        <f>'data-compo-bot50'!B735</f>
        <v>1</v>
      </c>
    </row>
    <row r="738" spans="1:3" x14ac:dyDescent="0.2">
      <c r="A738" s="245" t="str">
        <f>IF('data-compo-bot50'!A736&lt;&gt;'data-compo-bot50'!A735,'data-compo-bot50'!A736,"")</f>
        <v/>
      </c>
      <c r="B738" s="7" t="str">
        <f>'data-compo-bot50'!C736</f>
        <v>Tajikistan</v>
      </c>
      <c r="C738" s="246">
        <f>'data-compo-bot50'!B736</f>
        <v>1</v>
      </c>
    </row>
    <row r="739" spans="1:3" x14ac:dyDescent="0.2">
      <c r="A739" s="245" t="str">
        <f>IF('data-compo-bot50'!A737&lt;&gt;'data-compo-bot50'!A736,'data-compo-bot50'!A737,"")</f>
        <v/>
      </c>
      <c r="B739" s="7" t="str">
        <f>'data-compo-bot50'!C737</f>
        <v>Tanzania</v>
      </c>
      <c r="C739" s="246">
        <f>'data-compo-bot50'!B737</f>
        <v>1</v>
      </c>
    </row>
    <row r="740" spans="1:3" x14ac:dyDescent="0.2">
      <c r="A740" s="245" t="str">
        <f>IF('data-compo-bot50'!A738&lt;&gt;'data-compo-bot50'!A737,'data-compo-bot50'!A738,"")</f>
        <v/>
      </c>
      <c r="B740" s="7" t="str">
        <f>'data-compo-bot50'!C738</f>
        <v>Uganda</v>
      </c>
      <c r="C740" s="246">
        <f>'data-compo-bot50'!B738</f>
        <v>1</v>
      </c>
    </row>
    <row r="741" spans="1:3" x14ac:dyDescent="0.2">
      <c r="A741" s="245" t="str">
        <f>IF('data-compo-bot50'!A739&lt;&gt;'data-compo-bot50'!A738,'data-compo-bot50'!A739,"")</f>
        <v/>
      </c>
      <c r="B741" s="7" t="str">
        <f>'data-compo-bot50'!C739</f>
        <v>Uzbekistan</v>
      </c>
      <c r="C741" s="246">
        <f>'data-compo-bot50'!B739</f>
        <v>1</v>
      </c>
    </row>
    <row r="742" spans="1:3" x14ac:dyDescent="0.2">
      <c r="A742" s="245" t="str">
        <f>IF('data-compo-bot50'!A740&lt;&gt;'data-compo-bot50'!A739,'data-compo-bot50'!A740,"")</f>
        <v/>
      </c>
      <c r="B742" s="7" t="str">
        <f>'data-compo-bot50'!C740</f>
        <v>Viet Nam</v>
      </c>
      <c r="C742" s="246">
        <f>'data-compo-bot50'!B740</f>
        <v>1</v>
      </c>
    </row>
    <row r="743" spans="1:3" x14ac:dyDescent="0.2">
      <c r="A743" s="245" t="str">
        <f>IF('data-compo-bot50'!A741&lt;&gt;'data-compo-bot50'!A740,'data-compo-bot50'!A741,"")</f>
        <v/>
      </c>
      <c r="B743" s="7" t="str">
        <f>'data-compo-bot50'!C741</f>
        <v>Zambia</v>
      </c>
      <c r="C743" s="246">
        <f>'data-compo-bot50'!B741</f>
        <v>1</v>
      </c>
    </row>
    <row r="744" spans="1:3" x14ac:dyDescent="0.2">
      <c r="A744" s="245" t="str">
        <f>IF('data-compo-bot50'!A742&lt;&gt;'data-compo-bot50'!A741,'data-compo-bot50'!A742,"")</f>
        <v/>
      </c>
      <c r="B744" s="7" t="str">
        <f>'data-compo-bot50'!C742</f>
        <v>Zimbabwe</v>
      </c>
      <c r="C744" s="246">
        <f>'data-compo-bot50'!B742</f>
        <v>1</v>
      </c>
    </row>
    <row r="745" spans="1:3" x14ac:dyDescent="0.2">
      <c r="A745" s="245" t="str">
        <f>IF('data-compo-bot50'!A743&lt;&gt;'data-compo-bot50'!A742,'data-compo-bot50'!A743,"")</f>
        <v/>
      </c>
      <c r="B745" s="7" t="str">
        <f>'data-compo-bot50'!C743</f>
        <v>Zanzibar</v>
      </c>
      <c r="C745" s="246">
        <f>'data-compo-bot50'!B743</f>
        <v>1</v>
      </c>
    </row>
    <row r="746" spans="1:3" x14ac:dyDescent="0.2">
      <c r="A746" s="245">
        <f>IF('data-compo-bot50'!A744&lt;&gt;'data-compo-bot50'!A743,'data-compo-bot50'!A744,"")</f>
        <v>1995</v>
      </c>
      <c r="B746" s="7" t="str">
        <f>'data-compo-bot50'!C744</f>
        <v>Afghanistan</v>
      </c>
      <c r="C746" s="246">
        <f>'data-compo-bot50'!B744</f>
        <v>1</v>
      </c>
    </row>
    <row r="747" spans="1:3" x14ac:dyDescent="0.2">
      <c r="A747" s="245" t="str">
        <f>IF('data-compo-bot50'!A745&lt;&gt;'data-compo-bot50'!A744,'data-compo-bot50'!A745,"")</f>
        <v/>
      </c>
      <c r="B747" s="7" t="str">
        <f>'data-compo-bot50'!C745</f>
        <v>Armenia</v>
      </c>
      <c r="C747" s="246">
        <f>'data-compo-bot50'!B745</f>
        <v>1</v>
      </c>
    </row>
    <row r="748" spans="1:3" x14ac:dyDescent="0.2">
      <c r="A748" s="245" t="str">
        <f>IF('data-compo-bot50'!A746&lt;&gt;'data-compo-bot50'!A745,'data-compo-bot50'!A746,"")</f>
        <v/>
      </c>
      <c r="B748" s="7" t="str">
        <f>'data-compo-bot50'!C746</f>
        <v>Angola</v>
      </c>
      <c r="C748" s="246">
        <f>'data-compo-bot50'!B746</f>
        <v>1</v>
      </c>
    </row>
    <row r="749" spans="1:3" x14ac:dyDescent="0.2">
      <c r="A749" s="245" t="str">
        <f>IF('data-compo-bot50'!A747&lt;&gt;'data-compo-bot50'!A746,'data-compo-bot50'!A747,"")</f>
        <v/>
      </c>
      <c r="B749" s="7" t="str">
        <f>'data-compo-bot50'!C747</f>
        <v>Azerbaijan</v>
      </c>
      <c r="C749" s="246">
        <f>'data-compo-bot50'!B747</f>
        <v>1</v>
      </c>
    </row>
    <row r="750" spans="1:3" x14ac:dyDescent="0.2">
      <c r="A750" s="245" t="str">
        <f>IF('data-compo-bot50'!A748&lt;&gt;'data-compo-bot50'!A747,'data-compo-bot50'!A748,"")</f>
        <v/>
      </c>
      <c r="B750" s="7" t="str">
        <f>'data-compo-bot50'!C748</f>
        <v>Bosnia and Herzegovina</v>
      </c>
      <c r="C750" s="246">
        <f>'data-compo-bot50'!B748</f>
        <v>1</v>
      </c>
    </row>
    <row r="751" spans="1:3" x14ac:dyDescent="0.2">
      <c r="A751" s="245" t="str">
        <f>IF('data-compo-bot50'!A749&lt;&gt;'data-compo-bot50'!A748,'data-compo-bot50'!A749,"")</f>
        <v/>
      </c>
      <c r="B751" s="7" t="str">
        <f>'data-compo-bot50'!C749</f>
        <v>Bangladesh</v>
      </c>
      <c r="C751" s="246">
        <f>'data-compo-bot50'!B749</f>
        <v>1</v>
      </c>
    </row>
    <row r="752" spans="1:3" x14ac:dyDescent="0.2">
      <c r="A752" s="245" t="str">
        <f>IF('data-compo-bot50'!A750&lt;&gt;'data-compo-bot50'!A749,'data-compo-bot50'!A750,"")</f>
        <v/>
      </c>
      <c r="B752" s="7" t="str">
        <f>'data-compo-bot50'!C750</f>
        <v>Burkina Faso</v>
      </c>
      <c r="C752" s="246">
        <f>'data-compo-bot50'!B750</f>
        <v>1</v>
      </c>
    </row>
    <row r="753" spans="1:3" x14ac:dyDescent="0.2">
      <c r="A753" s="245" t="str">
        <f>IF('data-compo-bot50'!A751&lt;&gt;'data-compo-bot50'!A750,'data-compo-bot50'!A751,"")</f>
        <v/>
      </c>
      <c r="B753" s="7" t="str">
        <f>'data-compo-bot50'!C751</f>
        <v>Burundi</v>
      </c>
      <c r="C753" s="246">
        <f>'data-compo-bot50'!B751</f>
        <v>1</v>
      </c>
    </row>
    <row r="754" spans="1:3" x14ac:dyDescent="0.2">
      <c r="A754" s="245" t="str">
        <f>IF('data-compo-bot50'!A752&lt;&gt;'data-compo-bot50'!A751,'data-compo-bot50'!A752,"")</f>
        <v/>
      </c>
      <c r="B754" s="7" t="str">
        <f>'data-compo-bot50'!C752</f>
        <v>Benin</v>
      </c>
      <c r="C754" s="246">
        <f>'data-compo-bot50'!B752</f>
        <v>1</v>
      </c>
    </row>
    <row r="755" spans="1:3" x14ac:dyDescent="0.2">
      <c r="A755" s="245" t="str">
        <f>IF('data-compo-bot50'!A753&lt;&gt;'data-compo-bot50'!A752,'data-compo-bot50'!A753,"")</f>
        <v/>
      </c>
      <c r="B755" s="7" t="str">
        <f>'data-compo-bot50'!C753</f>
        <v>Bhutan</v>
      </c>
      <c r="C755" s="246">
        <f>'data-compo-bot50'!B753</f>
        <v>1</v>
      </c>
    </row>
    <row r="756" spans="1:3" x14ac:dyDescent="0.2">
      <c r="A756" s="245" t="str">
        <f>IF('data-compo-bot50'!A754&lt;&gt;'data-compo-bot50'!A753,'data-compo-bot50'!A754,"")</f>
        <v/>
      </c>
      <c r="B756" s="7" t="str">
        <f>'data-compo-bot50'!C754</f>
        <v>DR Congo</v>
      </c>
      <c r="C756" s="246">
        <f>'data-compo-bot50'!B754</f>
        <v>1</v>
      </c>
    </row>
    <row r="757" spans="1:3" x14ac:dyDescent="0.2">
      <c r="A757" s="245" t="str">
        <f>IF('data-compo-bot50'!A755&lt;&gt;'data-compo-bot50'!A754,'data-compo-bot50'!A755,"")</f>
        <v/>
      </c>
      <c r="B757" s="7" t="str">
        <f>'data-compo-bot50'!C755</f>
        <v>Central African Republic</v>
      </c>
      <c r="C757" s="246">
        <f>'data-compo-bot50'!B755</f>
        <v>1</v>
      </c>
    </row>
    <row r="758" spans="1:3" x14ac:dyDescent="0.2">
      <c r="A758" s="245" t="str">
        <f>IF('data-compo-bot50'!A756&lt;&gt;'data-compo-bot50'!A755,'data-compo-bot50'!A756,"")</f>
        <v/>
      </c>
      <c r="B758" s="7" t="str">
        <f>'data-compo-bot50'!C756</f>
        <v>Congo</v>
      </c>
      <c r="C758" s="246">
        <f>'data-compo-bot50'!B756</f>
        <v>1</v>
      </c>
    </row>
    <row r="759" spans="1:3" x14ac:dyDescent="0.2">
      <c r="A759" s="245" t="str">
        <f>IF('data-compo-bot50'!A757&lt;&gt;'data-compo-bot50'!A756,'data-compo-bot50'!A757,"")</f>
        <v/>
      </c>
      <c r="B759" s="7" t="str">
        <f>'data-compo-bot50'!C757</f>
        <v>Cote d'Ivoire</v>
      </c>
      <c r="C759" s="246">
        <f>'data-compo-bot50'!B757</f>
        <v>1</v>
      </c>
    </row>
    <row r="760" spans="1:3" x14ac:dyDescent="0.2">
      <c r="A760" s="245" t="str">
        <f>IF('data-compo-bot50'!A758&lt;&gt;'data-compo-bot50'!A757,'data-compo-bot50'!A758,"")</f>
        <v/>
      </c>
      <c r="B760" s="7" t="str">
        <f>'data-compo-bot50'!C758</f>
        <v>Cameroon</v>
      </c>
      <c r="C760" s="246">
        <f>'data-compo-bot50'!B758</f>
        <v>1</v>
      </c>
    </row>
    <row r="761" spans="1:3" x14ac:dyDescent="0.2">
      <c r="A761" s="245" t="str">
        <f>IF('data-compo-bot50'!A759&lt;&gt;'data-compo-bot50'!A758,'data-compo-bot50'!A759,"")</f>
        <v/>
      </c>
      <c r="B761" s="7" t="str">
        <f>'data-compo-bot50'!C759</f>
        <v>China</v>
      </c>
      <c r="C761" s="246">
        <f>'data-compo-bot50'!B759</f>
        <v>0.53999996185302734</v>
      </c>
    </row>
    <row r="762" spans="1:3" x14ac:dyDescent="0.2">
      <c r="A762" s="245" t="str">
        <f>IF('data-compo-bot50'!A760&lt;&gt;'data-compo-bot50'!A759,'data-compo-bot50'!A760,"")</f>
        <v/>
      </c>
      <c r="B762" s="7" t="str">
        <f>'data-compo-bot50'!C760</f>
        <v>Cabo Verde</v>
      </c>
      <c r="C762" s="246">
        <f>'data-compo-bot50'!B760</f>
        <v>1</v>
      </c>
    </row>
    <row r="763" spans="1:3" x14ac:dyDescent="0.2">
      <c r="A763" s="245" t="str">
        <f>IF('data-compo-bot50'!A761&lt;&gt;'data-compo-bot50'!A760,'data-compo-bot50'!A761,"")</f>
        <v/>
      </c>
      <c r="B763" s="7" t="str">
        <f>'data-compo-bot50'!C761</f>
        <v>Djibouti</v>
      </c>
      <c r="C763" s="246">
        <f>'data-compo-bot50'!B761</f>
        <v>1</v>
      </c>
    </row>
    <row r="764" spans="1:3" x14ac:dyDescent="0.2">
      <c r="A764" s="245" t="str">
        <f>IF('data-compo-bot50'!A762&lt;&gt;'data-compo-bot50'!A761,'data-compo-bot50'!A762,"")</f>
        <v/>
      </c>
      <c r="B764" s="7" t="str">
        <f>'data-compo-bot50'!C762</f>
        <v>Eritrea</v>
      </c>
      <c r="C764" s="246">
        <f>'data-compo-bot50'!B762</f>
        <v>1</v>
      </c>
    </row>
    <row r="765" spans="1:3" x14ac:dyDescent="0.2">
      <c r="A765" s="245" t="str">
        <f>IF('data-compo-bot50'!A763&lt;&gt;'data-compo-bot50'!A762,'data-compo-bot50'!A763,"")</f>
        <v/>
      </c>
      <c r="B765" s="7" t="str">
        <f>'data-compo-bot50'!C763</f>
        <v>Ethiopia</v>
      </c>
      <c r="C765" s="246">
        <f>'data-compo-bot50'!B763</f>
        <v>1</v>
      </c>
    </row>
    <row r="766" spans="1:3" x14ac:dyDescent="0.2">
      <c r="A766" s="245" t="str">
        <f>IF('data-compo-bot50'!A764&lt;&gt;'data-compo-bot50'!A763,'data-compo-bot50'!A764,"")</f>
        <v/>
      </c>
      <c r="B766" s="7" t="str">
        <f>'data-compo-bot50'!C764</f>
        <v>Georgia</v>
      </c>
      <c r="C766" s="246">
        <f>'data-compo-bot50'!B764</f>
        <v>1</v>
      </c>
    </row>
    <row r="767" spans="1:3" x14ac:dyDescent="0.2">
      <c r="A767" s="245" t="str">
        <f>IF('data-compo-bot50'!A765&lt;&gt;'data-compo-bot50'!A764,'data-compo-bot50'!A765,"")</f>
        <v/>
      </c>
      <c r="B767" s="7" t="str">
        <f>'data-compo-bot50'!C765</f>
        <v>Ghana</v>
      </c>
      <c r="C767" s="246">
        <f>'data-compo-bot50'!B765</f>
        <v>1</v>
      </c>
    </row>
    <row r="768" spans="1:3" x14ac:dyDescent="0.2">
      <c r="A768" s="245" t="str">
        <f>IF('data-compo-bot50'!A766&lt;&gt;'data-compo-bot50'!A765,'data-compo-bot50'!A766,"")</f>
        <v/>
      </c>
      <c r="B768" s="7" t="str">
        <f>'data-compo-bot50'!C766</f>
        <v>Gambia</v>
      </c>
      <c r="C768" s="246">
        <f>'data-compo-bot50'!B766</f>
        <v>1</v>
      </c>
    </row>
    <row r="769" spans="1:3" x14ac:dyDescent="0.2">
      <c r="A769" s="245" t="str">
        <f>IF('data-compo-bot50'!A767&lt;&gt;'data-compo-bot50'!A766,'data-compo-bot50'!A767,"")</f>
        <v/>
      </c>
      <c r="B769" s="7" t="str">
        <f>'data-compo-bot50'!C767</f>
        <v>Guinea</v>
      </c>
      <c r="C769" s="246">
        <f>'data-compo-bot50'!B767</f>
        <v>1</v>
      </c>
    </row>
    <row r="770" spans="1:3" x14ac:dyDescent="0.2">
      <c r="A770" s="245" t="str">
        <f>IF('data-compo-bot50'!A768&lt;&gt;'data-compo-bot50'!A767,'data-compo-bot50'!A768,"")</f>
        <v/>
      </c>
      <c r="B770" s="7" t="str">
        <f>'data-compo-bot50'!C768</f>
        <v>Equatorial Guinea</v>
      </c>
      <c r="C770" s="246">
        <f>'data-compo-bot50'!B768</f>
        <v>1</v>
      </c>
    </row>
    <row r="771" spans="1:3" x14ac:dyDescent="0.2">
      <c r="A771" s="245" t="str">
        <f>IF('data-compo-bot50'!A769&lt;&gt;'data-compo-bot50'!A768,'data-compo-bot50'!A769,"")</f>
        <v/>
      </c>
      <c r="B771" s="7" t="str">
        <f>'data-compo-bot50'!C769</f>
        <v>Guinea-Bissau</v>
      </c>
      <c r="C771" s="246">
        <f>'data-compo-bot50'!B769</f>
        <v>1</v>
      </c>
    </row>
    <row r="772" spans="1:3" x14ac:dyDescent="0.2">
      <c r="A772" s="245" t="str">
        <f>IF('data-compo-bot50'!A770&lt;&gt;'data-compo-bot50'!A769,'data-compo-bot50'!A770,"")</f>
        <v/>
      </c>
      <c r="B772" s="7" t="str">
        <f>'data-compo-bot50'!C770</f>
        <v>Honduras</v>
      </c>
      <c r="C772" s="246">
        <f>'data-compo-bot50'!B770</f>
        <v>1</v>
      </c>
    </row>
    <row r="773" spans="1:3" x14ac:dyDescent="0.2">
      <c r="A773" s="245" t="str">
        <f>IF('data-compo-bot50'!A771&lt;&gt;'data-compo-bot50'!A770,'data-compo-bot50'!A771,"")</f>
        <v/>
      </c>
      <c r="B773" s="7" t="str">
        <f>'data-compo-bot50'!C771</f>
        <v>Haiti</v>
      </c>
      <c r="C773" s="246">
        <f>'data-compo-bot50'!B771</f>
        <v>1</v>
      </c>
    </row>
    <row r="774" spans="1:3" x14ac:dyDescent="0.2">
      <c r="A774" s="245" t="str">
        <f>IF('data-compo-bot50'!A772&lt;&gt;'data-compo-bot50'!A771,'data-compo-bot50'!A772,"")</f>
        <v/>
      </c>
      <c r="B774" s="7" t="str">
        <f>'data-compo-bot50'!C772</f>
        <v>Indonesia</v>
      </c>
      <c r="C774" s="246">
        <f>'data-compo-bot50'!B772</f>
        <v>1</v>
      </c>
    </row>
    <row r="775" spans="1:3" x14ac:dyDescent="0.2">
      <c r="A775" s="245" t="str">
        <f>IF('data-compo-bot50'!A773&lt;&gt;'data-compo-bot50'!A772,'data-compo-bot50'!A773,"")</f>
        <v/>
      </c>
      <c r="B775" s="7" t="str">
        <f>'data-compo-bot50'!C773</f>
        <v>India</v>
      </c>
      <c r="C775" s="246">
        <f>'data-compo-bot50'!B773</f>
        <v>1</v>
      </c>
    </row>
    <row r="776" spans="1:3" x14ac:dyDescent="0.2">
      <c r="A776" s="245" t="str">
        <f>IF('data-compo-bot50'!A774&lt;&gt;'data-compo-bot50'!A773,'data-compo-bot50'!A774,"")</f>
        <v/>
      </c>
      <c r="B776" s="7" t="str">
        <f>'data-compo-bot50'!C774</f>
        <v>Kenya</v>
      </c>
      <c r="C776" s="246">
        <f>'data-compo-bot50'!B774</f>
        <v>1</v>
      </c>
    </row>
    <row r="777" spans="1:3" x14ac:dyDescent="0.2">
      <c r="A777" s="245" t="str">
        <f>IF('data-compo-bot50'!A775&lt;&gt;'data-compo-bot50'!A774,'data-compo-bot50'!A775,"")</f>
        <v/>
      </c>
      <c r="B777" s="7" t="str">
        <f>'data-compo-bot50'!C775</f>
        <v>Kyrgyzstan</v>
      </c>
      <c r="C777" s="246">
        <f>'data-compo-bot50'!B775</f>
        <v>1</v>
      </c>
    </row>
    <row r="778" spans="1:3" x14ac:dyDescent="0.2">
      <c r="A778" s="245" t="str">
        <f>IF('data-compo-bot50'!A776&lt;&gt;'data-compo-bot50'!A775,'data-compo-bot50'!A776,"")</f>
        <v/>
      </c>
      <c r="B778" s="7" t="str">
        <f>'data-compo-bot50'!C776</f>
        <v>Cambodia</v>
      </c>
      <c r="C778" s="246">
        <f>'data-compo-bot50'!B776</f>
        <v>1</v>
      </c>
    </row>
    <row r="779" spans="1:3" x14ac:dyDescent="0.2">
      <c r="A779" s="245" t="str">
        <f>IF('data-compo-bot50'!A777&lt;&gt;'data-compo-bot50'!A776,'data-compo-bot50'!A777,"")</f>
        <v/>
      </c>
      <c r="B779" s="7" t="str">
        <f>'data-compo-bot50'!C777</f>
        <v>Comoros</v>
      </c>
      <c r="C779" s="246">
        <f>'data-compo-bot50'!B777</f>
        <v>1</v>
      </c>
    </row>
    <row r="780" spans="1:3" x14ac:dyDescent="0.2">
      <c r="A780" s="245" t="str">
        <f>IF('data-compo-bot50'!A778&lt;&gt;'data-compo-bot50'!A777,'data-compo-bot50'!A778,"")</f>
        <v/>
      </c>
      <c r="B780" s="7" t="str">
        <f>'data-compo-bot50'!C778</f>
        <v>Lao PDR</v>
      </c>
      <c r="C780" s="246">
        <f>'data-compo-bot50'!B778</f>
        <v>1</v>
      </c>
    </row>
    <row r="781" spans="1:3" x14ac:dyDescent="0.2">
      <c r="A781" s="245" t="str">
        <f>IF('data-compo-bot50'!A779&lt;&gt;'data-compo-bot50'!A778,'data-compo-bot50'!A779,"")</f>
        <v/>
      </c>
      <c r="B781" s="7" t="str">
        <f>'data-compo-bot50'!C779</f>
        <v>Liberia</v>
      </c>
      <c r="C781" s="246">
        <f>'data-compo-bot50'!B779</f>
        <v>1</v>
      </c>
    </row>
    <row r="782" spans="1:3" x14ac:dyDescent="0.2">
      <c r="A782" s="245" t="str">
        <f>IF('data-compo-bot50'!A780&lt;&gt;'data-compo-bot50'!A779,'data-compo-bot50'!A780,"")</f>
        <v/>
      </c>
      <c r="B782" s="7" t="str">
        <f>'data-compo-bot50'!C780</f>
        <v>Moldova</v>
      </c>
      <c r="C782" s="246">
        <f>'data-compo-bot50'!B780</f>
        <v>1</v>
      </c>
    </row>
    <row r="783" spans="1:3" x14ac:dyDescent="0.2">
      <c r="A783" s="245" t="str">
        <f>IF('data-compo-bot50'!A781&lt;&gt;'data-compo-bot50'!A780,'data-compo-bot50'!A781,"")</f>
        <v/>
      </c>
      <c r="B783" s="7" t="str">
        <f>'data-compo-bot50'!C781</f>
        <v>Madagascar</v>
      </c>
      <c r="C783" s="246">
        <f>'data-compo-bot50'!B781</f>
        <v>1</v>
      </c>
    </row>
    <row r="784" spans="1:3" x14ac:dyDescent="0.2">
      <c r="A784" s="245" t="str">
        <f>IF('data-compo-bot50'!A782&lt;&gt;'data-compo-bot50'!A781,'data-compo-bot50'!A782,"")</f>
        <v/>
      </c>
      <c r="B784" s="7" t="str">
        <f>'data-compo-bot50'!C782</f>
        <v>Mali</v>
      </c>
      <c r="C784" s="246">
        <f>'data-compo-bot50'!B782</f>
        <v>1</v>
      </c>
    </row>
    <row r="785" spans="1:3" x14ac:dyDescent="0.2">
      <c r="A785" s="245" t="str">
        <f>IF('data-compo-bot50'!A783&lt;&gt;'data-compo-bot50'!A782,'data-compo-bot50'!A783,"")</f>
        <v/>
      </c>
      <c r="B785" s="7" t="str">
        <f>'data-compo-bot50'!C783</f>
        <v>Myanmar</v>
      </c>
      <c r="C785" s="246">
        <f>'data-compo-bot50'!B783</f>
        <v>1</v>
      </c>
    </row>
    <row r="786" spans="1:3" x14ac:dyDescent="0.2">
      <c r="A786" s="245" t="str">
        <f>IF('data-compo-bot50'!A784&lt;&gt;'data-compo-bot50'!A783,'data-compo-bot50'!A784,"")</f>
        <v/>
      </c>
      <c r="B786" s="7" t="str">
        <f>'data-compo-bot50'!C784</f>
        <v>Mauritania</v>
      </c>
      <c r="C786" s="246">
        <f>'data-compo-bot50'!B784</f>
        <v>1</v>
      </c>
    </row>
    <row r="787" spans="1:3" x14ac:dyDescent="0.2">
      <c r="A787" s="245" t="str">
        <f>IF('data-compo-bot50'!A785&lt;&gt;'data-compo-bot50'!A784,'data-compo-bot50'!A785,"")</f>
        <v/>
      </c>
      <c r="B787" s="7" t="str">
        <f>'data-compo-bot50'!C785</f>
        <v>Malawi</v>
      </c>
      <c r="C787" s="246">
        <f>'data-compo-bot50'!B785</f>
        <v>1</v>
      </c>
    </row>
    <row r="788" spans="1:3" x14ac:dyDescent="0.2">
      <c r="A788" s="245" t="str">
        <f>IF('data-compo-bot50'!A786&lt;&gt;'data-compo-bot50'!A785,'data-compo-bot50'!A786,"")</f>
        <v/>
      </c>
      <c r="B788" s="7" t="str">
        <f>'data-compo-bot50'!C786</f>
        <v>Mozambique</v>
      </c>
      <c r="C788" s="246">
        <f>'data-compo-bot50'!B786</f>
        <v>1</v>
      </c>
    </row>
    <row r="789" spans="1:3" x14ac:dyDescent="0.2">
      <c r="A789" s="245" t="str">
        <f>IF('data-compo-bot50'!A787&lt;&gt;'data-compo-bot50'!A786,'data-compo-bot50'!A787,"")</f>
        <v/>
      </c>
      <c r="B789" s="7" t="str">
        <f>'data-compo-bot50'!C787</f>
        <v>Niger</v>
      </c>
      <c r="C789" s="246">
        <f>'data-compo-bot50'!B787</f>
        <v>1</v>
      </c>
    </row>
    <row r="790" spans="1:3" x14ac:dyDescent="0.2">
      <c r="A790" s="245" t="str">
        <f>IF('data-compo-bot50'!A788&lt;&gt;'data-compo-bot50'!A787,'data-compo-bot50'!A788,"")</f>
        <v/>
      </c>
      <c r="B790" s="7" t="str">
        <f>'data-compo-bot50'!C788</f>
        <v>Nigeria</v>
      </c>
      <c r="C790" s="246">
        <f>'data-compo-bot50'!B788</f>
        <v>1</v>
      </c>
    </row>
    <row r="791" spans="1:3" x14ac:dyDescent="0.2">
      <c r="A791" s="245" t="str">
        <f>IF('data-compo-bot50'!A789&lt;&gt;'data-compo-bot50'!A788,'data-compo-bot50'!A789,"")</f>
        <v/>
      </c>
      <c r="B791" s="7" t="str">
        <f>'data-compo-bot50'!C789</f>
        <v>Nicaragua</v>
      </c>
      <c r="C791" s="246">
        <f>'data-compo-bot50'!B789</f>
        <v>1</v>
      </c>
    </row>
    <row r="792" spans="1:3" x14ac:dyDescent="0.2">
      <c r="A792" s="245" t="str">
        <f>IF('data-compo-bot50'!A790&lt;&gt;'data-compo-bot50'!A789,'data-compo-bot50'!A790,"")</f>
        <v/>
      </c>
      <c r="B792" s="7" t="str">
        <f>'data-compo-bot50'!C790</f>
        <v>Nepal</v>
      </c>
      <c r="C792" s="246">
        <f>'data-compo-bot50'!B790</f>
        <v>1</v>
      </c>
    </row>
    <row r="793" spans="1:3" x14ac:dyDescent="0.2">
      <c r="A793" s="245" t="str">
        <f>IF('data-compo-bot50'!A791&lt;&gt;'data-compo-bot50'!A790,'data-compo-bot50'!A791,"")</f>
        <v/>
      </c>
      <c r="B793" s="7" t="str">
        <f>'data-compo-bot50'!C791</f>
        <v>Papua New Guinea</v>
      </c>
      <c r="C793" s="246">
        <f>'data-compo-bot50'!B791</f>
        <v>1</v>
      </c>
    </row>
    <row r="794" spans="1:3" x14ac:dyDescent="0.2">
      <c r="A794" s="245" t="str">
        <f>IF('data-compo-bot50'!A792&lt;&gt;'data-compo-bot50'!A791,'data-compo-bot50'!A792,"")</f>
        <v/>
      </c>
      <c r="B794" s="7" t="str">
        <f>'data-compo-bot50'!C792</f>
        <v>Pakistan</v>
      </c>
      <c r="C794" s="246">
        <f>'data-compo-bot50'!B792</f>
        <v>1</v>
      </c>
    </row>
    <row r="795" spans="1:3" x14ac:dyDescent="0.2">
      <c r="A795" s="245" t="str">
        <f>IF('data-compo-bot50'!A793&lt;&gt;'data-compo-bot50'!A792,'data-compo-bot50'!A793,"")</f>
        <v/>
      </c>
      <c r="B795" s="7" t="str">
        <f>'data-compo-bot50'!C793</f>
        <v>Palestine</v>
      </c>
      <c r="C795" s="246">
        <f>'data-compo-bot50'!B793</f>
        <v>1</v>
      </c>
    </row>
    <row r="796" spans="1:3" x14ac:dyDescent="0.2">
      <c r="A796" s="245" t="str">
        <f>IF('data-compo-bot50'!A794&lt;&gt;'data-compo-bot50'!A793,'data-compo-bot50'!A794,"")</f>
        <v/>
      </c>
      <c r="B796" s="7" t="str">
        <f>'data-compo-bot50'!C794</f>
        <v>Rwanda</v>
      </c>
      <c r="C796" s="246">
        <f>'data-compo-bot50'!B794</f>
        <v>1</v>
      </c>
    </row>
    <row r="797" spans="1:3" x14ac:dyDescent="0.2">
      <c r="A797" s="245" t="str">
        <f>IF('data-compo-bot50'!A795&lt;&gt;'data-compo-bot50'!A794,'data-compo-bot50'!A795,"")</f>
        <v/>
      </c>
      <c r="B797" s="7" t="str">
        <f>'data-compo-bot50'!C795</f>
        <v>Sudan</v>
      </c>
      <c r="C797" s="246">
        <f>'data-compo-bot50'!B795</f>
        <v>1</v>
      </c>
    </row>
    <row r="798" spans="1:3" x14ac:dyDescent="0.2">
      <c r="A798" s="245" t="str">
        <f>IF('data-compo-bot50'!A796&lt;&gt;'data-compo-bot50'!A795,'data-compo-bot50'!A796,"")</f>
        <v/>
      </c>
      <c r="B798" s="7" t="str">
        <f>'data-compo-bot50'!C796</f>
        <v>Sierra Leone</v>
      </c>
      <c r="C798" s="246">
        <f>'data-compo-bot50'!B796</f>
        <v>1</v>
      </c>
    </row>
    <row r="799" spans="1:3" x14ac:dyDescent="0.2">
      <c r="A799" s="245" t="str">
        <f>IF('data-compo-bot50'!A797&lt;&gt;'data-compo-bot50'!A796,'data-compo-bot50'!A797,"")</f>
        <v/>
      </c>
      <c r="B799" s="7" t="str">
        <f>'data-compo-bot50'!C797</f>
        <v>Senegal</v>
      </c>
      <c r="C799" s="246">
        <f>'data-compo-bot50'!B797</f>
        <v>1</v>
      </c>
    </row>
    <row r="800" spans="1:3" x14ac:dyDescent="0.2">
      <c r="A800" s="245" t="str">
        <f>IF('data-compo-bot50'!A798&lt;&gt;'data-compo-bot50'!A797,'data-compo-bot50'!A798,"")</f>
        <v/>
      </c>
      <c r="B800" s="7" t="str">
        <f>'data-compo-bot50'!C798</f>
        <v>Somalia</v>
      </c>
      <c r="C800" s="246">
        <f>'data-compo-bot50'!B798</f>
        <v>1</v>
      </c>
    </row>
    <row r="801" spans="1:3" x14ac:dyDescent="0.2">
      <c r="A801" s="245" t="str">
        <f>IF('data-compo-bot50'!A799&lt;&gt;'data-compo-bot50'!A798,'data-compo-bot50'!A799,"")</f>
        <v/>
      </c>
      <c r="B801" s="7" t="str">
        <f>'data-compo-bot50'!C799</f>
        <v>South Sudan</v>
      </c>
      <c r="C801" s="246">
        <f>'data-compo-bot50'!B799</f>
        <v>1</v>
      </c>
    </row>
    <row r="802" spans="1:3" x14ac:dyDescent="0.2">
      <c r="A802" s="245" t="str">
        <f>IF('data-compo-bot50'!A800&lt;&gt;'data-compo-bot50'!A799,'data-compo-bot50'!A800,"")</f>
        <v/>
      </c>
      <c r="B802" s="7" t="str">
        <f>'data-compo-bot50'!C800</f>
        <v>Sao Tome and Principe</v>
      </c>
      <c r="C802" s="246">
        <f>'data-compo-bot50'!B800</f>
        <v>1</v>
      </c>
    </row>
    <row r="803" spans="1:3" x14ac:dyDescent="0.2">
      <c r="A803" s="245" t="str">
        <f>IF('data-compo-bot50'!A801&lt;&gt;'data-compo-bot50'!A800,'data-compo-bot50'!A801,"")</f>
        <v/>
      </c>
      <c r="B803" s="7" t="str">
        <f>'data-compo-bot50'!C801</f>
        <v>Chad</v>
      </c>
      <c r="C803" s="246">
        <f>'data-compo-bot50'!B801</f>
        <v>1</v>
      </c>
    </row>
    <row r="804" spans="1:3" x14ac:dyDescent="0.2">
      <c r="A804" s="245" t="str">
        <f>IF('data-compo-bot50'!A802&lt;&gt;'data-compo-bot50'!A801,'data-compo-bot50'!A802,"")</f>
        <v/>
      </c>
      <c r="B804" s="7" t="str">
        <f>'data-compo-bot50'!C802</f>
        <v>Togo</v>
      </c>
      <c r="C804" s="246">
        <f>'data-compo-bot50'!B802</f>
        <v>1</v>
      </c>
    </row>
    <row r="805" spans="1:3" x14ac:dyDescent="0.2">
      <c r="A805" s="245" t="str">
        <f>IF('data-compo-bot50'!A803&lt;&gt;'data-compo-bot50'!A802,'data-compo-bot50'!A803,"")</f>
        <v/>
      </c>
      <c r="B805" s="7" t="str">
        <f>'data-compo-bot50'!C803</f>
        <v>Tajikistan</v>
      </c>
      <c r="C805" s="246">
        <f>'data-compo-bot50'!B803</f>
        <v>1</v>
      </c>
    </row>
    <row r="806" spans="1:3" x14ac:dyDescent="0.2">
      <c r="A806" s="245" t="str">
        <f>IF('data-compo-bot50'!A804&lt;&gt;'data-compo-bot50'!A803,'data-compo-bot50'!A804,"")</f>
        <v/>
      </c>
      <c r="B806" s="7" t="str">
        <f>'data-compo-bot50'!C804</f>
        <v>Tanzania</v>
      </c>
      <c r="C806" s="246">
        <f>'data-compo-bot50'!B804</f>
        <v>1</v>
      </c>
    </row>
    <row r="807" spans="1:3" x14ac:dyDescent="0.2">
      <c r="A807" s="245" t="str">
        <f>IF('data-compo-bot50'!A805&lt;&gt;'data-compo-bot50'!A804,'data-compo-bot50'!A805,"")</f>
        <v/>
      </c>
      <c r="B807" s="7" t="str">
        <f>'data-compo-bot50'!C805</f>
        <v>Uganda</v>
      </c>
      <c r="C807" s="246">
        <f>'data-compo-bot50'!B805</f>
        <v>1</v>
      </c>
    </row>
    <row r="808" spans="1:3" x14ac:dyDescent="0.2">
      <c r="A808" s="245" t="str">
        <f>IF('data-compo-bot50'!A806&lt;&gt;'data-compo-bot50'!A805,'data-compo-bot50'!A806,"")</f>
        <v/>
      </c>
      <c r="B808" s="7" t="str">
        <f>'data-compo-bot50'!C806</f>
        <v>Uzbekistan</v>
      </c>
      <c r="C808" s="246">
        <f>'data-compo-bot50'!B806</f>
        <v>1</v>
      </c>
    </row>
    <row r="809" spans="1:3" x14ac:dyDescent="0.2">
      <c r="A809" s="245" t="str">
        <f>IF('data-compo-bot50'!A807&lt;&gt;'data-compo-bot50'!A806,'data-compo-bot50'!A807,"")</f>
        <v/>
      </c>
      <c r="B809" s="7" t="str">
        <f>'data-compo-bot50'!C807</f>
        <v>Viet Nam</v>
      </c>
      <c r="C809" s="246">
        <f>'data-compo-bot50'!B807</f>
        <v>1</v>
      </c>
    </row>
    <row r="810" spans="1:3" x14ac:dyDescent="0.2">
      <c r="A810" s="245" t="str">
        <f>IF('data-compo-bot50'!A808&lt;&gt;'data-compo-bot50'!A807,'data-compo-bot50'!A808,"")</f>
        <v/>
      </c>
      <c r="B810" s="7" t="str">
        <f>'data-compo-bot50'!C808</f>
        <v>Zambia</v>
      </c>
      <c r="C810" s="246">
        <f>'data-compo-bot50'!B808</f>
        <v>1</v>
      </c>
    </row>
    <row r="811" spans="1:3" x14ac:dyDescent="0.2">
      <c r="A811" s="245" t="str">
        <f>IF('data-compo-bot50'!A809&lt;&gt;'data-compo-bot50'!A808,'data-compo-bot50'!A809,"")</f>
        <v/>
      </c>
      <c r="B811" s="7" t="str">
        <f>'data-compo-bot50'!C809</f>
        <v>Zimbabwe</v>
      </c>
      <c r="C811" s="246">
        <f>'data-compo-bot50'!B809</f>
        <v>1</v>
      </c>
    </row>
    <row r="812" spans="1:3" x14ac:dyDescent="0.2">
      <c r="A812" s="245" t="str">
        <f>IF('data-compo-bot50'!A810&lt;&gt;'data-compo-bot50'!A809,'data-compo-bot50'!A810,"")</f>
        <v/>
      </c>
      <c r="B812" s="7" t="str">
        <f>'data-compo-bot50'!C810</f>
        <v>Zanzibar</v>
      </c>
      <c r="C812" s="246">
        <f>'data-compo-bot50'!B810</f>
        <v>1</v>
      </c>
    </row>
    <row r="813" spans="1:3" x14ac:dyDescent="0.2">
      <c r="A813" s="245">
        <f>IF('data-compo-bot50'!A811&lt;&gt;'data-compo-bot50'!A810,'data-compo-bot50'!A811,"")</f>
        <v>1996</v>
      </c>
      <c r="B813" s="7" t="str">
        <f>'data-compo-bot50'!C811</f>
        <v>Afghanistan</v>
      </c>
      <c r="C813" s="246">
        <f>'data-compo-bot50'!B811</f>
        <v>1</v>
      </c>
    </row>
    <row r="814" spans="1:3" x14ac:dyDescent="0.2">
      <c r="A814" s="245" t="str">
        <f>IF('data-compo-bot50'!A812&lt;&gt;'data-compo-bot50'!A811,'data-compo-bot50'!A812,"")</f>
        <v/>
      </c>
      <c r="B814" s="7" t="str">
        <f>'data-compo-bot50'!C812</f>
        <v>Armenia</v>
      </c>
      <c r="C814" s="246">
        <f>'data-compo-bot50'!B812</f>
        <v>1</v>
      </c>
    </row>
    <row r="815" spans="1:3" x14ac:dyDescent="0.2">
      <c r="A815" s="245" t="str">
        <f>IF('data-compo-bot50'!A813&lt;&gt;'data-compo-bot50'!A812,'data-compo-bot50'!A813,"")</f>
        <v/>
      </c>
      <c r="B815" s="7" t="str">
        <f>'data-compo-bot50'!C813</f>
        <v>Angola</v>
      </c>
      <c r="C815" s="246">
        <f>'data-compo-bot50'!B813</f>
        <v>1</v>
      </c>
    </row>
    <row r="816" spans="1:3" x14ac:dyDescent="0.2">
      <c r="A816" s="245" t="str">
        <f>IF('data-compo-bot50'!A814&lt;&gt;'data-compo-bot50'!A813,'data-compo-bot50'!A814,"")</f>
        <v/>
      </c>
      <c r="B816" s="7" t="str">
        <f>'data-compo-bot50'!C814</f>
        <v>Azerbaijan</v>
      </c>
      <c r="C816" s="246">
        <f>'data-compo-bot50'!B814</f>
        <v>1</v>
      </c>
    </row>
    <row r="817" spans="1:3" x14ac:dyDescent="0.2">
      <c r="A817" s="245" t="str">
        <f>IF('data-compo-bot50'!A815&lt;&gt;'data-compo-bot50'!A814,'data-compo-bot50'!A815,"")</f>
        <v/>
      </c>
      <c r="B817" s="7" t="str">
        <f>'data-compo-bot50'!C815</f>
        <v>Bangladesh</v>
      </c>
      <c r="C817" s="246">
        <f>'data-compo-bot50'!B815</f>
        <v>1</v>
      </c>
    </row>
    <row r="818" spans="1:3" x14ac:dyDescent="0.2">
      <c r="A818" s="245" t="str">
        <f>IF('data-compo-bot50'!A816&lt;&gt;'data-compo-bot50'!A815,'data-compo-bot50'!A816,"")</f>
        <v/>
      </c>
      <c r="B818" s="7" t="str">
        <f>'data-compo-bot50'!C816</f>
        <v>Burkina Faso</v>
      </c>
      <c r="C818" s="246">
        <f>'data-compo-bot50'!B816</f>
        <v>1</v>
      </c>
    </row>
    <row r="819" spans="1:3" x14ac:dyDescent="0.2">
      <c r="A819" s="245" t="str">
        <f>IF('data-compo-bot50'!A817&lt;&gt;'data-compo-bot50'!A816,'data-compo-bot50'!A817,"")</f>
        <v/>
      </c>
      <c r="B819" s="7" t="str">
        <f>'data-compo-bot50'!C817</f>
        <v>Burundi</v>
      </c>
      <c r="C819" s="246">
        <f>'data-compo-bot50'!B817</f>
        <v>1</v>
      </c>
    </row>
    <row r="820" spans="1:3" x14ac:dyDescent="0.2">
      <c r="A820" s="245" t="str">
        <f>IF('data-compo-bot50'!A818&lt;&gt;'data-compo-bot50'!A817,'data-compo-bot50'!A818,"")</f>
        <v/>
      </c>
      <c r="B820" s="7" t="str">
        <f>'data-compo-bot50'!C818</f>
        <v>Benin</v>
      </c>
      <c r="C820" s="246">
        <f>'data-compo-bot50'!B818</f>
        <v>1</v>
      </c>
    </row>
    <row r="821" spans="1:3" x14ac:dyDescent="0.2">
      <c r="A821" s="245" t="str">
        <f>IF('data-compo-bot50'!A819&lt;&gt;'data-compo-bot50'!A818,'data-compo-bot50'!A819,"")</f>
        <v/>
      </c>
      <c r="B821" s="7" t="str">
        <f>'data-compo-bot50'!C819</f>
        <v>Bhutan</v>
      </c>
      <c r="C821" s="246">
        <f>'data-compo-bot50'!B819</f>
        <v>1</v>
      </c>
    </row>
    <row r="822" spans="1:3" x14ac:dyDescent="0.2">
      <c r="A822" s="245" t="str">
        <f>IF('data-compo-bot50'!A820&lt;&gt;'data-compo-bot50'!A819,'data-compo-bot50'!A820,"")</f>
        <v/>
      </c>
      <c r="B822" s="7" t="str">
        <f>'data-compo-bot50'!C820</f>
        <v>DR Congo</v>
      </c>
      <c r="C822" s="246">
        <f>'data-compo-bot50'!B820</f>
        <v>1</v>
      </c>
    </row>
    <row r="823" spans="1:3" x14ac:dyDescent="0.2">
      <c r="A823" s="245" t="str">
        <f>IF('data-compo-bot50'!A821&lt;&gt;'data-compo-bot50'!A820,'data-compo-bot50'!A821,"")</f>
        <v/>
      </c>
      <c r="B823" s="7" t="str">
        <f>'data-compo-bot50'!C821</f>
        <v>Central African Republic</v>
      </c>
      <c r="C823" s="246">
        <f>'data-compo-bot50'!B821</f>
        <v>1</v>
      </c>
    </row>
    <row r="824" spans="1:3" x14ac:dyDescent="0.2">
      <c r="A824" s="245" t="str">
        <f>IF('data-compo-bot50'!A822&lt;&gt;'data-compo-bot50'!A821,'data-compo-bot50'!A822,"")</f>
        <v/>
      </c>
      <c r="B824" s="7" t="str">
        <f>'data-compo-bot50'!C822</f>
        <v>Congo</v>
      </c>
      <c r="C824" s="246">
        <f>'data-compo-bot50'!B822</f>
        <v>1</v>
      </c>
    </row>
    <row r="825" spans="1:3" x14ac:dyDescent="0.2">
      <c r="A825" s="245" t="str">
        <f>IF('data-compo-bot50'!A823&lt;&gt;'data-compo-bot50'!A822,'data-compo-bot50'!A823,"")</f>
        <v/>
      </c>
      <c r="B825" s="7" t="str">
        <f>'data-compo-bot50'!C823</f>
        <v>Cote d'Ivoire</v>
      </c>
      <c r="C825" s="246">
        <f>'data-compo-bot50'!B823</f>
        <v>1</v>
      </c>
    </row>
    <row r="826" spans="1:3" x14ac:dyDescent="0.2">
      <c r="A826" s="245" t="str">
        <f>IF('data-compo-bot50'!A824&lt;&gt;'data-compo-bot50'!A823,'data-compo-bot50'!A824,"")</f>
        <v/>
      </c>
      <c r="B826" s="7" t="str">
        <f>'data-compo-bot50'!C824</f>
        <v>Cameroon</v>
      </c>
      <c r="C826" s="246">
        <f>'data-compo-bot50'!B824</f>
        <v>1</v>
      </c>
    </row>
    <row r="827" spans="1:3" x14ac:dyDescent="0.2">
      <c r="A827" s="245" t="str">
        <f>IF('data-compo-bot50'!A825&lt;&gt;'data-compo-bot50'!A824,'data-compo-bot50'!A825,"")</f>
        <v/>
      </c>
      <c r="B827" s="7" t="str">
        <f>'data-compo-bot50'!C825</f>
        <v>China</v>
      </c>
      <c r="C827" s="246">
        <f>'data-compo-bot50'!B825</f>
        <v>0.68999999761581421</v>
      </c>
    </row>
    <row r="828" spans="1:3" x14ac:dyDescent="0.2">
      <c r="A828" s="245" t="str">
        <f>IF('data-compo-bot50'!A826&lt;&gt;'data-compo-bot50'!A825,'data-compo-bot50'!A826,"")</f>
        <v/>
      </c>
      <c r="B828" s="7" t="str">
        <f>'data-compo-bot50'!C826</f>
        <v>Cabo Verde</v>
      </c>
      <c r="C828" s="246">
        <f>'data-compo-bot50'!B826</f>
        <v>1</v>
      </c>
    </row>
    <row r="829" spans="1:3" x14ac:dyDescent="0.2">
      <c r="A829" s="245" t="str">
        <f>IF('data-compo-bot50'!A827&lt;&gt;'data-compo-bot50'!A826,'data-compo-bot50'!A827,"")</f>
        <v/>
      </c>
      <c r="B829" s="7" t="str">
        <f>'data-compo-bot50'!C827</f>
        <v>Djibouti</v>
      </c>
      <c r="C829" s="246">
        <f>'data-compo-bot50'!B827</f>
        <v>1</v>
      </c>
    </row>
    <row r="830" spans="1:3" x14ac:dyDescent="0.2">
      <c r="A830" s="245" t="str">
        <f>IF('data-compo-bot50'!A828&lt;&gt;'data-compo-bot50'!A827,'data-compo-bot50'!A828,"")</f>
        <v/>
      </c>
      <c r="B830" s="7" t="str">
        <f>'data-compo-bot50'!C828</f>
        <v>Eritrea</v>
      </c>
      <c r="C830" s="246">
        <f>'data-compo-bot50'!B828</f>
        <v>1</v>
      </c>
    </row>
    <row r="831" spans="1:3" x14ac:dyDescent="0.2">
      <c r="A831" s="245" t="str">
        <f>IF('data-compo-bot50'!A829&lt;&gt;'data-compo-bot50'!A828,'data-compo-bot50'!A829,"")</f>
        <v/>
      </c>
      <c r="B831" s="7" t="str">
        <f>'data-compo-bot50'!C829</f>
        <v>Ethiopia</v>
      </c>
      <c r="C831" s="246">
        <f>'data-compo-bot50'!B829</f>
        <v>1</v>
      </c>
    </row>
    <row r="832" spans="1:3" x14ac:dyDescent="0.2">
      <c r="A832" s="245" t="str">
        <f>IF('data-compo-bot50'!A830&lt;&gt;'data-compo-bot50'!A829,'data-compo-bot50'!A830,"")</f>
        <v/>
      </c>
      <c r="B832" s="7" t="str">
        <f>'data-compo-bot50'!C830</f>
        <v>Georgia</v>
      </c>
      <c r="C832" s="246">
        <f>'data-compo-bot50'!B830</f>
        <v>1</v>
      </c>
    </row>
    <row r="833" spans="1:3" x14ac:dyDescent="0.2">
      <c r="A833" s="245" t="str">
        <f>IF('data-compo-bot50'!A831&lt;&gt;'data-compo-bot50'!A830,'data-compo-bot50'!A831,"")</f>
        <v/>
      </c>
      <c r="B833" s="7" t="str">
        <f>'data-compo-bot50'!C831</f>
        <v>Ghana</v>
      </c>
      <c r="C833" s="246">
        <f>'data-compo-bot50'!B831</f>
        <v>1</v>
      </c>
    </row>
    <row r="834" spans="1:3" x14ac:dyDescent="0.2">
      <c r="A834" s="245" t="str">
        <f>IF('data-compo-bot50'!A832&lt;&gt;'data-compo-bot50'!A831,'data-compo-bot50'!A832,"")</f>
        <v/>
      </c>
      <c r="B834" s="7" t="str">
        <f>'data-compo-bot50'!C832</f>
        <v>Gambia</v>
      </c>
      <c r="C834" s="246">
        <f>'data-compo-bot50'!B832</f>
        <v>1</v>
      </c>
    </row>
    <row r="835" spans="1:3" x14ac:dyDescent="0.2">
      <c r="A835" s="245" t="str">
        <f>IF('data-compo-bot50'!A833&lt;&gt;'data-compo-bot50'!A832,'data-compo-bot50'!A833,"")</f>
        <v/>
      </c>
      <c r="B835" s="7" t="str">
        <f>'data-compo-bot50'!C833</f>
        <v>Guinea</v>
      </c>
      <c r="C835" s="246">
        <f>'data-compo-bot50'!B833</f>
        <v>1</v>
      </c>
    </row>
    <row r="836" spans="1:3" x14ac:dyDescent="0.2">
      <c r="A836" s="245" t="str">
        <f>IF('data-compo-bot50'!A834&lt;&gt;'data-compo-bot50'!A833,'data-compo-bot50'!A834,"")</f>
        <v/>
      </c>
      <c r="B836" s="7" t="str">
        <f>'data-compo-bot50'!C834</f>
        <v>Equatorial Guinea</v>
      </c>
      <c r="C836" s="246">
        <f>'data-compo-bot50'!B834</f>
        <v>1</v>
      </c>
    </row>
    <row r="837" spans="1:3" x14ac:dyDescent="0.2">
      <c r="A837" s="245" t="str">
        <f>IF('data-compo-bot50'!A835&lt;&gt;'data-compo-bot50'!A834,'data-compo-bot50'!A835,"")</f>
        <v/>
      </c>
      <c r="B837" s="7" t="str">
        <f>'data-compo-bot50'!C835</f>
        <v>Guinea-Bissau</v>
      </c>
      <c r="C837" s="246">
        <f>'data-compo-bot50'!B835</f>
        <v>1</v>
      </c>
    </row>
    <row r="838" spans="1:3" x14ac:dyDescent="0.2">
      <c r="A838" s="245" t="str">
        <f>IF('data-compo-bot50'!A836&lt;&gt;'data-compo-bot50'!A835,'data-compo-bot50'!A836,"")</f>
        <v/>
      </c>
      <c r="B838" s="7" t="str">
        <f>'data-compo-bot50'!C836</f>
        <v>Honduras</v>
      </c>
      <c r="C838" s="246">
        <f>'data-compo-bot50'!B836</f>
        <v>1</v>
      </c>
    </row>
    <row r="839" spans="1:3" x14ac:dyDescent="0.2">
      <c r="A839" s="245" t="str">
        <f>IF('data-compo-bot50'!A837&lt;&gt;'data-compo-bot50'!A836,'data-compo-bot50'!A837,"")</f>
        <v/>
      </c>
      <c r="B839" s="7" t="str">
        <f>'data-compo-bot50'!C837</f>
        <v>Haiti</v>
      </c>
      <c r="C839" s="246">
        <f>'data-compo-bot50'!B837</f>
        <v>1</v>
      </c>
    </row>
    <row r="840" spans="1:3" x14ac:dyDescent="0.2">
      <c r="A840" s="245" t="str">
        <f>IF('data-compo-bot50'!A838&lt;&gt;'data-compo-bot50'!A837,'data-compo-bot50'!A838,"")</f>
        <v/>
      </c>
      <c r="B840" s="7" t="str">
        <f>'data-compo-bot50'!C838</f>
        <v>India</v>
      </c>
      <c r="C840" s="246">
        <f>'data-compo-bot50'!B838</f>
        <v>1</v>
      </c>
    </row>
    <row r="841" spans="1:3" x14ac:dyDescent="0.2">
      <c r="A841" s="245" t="str">
        <f>IF('data-compo-bot50'!A839&lt;&gt;'data-compo-bot50'!A838,'data-compo-bot50'!A839,"")</f>
        <v/>
      </c>
      <c r="B841" s="7" t="str">
        <f>'data-compo-bot50'!C839</f>
        <v>Kenya</v>
      </c>
      <c r="C841" s="246">
        <f>'data-compo-bot50'!B839</f>
        <v>1</v>
      </c>
    </row>
    <row r="842" spans="1:3" x14ac:dyDescent="0.2">
      <c r="A842" s="245" t="str">
        <f>IF('data-compo-bot50'!A840&lt;&gt;'data-compo-bot50'!A839,'data-compo-bot50'!A840,"")</f>
        <v/>
      </c>
      <c r="B842" s="7" t="str">
        <f>'data-compo-bot50'!C840</f>
        <v>Kyrgyzstan</v>
      </c>
      <c r="C842" s="246">
        <f>'data-compo-bot50'!B840</f>
        <v>1</v>
      </c>
    </row>
    <row r="843" spans="1:3" x14ac:dyDescent="0.2">
      <c r="A843" s="245" t="str">
        <f>IF('data-compo-bot50'!A841&lt;&gt;'data-compo-bot50'!A840,'data-compo-bot50'!A841,"")</f>
        <v/>
      </c>
      <c r="B843" s="7" t="str">
        <f>'data-compo-bot50'!C841</f>
        <v>Cambodia</v>
      </c>
      <c r="C843" s="246">
        <f>'data-compo-bot50'!B841</f>
        <v>1</v>
      </c>
    </row>
    <row r="844" spans="1:3" x14ac:dyDescent="0.2">
      <c r="A844" s="245" t="str">
        <f>IF('data-compo-bot50'!A842&lt;&gt;'data-compo-bot50'!A841,'data-compo-bot50'!A842,"")</f>
        <v/>
      </c>
      <c r="B844" s="7" t="str">
        <f>'data-compo-bot50'!C842</f>
        <v>Comoros</v>
      </c>
      <c r="C844" s="246">
        <f>'data-compo-bot50'!B842</f>
        <v>1</v>
      </c>
    </row>
    <row r="845" spans="1:3" x14ac:dyDescent="0.2">
      <c r="A845" s="245" t="str">
        <f>IF('data-compo-bot50'!A843&lt;&gt;'data-compo-bot50'!A842,'data-compo-bot50'!A843,"")</f>
        <v/>
      </c>
      <c r="B845" s="7" t="str">
        <f>'data-compo-bot50'!C843</f>
        <v>Lao PDR</v>
      </c>
      <c r="C845" s="246">
        <f>'data-compo-bot50'!B843</f>
        <v>1</v>
      </c>
    </row>
    <row r="846" spans="1:3" x14ac:dyDescent="0.2">
      <c r="A846" s="245" t="str">
        <f>IF('data-compo-bot50'!A844&lt;&gt;'data-compo-bot50'!A843,'data-compo-bot50'!A844,"")</f>
        <v/>
      </c>
      <c r="B846" s="7" t="str">
        <f>'data-compo-bot50'!C844</f>
        <v>Liberia</v>
      </c>
      <c r="C846" s="246">
        <f>'data-compo-bot50'!B844</f>
        <v>1</v>
      </c>
    </row>
    <row r="847" spans="1:3" x14ac:dyDescent="0.2">
      <c r="A847" s="245" t="str">
        <f>IF('data-compo-bot50'!A845&lt;&gt;'data-compo-bot50'!A844,'data-compo-bot50'!A845,"")</f>
        <v/>
      </c>
      <c r="B847" s="7" t="str">
        <f>'data-compo-bot50'!C845</f>
        <v>Lesotho</v>
      </c>
      <c r="C847" s="246">
        <f>'data-compo-bot50'!B845</f>
        <v>1</v>
      </c>
    </row>
    <row r="848" spans="1:3" x14ac:dyDescent="0.2">
      <c r="A848" s="245" t="str">
        <f>IF('data-compo-bot50'!A846&lt;&gt;'data-compo-bot50'!A845,'data-compo-bot50'!A846,"")</f>
        <v/>
      </c>
      <c r="B848" s="7" t="str">
        <f>'data-compo-bot50'!C846</f>
        <v>Moldova</v>
      </c>
      <c r="C848" s="246">
        <f>'data-compo-bot50'!B846</f>
        <v>1</v>
      </c>
    </row>
    <row r="849" spans="1:3" x14ac:dyDescent="0.2">
      <c r="A849" s="245" t="str">
        <f>IF('data-compo-bot50'!A847&lt;&gt;'data-compo-bot50'!A846,'data-compo-bot50'!A847,"")</f>
        <v/>
      </c>
      <c r="B849" s="7" t="str">
        <f>'data-compo-bot50'!C847</f>
        <v>Madagascar</v>
      </c>
      <c r="C849" s="246">
        <f>'data-compo-bot50'!B847</f>
        <v>1</v>
      </c>
    </row>
    <row r="850" spans="1:3" x14ac:dyDescent="0.2">
      <c r="A850" s="245" t="str">
        <f>IF('data-compo-bot50'!A848&lt;&gt;'data-compo-bot50'!A847,'data-compo-bot50'!A848,"")</f>
        <v/>
      </c>
      <c r="B850" s="7" t="str">
        <f>'data-compo-bot50'!C848</f>
        <v>Mali</v>
      </c>
      <c r="C850" s="246">
        <f>'data-compo-bot50'!B848</f>
        <v>1</v>
      </c>
    </row>
    <row r="851" spans="1:3" x14ac:dyDescent="0.2">
      <c r="A851" s="245" t="str">
        <f>IF('data-compo-bot50'!A849&lt;&gt;'data-compo-bot50'!A848,'data-compo-bot50'!A849,"")</f>
        <v/>
      </c>
      <c r="B851" s="7" t="str">
        <f>'data-compo-bot50'!C849</f>
        <v>Myanmar</v>
      </c>
      <c r="C851" s="246">
        <f>'data-compo-bot50'!B849</f>
        <v>1</v>
      </c>
    </row>
    <row r="852" spans="1:3" x14ac:dyDescent="0.2">
      <c r="A852" s="245" t="str">
        <f>IF('data-compo-bot50'!A850&lt;&gt;'data-compo-bot50'!A849,'data-compo-bot50'!A850,"")</f>
        <v/>
      </c>
      <c r="B852" s="7" t="str">
        <f>'data-compo-bot50'!C850</f>
        <v>Mauritania</v>
      </c>
      <c r="C852" s="246">
        <f>'data-compo-bot50'!B850</f>
        <v>1</v>
      </c>
    </row>
    <row r="853" spans="1:3" x14ac:dyDescent="0.2">
      <c r="A853" s="245" t="str">
        <f>IF('data-compo-bot50'!A851&lt;&gt;'data-compo-bot50'!A850,'data-compo-bot50'!A851,"")</f>
        <v/>
      </c>
      <c r="B853" s="7" t="str">
        <f>'data-compo-bot50'!C851</f>
        <v>Malawi</v>
      </c>
      <c r="C853" s="246">
        <f>'data-compo-bot50'!B851</f>
        <v>1</v>
      </c>
    </row>
    <row r="854" spans="1:3" x14ac:dyDescent="0.2">
      <c r="A854" s="245" t="str">
        <f>IF('data-compo-bot50'!A852&lt;&gt;'data-compo-bot50'!A851,'data-compo-bot50'!A852,"")</f>
        <v/>
      </c>
      <c r="B854" s="7" t="str">
        <f>'data-compo-bot50'!C852</f>
        <v>Mozambique</v>
      </c>
      <c r="C854" s="246">
        <f>'data-compo-bot50'!B852</f>
        <v>1</v>
      </c>
    </row>
    <row r="855" spans="1:3" x14ac:dyDescent="0.2">
      <c r="A855" s="245" t="str">
        <f>IF('data-compo-bot50'!A853&lt;&gt;'data-compo-bot50'!A852,'data-compo-bot50'!A853,"")</f>
        <v/>
      </c>
      <c r="B855" s="7" t="str">
        <f>'data-compo-bot50'!C853</f>
        <v>Niger</v>
      </c>
      <c r="C855" s="246">
        <f>'data-compo-bot50'!B853</f>
        <v>1</v>
      </c>
    </row>
    <row r="856" spans="1:3" x14ac:dyDescent="0.2">
      <c r="A856" s="245" t="str">
        <f>IF('data-compo-bot50'!A854&lt;&gt;'data-compo-bot50'!A853,'data-compo-bot50'!A854,"")</f>
        <v/>
      </c>
      <c r="B856" s="7" t="str">
        <f>'data-compo-bot50'!C854</f>
        <v>Nigeria</v>
      </c>
      <c r="C856" s="246">
        <f>'data-compo-bot50'!B854</f>
        <v>1</v>
      </c>
    </row>
    <row r="857" spans="1:3" x14ac:dyDescent="0.2">
      <c r="A857" s="245" t="str">
        <f>IF('data-compo-bot50'!A855&lt;&gt;'data-compo-bot50'!A854,'data-compo-bot50'!A855,"")</f>
        <v/>
      </c>
      <c r="B857" s="7" t="str">
        <f>'data-compo-bot50'!C855</f>
        <v>Nicaragua</v>
      </c>
      <c r="C857" s="246">
        <f>'data-compo-bot50'!B855</f>
        <v>1</v>
      </c>
    </row>
    <row r="858" spans="1:3" x14ac:dyDescent="0.2">
      <c r="A858" s="245" t="str">
        <f>IF('data-compo-bot50'!A856&lt;&gt;'data-compo-bot50'!A855,'data-compo-bot50'!A856,"")</f>
        <v/>
      </c>
      <c r="B858" s="7" t="str">
        <f>'data-compo-bot50'!C856</f>
        <v>Nepal</v>
      </c>
      <c r="C858" s="246">
        <f>'data-compo-bot50'!B856</f>
        <v>1</v>
      </c>
    </row>
    <row r="859" spans="1:3" x14ac:dyDescent="0.2">
      <c r="A859" s="245" t="str">
        <f>IF('data-compo-bot50'!A857&lt;&gt;'data-compo-bot50'!A856,'data-compo-bot50'!A857,"")</f>
        <v/>
      </c>
      <c r="B859" s="7" t="str">
        <f>'data-compo-bot50'!C857</f>
        <v>Papua New Guinea</v>
      </c>
      <c r="C859" s="246">
        <f>'data-compo-bot50'!B857</f>
        <v>1</v>
      </c>
    </row>
    <row r="860" spans="1:3" x14ac:dyDescent="0.2">
      <c r="A860" s="245" t="str">
        <f>IF('data-compo-bot50'!A858&lt;&gt;'data-compo-bot50'!A857,'data-compo-bot50'!A858,"")</f>
        <v/>
      </c>
      <c r="B860" s="7" t="str">
        <f>'data-compo-bot50'!C858</f>
        <v>Pakistan</v>
      </c>
      <c r="C860" s="246">
        <f>'data-compo-bot50'!B858</f>
        <v>1</v>
      </c>
    </row>
    <row r="861" spans="1:3" x14ac:dyDescent="0.2">
      <c r="A861" s="245" t="str">
        <f>IF('data-compo-bot50'!A859&lt;&gt;'data-compo-bot50'!A858,'data-compo-bot50'!A859,"")</f>
        <v/>
      </c>
      <c r="B861" s="7" t="str">
        <f>'data-compo-bot50'!C859</f>
        <v>Palestine</v>
      </c>
      <c r="C861" s="246">
        <f>'data-compo-bot50'!B859</f>
        <v>1</v>
      </c>
    </row>
    <row r="862" spans="1:3" x14ac:dyDescent="0.2">
      <c r="A862" s="245" t="str">
        <f>IF('data-compo-bot50'!A860&lt;&gt;'data-compo-bot50'!A859,'data-compo-bot50'!A860,"")</f>
        <v/>
      </c>
      <c r="B862" s="7" t="str">
        <f>'data-compo-bot50'!C860</f>
        <v>Rwanda</v>
      </c>
      <c r="C862" s="246">
        <f>'data-compo-bot50'!B860</f>
        <v>1</v>
      </c>
    </row>
    <row r="863" spans="1:3" x14ac:dyDescent="0.2">
      <c r="A863" s="245" t="str">
        <f>IF('data-compo-bot50'!A861&lt;&gt;'data-compo-bot50'!A860,'data-compo-bot50'!A861,"")</f>
        <v/>
      </c>
      <c r="B863" s="7" t="str">
        <f>'data-compo-bot50'!C861</f>
        <v>Sudan</v>
      </c>
      <c r="C863" s="246">
        <f>'data-compo-bot50'!B861</f>
        <v>1</v>
      </c>
    </row>
    <row r="864" spans="1:3" x14ac:dyDescent="0.2">
      <c r="A864" s="245" t="str">
        <f>IF('data-compo-bot50'!A862&lt;&gt;'data-compo-bot50'!A861,'data-compo-bot50'!A862,"")</f>
        <v/>
      </c>
      <c r="B864" s="7" t="str">
        <f>'data-compo-bot50'!C862</f>
        <v>Sierra Leone</v>
      </c>
      <c r="C864" s="246">
        <f>'data-compo-bot50'!B862</f>
        <v>1</v>
      </c>
    </row>
    <row r="865" spans="1:3" x14ac:dyDescent="0.2">
      <c r="A865" s="245" t="str">
        <f>IF('data-compo-bot50'!A863&lt;&gt;'data-compo-bot50'!A862,'data-compo-bot50'!A863,"")</f>
        <v/>
      </c>
      <c r="B865" s="7" t="str">
        <f>'data-compo-bot50'!C863</f>
        <v>Senegal</v>
      </c>
      <c r="C865" s="246">
        <f>'data-compo-bot50'!B863</f>
        <v>1</v>
      </c>
    </row>
    <row r="866" spans="1:3" x14ac:dyDescent="0.2">
      <c r="A866" s="245" t="str">
        <f>IF('data-compo-bot50'!A864&lt;&gt;'data-compo-bot50'!A863,'data-compo-bot50'!A864,"")</f>
        <v/>
      </c>
      <c r="B866" s="7" t="str">
        <f>'data-compo-bot50'!C864</f>
        <v>Somalia</v>
      </c>
      <c r="C866" s="246">
        <f>'data-compo-bot50'!B864</f>
        <v>1</v>
      </c>
    </row>
    <row r="867" spans="1:3" x14ac:dyDescent="0.2">
      <c r="A867" s="245" t="str">
        <f>IF('data-compo-bot50'!A865&lt;&gt;'data-compo-bot50'!A864,'data-compo-bot50'!A865,"")</f>
        <v/>
      </c>
      <c r="B867" s="7" t="str">
        <f>'data-compo-bot50'!C865</f>
        <v>South Sudan</v>
      </c>
      <c r="C867" s="246">
        <f>'data-compo-bot50'!B865</f>
        <v>1</v>
      </c>
    </row>
    <row r="868" spans="1:3" x14ac:dyDescent="0.2">
      <c r="A868" s="245" t="str">
        <f>IF('data-compo-bot50'!A866&lt;&gt;'data-compo-bot50'!A865,'data-compo-bot50'!A866,"")</f>
        <v/>
      </c>
      <c r="B868" s="7" t="str">
        <f>'data-compo-bot50'!C866</f>
        <v>Sao Tome and Principe</v>
      </c>
      <c r="C868" s="246">
        <f>'data-compo-bot50'!B866</f>
        <v>1</v>
      </c>
    </row>
    <row r="869" spans="1:3" x14ac:dyDescent="0.2">
      <c r="A869" s="245" t="str">
        <f>IF('data-compo-bot50'!A867&lt;&gt;'data-compo-bot50'!A866,'data-compo-bot50'!A867,"")</f>
        <v/>
      </c>
      <c r="B869" s="7" t="str">
        <f>'data-compo-bot50'!C867</f>
        <v>Chad</v>
      </c>
      <c r="C869" s="246">
        <f>'data-compo-bot50'!B867</f>
        <v>1</v>
      </c>
    </row>
    <row r="870" spans="1:3" x14ac:dyDescent="0.2">
      <c r="A870" s="245" t="str">
        <f>IF('data-compo-bot50'!A868&lt;&gt;'data-compo-bot50'!A867,'data-compo-bot50'!A868,"")</f>
        <v/>
      </c>
      <c r="B870" s="7" t="str">
        <f>'data-compo-bot50'!C868</f>
        <v>Togo</v>
      </c>
      <c r="C870" s="246">
        <f>'data-compo-bot50'!B868</f>
        <v>1</v>
      </c>
    </row>
    <row r="871" spans="1:3" x14ac:dyDescent="0.2">
      <c r="A871" s="245" t="str">
        <f>IF('data-compo-bot50'!A869&lt;&gt;'data-compo-bot50'!A868,'data-compo-bot50'!A869,"")</f>
        <v/>
      </c>
      <c r="B871" s="7" t="str">
        <f>'data-compo-bot50'!C869</f>
        <v>Tajikistan</v>
      </c>
      <c r="C871" s="246">
        <f>'data-compo-bot50'!B869</f>
        <v>1</v>
      </c>
    </row>
    <row r="872" spans="1:3" x14ac:dyDescent="0.2">
      <c r="A872" s="245" t="str">
        <f>IF('data-compo-bot50'!A870&lt;&gt;'data-compo-bot50'!A869,'data-compo-bot50'!A870,"")</f>
        <v/>
      </c>
      <c r="B872" s="7" t="str">
        <f>'data-compo-bot50'!C870</f>
        <v>Tanzania</v>
      </c>
      <c r="C872" s="246">
        <f>'data-compo-bot50'!B870</f>
        <v>1</v>
      </c>
    </row>
    <row r="873" spans="1:3" x14ac:dyDescent="0.2">
      <c r="A873" s="245" t="str">
        <f>IF('data-compo-bot50'!A871&lt;&gt;'data-compo-bot50'!A870,'data-compo-bot50'!A871,"")</f>
        <v/>
      </c>
      <c r="B873" s="7" t="str">
        <f>'data-compo-bot50'!C871</f>
        <v>Uganda</v>
      </c>
      <c r="C873" s="246">
        <f>'data-compo-bot50'!B871</f>
        <v>1</v>
      </c>
    </row>
    <row r="874" spans="1:3" x14ac:dyDescent="0.2">
      <c r="A874" s="245" t="str">
        <f>IF('data-compo-bot50'!A872&lt;&gt;'data-compo-bot50'!A871,'data-compo-bot50'!A872,"")</f>
        <v/>
      </c>
      <c r="B874" s="7" t="str">
        <f>'data-compo-bot50'!C872</f>
        <v>Uzbekistan</v>
      </c>
      <c r="C874" s="246">
        <f>'data-compo-bot50'!B872</f>
        <v>1</v>
      </c>
    </row>
    <row r="875" spans="1:3" x14ac:dyDescent="0.2">
      <c r="A875" s="245" t="str">
        <f>IF('data-compo-bot50'!A873&lt;&gt;'data-compo-bot50'!A872,'data-compo-bot50'!A873,"")</f>
        <v/>
      </c>
      <c r="B875" s="7" t="str">
        <f>'data-compo-bot50'!C873</f>
        <v>Viet Nam</v>
      </c>
      <c r="C875" s="246">
        <f>'data-compo-bot50'!B873</f>
        <v>1</v>
      </c>
    </row>
    <row r="876" spans="1:3" x14ac:dyDescent="0.2">
      <c r="A876" s="245" t="str">
        <f>IF('data-compo-bot50'!A874&lt;&gt;'data-compo-bot50'!A873,'data-compo-bot50'!A874,"")</f>
        <v/>
      </c>
      <c r="B876" s="7" t="str">
        <f>'data-compo-bot50'!C874</f>
        <v>Zambia</v>
      </c>
      <c r="C876" s="246">
        <f>'data-compo-bot50'!B874</f>
        <v>1</v>
      </c>
    </row>
    <row r="877" spans="1:3" x14ac:dyDescent="0.2">
      <c r="A877" s="245" t="str">
        <f>IF('data-compo-bot50'!A875&lt;&gt;'data-compo-bot50'!A874,'data-compo-bot50'!A875,"")</f>
        <v/>
      </c>
      <c r="B877" s="7" t="str">
        <f>'data-compo-bot50'!C875</f>
        <v>Zimbabwe</v>
      </c>
      <c r="C877" s="246">
        <f>'data-compo-bot50'!B875</f>
        <v>1</v>
      </c>
    </row>
    <row r="878" spans="1:3" x14ac:dyDescent="0.2">
      <c r="A878" s="245" t="str">
        <f>IF('data-compo-bot50'!A876&lt;&gt;'data-compo-bot50'!A875,'data-compo-bot50'!A876,"")</f>
        <v/>
      </c>
      <c r="B878" s="7" t="str">
        <f>'data-compo-bot50'!C876</f>
        <v>Zanzibar</v>
      </c>
      <c r="C878" s="246">
        <f>'data-compo-bot50'!B876</f>
        <v>1</v>
      </c>
    </row>
    <row r="879" spans="1:3" x14ac:dyDescent="0.2">
      <c r="A879" s="245">
        <f>IF('data-compo-bot50'!A877&lt;&gt;'data-compo-bot50'!A876,'data-compo-bot50'!A877,"")</f>
        <v>1997</v>
      </c>
      <c r="B879" s="7" t="str">
        <f>'data-compo-bot50'!C877</f>
        <v>Afghanistan</v>
      </c>
      <c r="C879" s="246">
        <f>'data-compo-bot50'!B877</f>
        <v>1</v>
      </c>
    </row>
    <row r="880" spans="1:3" x14ac:dyDescent="0.2">
      <c r="A880" s="245" t="str">
        <f>IF('data-compo-bot50'!A878&lt;&gt;'data-compo-bot50'!A877,'data-compo-bot50'!A878,"")</f>
        <v/>
      </c>
      <c r="B880" s="7" t="str">
        <f>'data-compo-bot50'!C878</f>
        <v>Armenia</v>
      </c>
      <c r="C880" s="246">
        <f>'data-compo-bot50'!B878</f>
        <v>1</v>
      </c>
    </row>
    <row r="881" spans="1:3" x14ac:dyDescent="0.2">
      <c r="A881" s="245" t="str">
        <f>IF('data-compo-bot50'!A879&lt;&gt;'data-compo-bot50'!A878,'data-compo-bot50'!A879,"")</f>
        <v/>
      </c>
      <c r="B881" s="7" t="str">
        <f>'data-compo-bot50'!C879</f>
        <v>Angola</v>
      </c>
      <c r="C881" s="246">
        <f>'data-compo-bot50'!B879</f>
        <v>1</v>
      </c>
    </row>
    <row r="882" spans="1:3" x14ac:dyDescent="0.2">
      <c r="A882" s="245" t="str">
        <f>IF('data-compo-bot50'!A880&lt;&gt;'data-compo-bot50'!A879,'data-compo-bot50'!A880,"")</f>
        <v/>
      </c>
      <c r="B882" s="7" t="str">
        <f>'data-compo-bot50'!C880</f>
        <v>Azerbaijan</v>
      </c>
      <c r="C882" s="246">
        <f>'data-compo-bot50'!B880</f>
        <v>1</v>
      </c>
    </row>
    <row r="883" spans="1:3" x14ac:dyDescent="0.2">
      <c r="A883" s="245" t="str">
        <f>IF('data-compo-bot50'!A881&lt;&gt;'data-compo-bot50'!A880,'data-compo-bot50'!A881,"")</f>
        <v/>
      </c>
      <c r="B883" s="7" t="str">
        <f>'data-compo-bot50'!C881</f>
        <v>Bangladesh</v>
      </c>
      <c r="C883" s="246">
        <f>'data-compo-bot50'!B881</f>
        <v>1</v>
      </c>
    </row>
    <row r="884" spans="1:3" x14ac:dyDescent="0.2">
      <c r="A884" s="245" t="str">
        <f>IF('data-compo-bot50'!A882&lt;&gt;'data-compo-bot50'!A881,'data-compo-bot50'!A882,"")</f>
        <v/>
      </c>
      <c r="B884" s="7" t="str">
        <f>'data-compo-bot50'!C882</f>
        <v>Burkina Faso</v>
      </c>
      <c r="C884" s="246">
        <f>'data-compo-bot50'!B882</f>
        <v>1</v>
      </c>
    </row>
    <row r="885" spans="1:3" x14ac:dyDescent="0.2">
      <c r="A885" s="245" t="str">
        <f>IF('data-compo-bot50'!A883&lt;&gt;'data-compo-bot50'!A882,'data-compo-bot50'!A883,"")</f>
        <v/>
      </c>
      <c r="B885" s="7" t="str">
        <f>'data-compo-bot50'!C883</f>
        <v>Burundi</v>
      </c>
      <c r="C885" s="246">
        <f>'data-compo-bot50'!B883</f>
        <v>1</v>
      </c>
    </row>
    <row r="886" spans="1:3" x14ac:dyDescent="0.2">
      <c r="A886" s="245" t="str">
        <f>IF('data-compo-bot50'!A884&lt;&gt;'data-compo-bot50'!A883,'data-compo-bot50'!A884,"")</f>
        <v/>
      </c>
      <c r="B886" s="7" t="str">
        <f>'data-compo-bot50'!C884</f>
        <v>Benin</v>
      </c>
      <c r="C886" s="246">
        <f>'data-compo-bot50'!B884</f>
        <v>1</v>
      </c>
    </row>
    <row r="887" spans="1:3" x14ac:dyDescent="0.2">
      <c r="A887" s="245" t="str">
        <f>IF('data-compo-bot50'!A885&lt;&gt;'data-compo-bot50'!A884,'data-compo-bot50'!A885,"")</f>
        <v/>
      </c>
      <c r="B887" s="7" t="str">
        <f>'data-compo-bot50'!C885</f>
        <v>Bhutan</v>
      </c>
      <c r="C887" s="246">
        <f>'data-compo-bot50'!B885</f>
        <v>1</v>
      </c>
    </row>
    <row r="888" spans="1:3" x14ac:dyDescent="0.2">
      <c r="A888" s="245" t="str">
        <f>IF('data-compo-bot50'!A886&lt;&gt;'data-compo-bot50'!A885,'data-compo-bot50'!A886,"")</f>
        <v/>
      </c>
      <c r="B888" s="7" t="str">
        <f>'data-compo-bot50'!C886</f>
        <v>DR Congo</v>
      </c>
      <c r="C888" s="246">
        <f>'data-compo-bot50'!B886</f>
        <v>1</v>
      </c>
    </row>
    <row r="889" spans="1:3" x14ac:dyDescent="0.2">
      <c r="A889" s="245" t="str">
        <f>IF('data-compo-bot50'!A887&lt;&gt;'data-compo-bot50'!A886,'data-compo-bot50'!A887,"")</f>
        <v/>
      </c>
      <c r="B889" s="7" t="str">
        <f>'data-compo-bot50'!C887</f>
        <v>Central African Republic</v>
      </c>
      <c r="C889" s="246">
        <f>'data-compo-bot50'!B887</f>
        <v>1</v>
      </c>
    </row>
    <row r="890" spans="1:3" x14ac:dyDescent="0.2">
      <c r="A890" s="245" t="str">
        <f>IF('data-compo-bot50'!A888&lt;&gt;'data-compo-bot50'!A887,'data-compo-bot50'!A888,"")</f>
        <v/>
      </c>
      <c r="B890" s="7" t="str">
        <f>'data-compo-bot50'!C888</f>
        <v>Congo</v>
      </c>
      <c r="C890" s="246">
        <f>'data-compo-bot50'!B888</f>
        <v>1</v>
      </c>
    </row>
    <row r="891" spans="1:3" x14ac:dyDescent="0.2">
      <c r="A891" s="245" t="str">
        <f>IF('data-compo-bot50'!A889&lt;&gt;'data-compo-bot50'!A888,'data-compo-bot50'!A889,"")</f>
        <v/>
      </c>
      <c r="B891" s="7" t="str">
        <f>'data-compo-bot50'!C889</f>
        <v>Cote d'Ivoire</v>
      </c>
      <c r="C891" s="246">
        <f>'data-compo-bot50'!B889</f>
        <v>1</v>
      </c>
    </row>
    <row r="892" spans="1:3" x14ac:dyDescent="0.2">
      <c r="A892" s="245" t="str">
        <f>IF('data-compo-bot50'!A890&lt;&gt;'data-compo-bot50'!A889,'data-compo-bot50'!A890,"")</f>
        <v/>
      </c>
      <c r="B892" s="7" t="str">
        <f>'data-compo-bot50'!C890</f>
        <v>Cameroon</v>
      </c>
      <c r="C892" s="246">
        <f>'data-compo-bot50'!B890</f>
        <v>1</v>
      </c>
    </row>
    <row r="893" spans="1:3" x14ac:dyDescent="0.2">
      <c r="A893" s="245" t="str">
        <f>IF('data-compo-bot50'!A891&lt;&gt;'data-compo-bot50'!A890,'data-compo-bot50'!A891,"")</f>
        <v/>
      </c>
      <c r="B893" s="7" t="str">
        <f>'data-compo-bot50'!C891</f>
        <v>China</v>
      </c>
      <c r="C893" s="246">
        <f>'data-compo-bot50'!B891</f>
        <v>0.66999995708465576</v>
      </c>
    </row>
    <row r="894" spans="1:3" x14ac:dyDescent="0.2">
      <c r="A894" s="245" t="str">
        <f>IF('data-compo-bot50'!A892&lt;&gt;'data-compo-bot50'!A891,'data-compo-bot50'!A892,"")</f>
        <v/>
      </c>
      <c r="B894" s="7" t="str">
        <f>'data-compo-bot50'!C892</f>
        <v>Cabo Verde</v>
      </c>
      <c r="C894" s="246">
        <f>'data-compo-bot50'!B892</f>
        <v>1</v>
      </c>
    </row>
    <row r="895" spans="1:3" x14ac:dyDescent="0.2">
      <c r="A895" s="245" t="str">
        <f>IF('data-compo-bot50'!A893&lt;&gt;'data-compo-bot50'!A892,'data-compo-bot50'!A893,"")</f>
        <v/>
      </c>
      <c r="B895" s="7" t="str">
        <f>'data-compo-bot50'!C893</f>
        <v>Djibouti</v>
      </c>
      <c r="C895" s="246">
        <f>'data-compo-bot50'!B893</f>
        <v>1</v>
      </c>
    </row>
    <row r="896" spans="1:3" x14ac:dyDescent="0.2">
      <c r="A896" s="245" t="str">
        <f>IF('data-compo-bot50'!A894&lt;&gt;'data-compo-bot50'!A893,'data-compo-bot50'!A894,"")</f>
        <v/>
      </c>
      <c r="B896" s="7" t="str">
        <f>'data-compo-bot50'!C894</f>
        <v>Eritrea</v>
      </c>
      <c r="C896" s="246">
        <f>'data-compo-bot50'!B894</f>
        <v>1</v>
      </c>
    </row>
    <row r="897" spans="1:3" x14ac:dyDescent="0.2">
      <c r="A897" s="245" t="str">
        <f>IF('data-compo-bot50'!A895&lt;&gt;'data-compo-bot50'!A894,'data-compo-bot50'!A895,"")</f>
        <v/>
      </c>
      <c r="B897" s="7" t="str">
        <f>'data-compo-bot50'!C895</f>
        <v>Ethiopia</v>
      </c>
      <c r="C897" s="246">
        <f>'data-compo-bot50'!B895</f>
        <v>1</v>
      </c>
    </row>
    <row r="898" spans="1:3" x14ac:dyDescent="0.2">
      <c r="A898" s="245" t="str">
        <f>IF('data-compo-bot50'!A896&lt;&gt;'data-compo-bot50'!A895,'data-compo-bot50'!A896,"")</f>
        <v/>
      </c>
      <c r="B898" s="7" t="str">
        <f>'data-compo-bot50'!C896</f>
        <v>Georgia</v>
      </c>
      <c r="C898" s="246">
        <f>'data-compo-bot50'!B896</f>
        <v>1</v>
      </c>
    </row>
    <row r="899" spans="1:3" x14ac:dyDescent="0.2">
      <c r="A899" s="245" t="str">
        <f>IF('data-compo-bot50'!A897&lt;&gt;'data-compo-bot50'!A896,'data-compo-bot50'!A897,"")</f>
        <v/>
      </c>
      <c r="B899" s="7" t="str">
        <f>'data-compo-bot50'!C897</f>
        <v>Ghana</v>
      </c>
      <c r="C899" s="246">
        <f>'data-compo-bot50'!B897</f>
        <v>1</v>
      </c>
    </row>
    <row r="900" spans="1:3" x14ac:dyDescent="0.2">
      <c r="A900" s="245" t="str">
        <f>IF('data-compo-bot50'!A898&lt;&gt;'data-compo-bot50'!A897,'data-compo-bot50'!A898,"")</f>
        <v/>
      </c>
      <c r="B900" s="7" t="str">
        <f>'data-compo-bot50'!C898</f>
        <v>Gambia</v>
      </c>
      <c r="C900" s="246">
        <f>'data-compo-bot50'!B898</f>
        <v>1</v>
      </c>
    </row>
    <row r="901" spans="1:3" x14ac:dyDescent="0.2">
      <c r="A901" s="245" t="str">
        <f>IF('data-compo-bot50'!A899&lt;&gt;'data-compo-bot50'!A898,'data-compo-bot50'!A899,"")</f>
        <v/>
      </c>
      <c r="B901" s="7" t="str">
        <f>'data-compo-bot50'!C899</f>
        <v>Guinea</v>
      </c>
      <c r="C901" s="246">
        <f>'data-compo-bot50'!B899</f>
        <v>1</v>
      </c>
    </row>
    <row r="902" spans="1:3" x14ac:dyDescent="0.2">
      <c r="A902" s="245" t="str">
        <f>IF('data-compo-bot50'!A900&lt;&gt;'data-compo-bot50'!A899,'data-compo-bot50'!A900,"")</f>
        <v/>
      </c>
      <c r="B902" s="7" t="str">
        <f>'data-compo-bot50'!C900</f>
        <v>Guinea-Bissau</v>
      </c>
      <c r="C902" s="246">
        <f>'data-compo-bot50'!B900</f>
        <v>1</v>
      </c>
    </row>
    <row r="903" spans="1:3" x14ac:dyDescent="0.2">
      <c r="A903" s="245" t="str">
        <f>IF('data-compo-bot50'!A901&lt;&gt;'data-compo-bot50'!A900,'data-compo-bot50'!A901,"")</f>
        <v/>
      </c>
      <c r="B903" s="7" t="str">
        <f>'data-compo-bot50'!C901</f>
        <v>Honduras</v>
      </c>
      <c r="C903" s="246">
        <f>'data-compo-bot50'!B901</f>
        <v>1</v>
      </c>
    </row>
    <row r="904" spans="1:3" x14ac:dyDescent="0.2">
      <c r="A904" s="245" t="str">
        <f>IF('data-compo-bot50'!A902&lt;&gt;'data-compo-bot50'!A901,'data-compo-bot50'!A902,"")</f>
        <v/>
      </c>
      <c r="B904" s="7" t="str">
        <f>'data-compo-bot50'!C902</f>
        <v>Haiti</v>
      </c>
      <c r="C904" s="246">
        <f>'data-compo-bot50'!B902</f>
        <v>1</v>
      </c>
    </row>
    <row r="905" spans="1:3" x14ac:dyDescent="0.2">
      <c r="A905" s="245" t="str">
        <f>IF('data-compo-bot50'!A903&lt;&gt;'data-compo-bot50'!A902,'data-compo-bot50'!A903,"")</f>
        <v/>
      </c>
      <c r="B905" s="7" t="str">
        <f>'data-compo-bot50'!C903</f>
        <v>India</v>
      </c>
      <c r="C905" s="246">
        <f>'data-compo-bot50'!B903</f>
        <v>1</v>
      </c>
    </row>
    <row r="906" spans="1:3" x14ac:dyDescent="0.2">
      <c r="A906" s="245" t="str">
        <f>IF('data-compo-bot50'!A904&lt;&gt;'data-compo-bot50'!A903,'data-compo-bot50'!A904,"")</f>
        <v/>
      </c>
      <c r="B906" s="7" t="str">
        <f>'data-compo-bot50'!C904</f>
        <v>Kenya</v>
      </c>
      <c r="C906" s="246">
        <f>'data-compo-bot50'!B904</f>
        <v>1</v>
      </c>
    </row>
    <row r="907" spans="1:3" x14ac:dyDescent="0.2">
      <c r="A907" s="245" t="str">
        <f>IF('data-compo-bot50'!A905&lt;&gt;'data-compo-bot50'!A904,'data-compo-bot50'!A905,"")</f>
        <v/>
      </c>
      <c r="B907" s="7" t="str">
        <f>'data-compo-bot50'!C905</f>
        <v>Kyrgyzstan</v>
      </c>
      <c r="C907" s="246">
        <f>'data-compo-bot50'!B905</f>
        <v>1</v>
      </c>
    </row>
    <row r="908" spans="1:3" x14ac:dyDescent="0.2">
      <c r="A908" s="245" t="str">
        <f>IF('data-compo-bot50'!A906&lt;&gt;'data-compo-bot50'!A905,'data-compo-bot50'!A906,"")</f>
        <v/>
      </c>
      <c r="B908" s="7" t="str">
        <f>'data-compo-bot50'!C906</f>
        <v>Cambodia</v>
      </c>
      <c r="C908" s="246">
        <f>'data-compo-bot50'!B906</f>
        <v>1</v>
      </c>
    </row>
    <row r="909" spans="1:3" x14ac:dyDescent="0.2">
      <c r="A909" s="245" t="str">
        <f>IF('data-compo-bot50'!A907&lt;&gt;'data-compo-bot50'!A906,'data-compo-bot50'!A907,"")</f>
        <v/>
      </c>
      <c r="B909" s="7" t="str">
        <f>'data-compo-bot50'!C907</f>
        <v>Comoros</v>
      </c>
      <c r="C909" s="246">
        <f>'data-compo-bot50'!B907</f>
        <v>1</v>
      </c>
    </row>
    <row r="910" spans="1:3" x14ac:dyDescent="0.2">
      <c r="A910" s="245" t="str">
        <f>IF('data-compo-bot50'!A908&lt;&gt;'data-compo-bot50'!A907,'data-compo-bot50'!A908,"")</f>
        <v/>
      </c>
      <c r="B910" s="7" t="str">
        <f>'data-compo-bot50'!C908</f>
        <v>Lao PDR</v>
      </c>
      <c r="C910" s="246">
        <f>'data-compo-bot50'!B908</f>
        <v>1</v>
      </c>
    </row>
    <row r="911" spans="1:3" x14ac:dyDescent="0.2">
      <c r="A911" s="245" t="str">
        <f>IF('data-compo-bot50'!A909&lt;&gt;'data-compo-bot50'!A908,'data-compo-bot50'!A909,"")</f>
        <v/>
      </c>
      <c r="B911" s="7" t="str">
        <f>'data-compo-bot50'!C909</f>
        <v>Liberia</v>
      </c>
      <c r="C911" s="246">
        <f>'data-compo-bot50'!B909</f>
        <v>1</v>
      </c>
    </row>
    <row r="912" spans="1:3" x14ac:dyDescent="0.2">
      <c r="A912" s="245" t="str">
        <f>IF('data-compo-bot50'!A910&lt;&gt;'data-compo-bot50'!A909,'data-compo-bot50'!A910,"")</f>
        <v/>
      </c>
      <c r="B912" s="7" t="str">
        <f>'data-compo-bot50'!C910</f>
        <v>Lesotho</v>
      </c>
      <c r="C912" s="246">
        <f>'data-compo-bot50'!B910</f>
        <v>1</v>
      </c>
    </row>
    <row r="913" spans="1:3" x14ac:dyDescent="0.2">
      <c r="A913" s="245" t="str">
        <f>IF('data-compo-bot50'!A911&lt;&gt;'data-compo-bot50'!A910,'data-compo-bot50'!A911,"")</f>
        <v/>
      </c>
      <c r="B913" s="7" t="str">
        <f>'data-compo-bot50'!C911</f>
        <v>Moldova</v>
      </c>
      <c r="C913" s="246">
        <f>'data-compo-bot50'!B911</f>
        <v>1</v>
      </c>
    </row>
    <row r="914" spans="1:3" x14ac:dyDescent="0.2">
      <c r="A914" s="245" t="str">
        <f>IF('data-compo-bot50'!A912&lt;&gt;'data-compo-bot50'!A911,'data-compo-bot50'!A912,"")</f>
        <v/>
      </c>
      <c r="B914" s="7" t="str">
        <f>'data-compo-bot50'!C912</f>
        <v>Madagascar</v>
      </c>
      <c r="C914" s="246">
        <f>'data-compo-bot50'!B912</f>
        <v>1</v>
      </c>
    </row>
    <row r="915" spans="1:3" x14ac:dyDescent="0.2">
      <c r="A915" s="245" t="str">
        <f>IF('data-compo-bot50'!A913&lt;&gt;'data-compo-bot50'!A912,'data-compo-bot50'!A913,"")</f>
        <v/>
      </c>
      <c r="B915" s="7" t="str">
        <f>'data-compo-bot50'!C913</f>
        <v>Mali</v>
      </c>
      <c r="C915" s="246">
        <f>'data-compo-bot50'!B913</f>
        <v>1</v>
      </c>
    </row>
    <row r="916" spans="1:3" x14ac:dyDescent="0.2">
      <c r="A916" s="245" t="str">
        <f>IF('data-compo-bot50'!A914&lt;&gt;'data-compo-bot50'!A913,'data-compo-bot50'!A914,"")</f>
        <v/>
      </c>
      <c r="B916" s="7" t="str">
        <f>'data-compo-bot50'!C914</f>
        <v>Myanmar</v>
      </c>
      <c r="C916" s="246">
        <f>'data-compo-bot50'!B914</f>
        <v>1</v>
      </c>
    </row>
    <row r="917" spans="1:3" x14ac:dyDescent="0.2">
      <c r="A917" s="245" t="str">
        <f>IF('data-compo-bot50'!A915&lt;&gt;'data-compo-bot50'!A914,'data-compo-bot50'!A915,"")</f>
        <v/>
      </c>
      <c r="B917" s="7" t="str">
        <f>'data-compo-bot50'!C915</f>
        <v>Mauritania</v>
      </c>
      <c r="C917" s="246">
        <f>'data-compo-bot50'!B915</f>
        <v>1</v>
      </c>
    </row>
    <row r="918" spans="1:3" x14ac:dyDescent="0.2">
      <c r="A918" s="245" t="str">
        <f>IF('data-compo-bot50'!A916&lt;&gt;'data-compo-bot50'!A915,'data-compo-bot50'!A916,"")</f>
        <v/>
      </c>
      <c r="B918" s="7" t="str">
        <f>'data-compo-bot50'!C916</f>
        <v>Malawi</v>
      </c>
      <c r="C918" s="246">
        <f>'data-compo-bot50'!B916</f>
        <v>1</v>
      </c>
    </row>
    <row r="919" spans="1:3" x14ac:dyDescent="0.2">
      <c r="A919" s="245" t="str">
        <f>IF('data-compo-bot50'!A917&lt;&gt;'data-compo-bot50'!A916,'data-compo-bot50'!A917,"")</f>
        <v/>
      </c>
      <c r="B919" s="7" t="str">
        <f>'data-compo-bot50'!C917</f>
        <v>Mozambique</v>
      </c>
      <c r="C919" s="246">
        <f>'data-compo-bot50'!B917</f>
        <v>1</v>
      </c>
    </row>
    <row r="920" spans="1:3" x14ac:dyDescent="0.2">
      <c r="A920" s="245" t="str">
        <f>IF('data-compo-bot50'!A918&lt;&gt;'data-compo-bot50'!A917,'data-compo-bot50'!A918,"")</f>
        <v/>
      </c>
      <c r="B920" s="7" t="str">
        <f>'data-compo-bot50'!C918</f>
        <v>Niger</v>
      </c>
      <c r="C920" s="246">
        <f>'data-compo-bot50'!B918</f>
        <v>1</v>
      </c>
    </row>
    <row r="921" spans="1:3" x14ac:dyDescent="0.2">
      <c r="A921" s="245" t="str">
        <f>IF('data-compo-bot50'!A919&lt;&gt;'data-compo-bot50'!A918,'data-compo-bot50'!A919,"")</f>
        <v/>
      </c>
      <c r="B921" s="7" t="str">
        <f>'data-compo-bot50'!C919</f>
        <v>Nigeria</v>
      </c>
      <c r="C921" s="246">
        <f>'data-compo-bot50'!B919</f>
        <v>1</v>
      </c>
    </row>
    <row r="922" spans="1:3" x14ac:dyDescent="0.2">
      <c r="A922" s="245" t="str">
        <f>IF('data-compo-bot50'!A920&lt;&gt;'data-compo-bot50'!A919,'data-compo-bot50'!A920,"")</f>
        <v/>
      </c>
      <c r="B922" s="7" t="str">
        <f>'data-compo-bot50'!C920</f>
        <v>Nicaragua</v>
      </c>
      <c r="C922" s="246">
        <f>'data-compo-bot50'!B920</f>
        <v>1</v>
      </c>
    </row>
    <row r="923" spans="1:3" x14ac:dyDescent="0.2">
      <c r="A923" s="245" t="str">
        <f>IF('data-compo-bot50'!A921&lt;&gt;'data-compo-bot50'!A920,'data-compo-bot50'!A921,"")</f>
        <v/>
      </c>
      <c r="B923" s="7" t="str">
        <f>'data-compo-bot50'!C921</f>
        <v>Nepal</v>
      </c>
      <c r="C923" s="246">
        <f>'data-compo-bot50'!B921</f>
        <v>1</v>
      </c>
    </row>
    <row r="924" spans="1:3" x14ac:dyDescent="0.2">
      <c r="A924" s="245" t="str">
        <f>IF('data-compo-bot50'!A922&lt;&gt;'data-compo-bot50'!A921,'data-compo-bot50'!A922,"")</f>
        <v/>
      </c>
      <c r="B924" s="7" t="str">
        <f>'data-compo-bot50'!C922</f>
        <v>Papua New Guinea</v>
      </c>
      <c r="C924" s="246">
        <f>'data-compo-bot50'!B922</f>
        <v>1</v>
      </c>
    </row>
    <row r="925" spans="1:3" x14ac:dyDescent="0.2">
      <c r="A925" s="245" t="str">
        <f>IF('data-compo-bot50'!A923&lt;&gt;'data-compo-bot50'!A922,'data-compo-bot50'!A923,"")</f>
        <v/>
      </c>
      <c r="B925" s="7" t="str">
        <f>'data-compo-bot50'!C923</f>
        <v>Pakistan</v>
      </c>
      <c r="C925" s="246">
        <f>'data-compo-bot50'!B923</f>
        <v>1</v>
      </c>
    </row>
    <row r="926" spans="1:3" x14ac:dyDescent="0.2">
      <c r="A926" s="245" t="str">
        <f>IF('data-compo-bot50'!A924&lt;&gt;'data-compo-bot50'!A923,'data-compo-bot50'!A924,"")</f>
        <v/>
      </c>
      <c r="B926" s="7" t="str">
        <f>'data-compo-bot50'!C924</f>
        <v>Palestine</v>
      </c>
      <c r="C926" s="246">
        <f>'data-compo-bot50'!B924</f>
        <v>1</v>
      </c>
    </row>
    <row r="927" spans="1:3" x14ac:dyDescent="0.2">
      <c r="A927" s="245" t="str">
        <f>IF('data-compo-bot50'!A925&lt;&gt;'data-compo-bot50'!A924,'data-compo-bot50'!A925,"")</f>
        <v/>
      </c>
      <c r="B927" s="7" t="str">
        <f>'data-compo-bot50'!C925</f>
        <v>Rwanda</v>
      </c>
      <c r="C927" s="246">
        <f>'data-compo-bot50'!B925</f>
        <v>1</v>
      </c>
    </row>
    <row r="928" spans="1:3" x14ac:dyDescent="0.2">
      <c r="A928" s="245" t="str">
        <f>IF('data-compo-bot50'!A926&lt;&gt;'data-compo-bot50'!A925,'data-compo-bot50'!A926,"")</f>
        <v/>
      </c>
      <c r="B928" s="7" t="str">
        <f>'data-compo-bot50'!C926</f>
        <v>Sudan</v>
      </c>
      <c r="C928" s="246">
        <f>'data-compo-bot50'!B926</f>
        <v>1</v>
      </c>
    </row>
    <row r="929" spans="1:3" x14ac:dyDescent="0.2">
      <c r="A929" s="245" t="str">
        <f>IF('data-compo-bot50'!A927&lt;&gt;'data-compo-bot50'!A926,'data-compo-bot50'!A927,"")</f>
        <v/>
      </c>
      <c r="B929" s="7" t="str">
        <f>'data-compo-bot50'!C927</f>
        <v>Sierra Leone</v>
      </c>
      <c r="C929" s="246">
        <f>'data-compo-bot50'!B927</f>
        <v>1</v>
      </c>
    </row>
    <row r="930" spans="1:3" x14ac:dyDescent="0.2">
      <c r="A930" s="245" t="str">
        <f>IF('data-compo-bot50'!A928&lt;&gt;'data-compo-bot50'!A927,'data-compo-bot50'!A928,"")</f>
        <v/>
      </c>
      <c r="B930" s="7" t="str">
        <f>'data-compo-bot50'!C928</f>
        <v>Senegal</v>
      </c>
      <c r="C930" s="246">
        <f>'data-compo-bot50'!B928</f>
        <v>1</v>
      </c>
    </row>
    <row r="931" spans="1:3" x14ac:dyDescent="0.2">
      <c r="A931" s="245" t="str">
        <f>IF('data-compo-bot50'!A929&lt;&gt;'data-compo-bot50'!A928,'data-compo-bot50'!A929,"")</f>
        <v/>
      </c>
      <c r="B931" s="7" t="str">
        <f>'data-compo-bot50'!C929</f>
        <v>Somalia</v>
      </c>
      <c r="C931" s="246">
        <f>'data-compo-bot50'!B929</f>
        <v>1</v>
      </c>
    </row>
    <row r="932" spans="1:3" x14ac:dyDescent="0.2">
      <c r="A932" s="245" t="str">
        <f>IF('data-compo-bot50'!A930&lt;&gt;'data-compo-bot50'!A929,'data-compo-bot50'!A930,"")</f>
        <v/>
      </c>
      <c r="B932" s="7" t="str">
        <f>'data-compo-bot50'!C930</f>
        <v>South Sudan</v>
      </c>
      <c r="C932" s="246">
        <f>'data-compo-bot50'!B930</f>
        <v>1</v>
      </c>
    </row>
    <row r="933" spans="1:3" x14ac:dyDescent="0.2">
      <c r="A933" s="245" t="str">
        <f>IF('data-compo-bot50'!A931&lt;&gt;'data-compo-bot50'!A930,'data-compo-bot50'!A931,"")</f>
        <v/>
      </c>
      <c r="B933" s="7" t="str">
        <f>'data-compo-bot50'!C931</f>
        <v>Sao Tome and Principe</v>
      </c>
      <c r="C933" s="246">
        <f>'data-compo-bot50'!B931</f>
        <v>1</v>
      </c>
    </row>
    <row r="934" spans="1:3" x14ac:dyDescent="0.2">
      <c r="A934" s="245" t="str">
        <f>IF('data-compo-bot50'!A932&lt;&gt;'data-compo-bot50'!A931,'data-compo-bot50'!A932,"")</f>
        <v/>
      </c>
      <c r="B934" s="7" t="str">
        <f>'data-compo-bot50'!C932</f>
        <v>Chad</v>
      </c>
      <c r="C934" s="246">
        <f>'data-compo-bot50'!B932</f>
        <v>1</v>
      </c>
    </row>
    <row r="935" spans="1:3" x14ac:dyDescent="0.2">
      <c r="A935" s="245" t="str">
        <f>IF('data-compo-bot50'!A933&lt;&gt;'data-compo-bot50'!A932,'data-compo-bot50'!A933,"")</f>
        <v/>
      </c>
      <c r="B935" s="7" t="str">
        <f>'data-compo-bot50'!C933</f>
        <v>Togo</v>
      </c>
      <c r="C935" s="246">
        <f>'data-compo-bot50'!B933</f>
        <v>1</v>
      </c>
    </row>
    <row r="936" spans="1:3" x14ac:dyDescent="0.2">
      <c r="A936" s="245" t="str">
        <f>IF('data-compo-bot50'!A934&lt;&gt;'data-compo-bot50'!A933,'data-compo-bot50'!A934,"")</f>
        <v/>
      </c>
      <c r="B936" s="7" t="str">
        <f>'data-compo-bot50'!C934</f>
        <v>Tajikistan</v>
      </c>
      <c r="C936" s="246">
        <f>'data-compo-bot50'!B934</f>
        <v>1</v>
      </c>
    </row>
    <row r="937" spans="1:3" x14ac:dyDescent="0.2">
      <c r="A937" s="245" t="str">
        <f>IF('data-compo-bot50'!A935&lt;&gt;'data-compo-bot50'!A934,'data-compo-bot50'!A935,"")</f>
        <v/>
      </c>
      <c r="B937" s="7" t="str">
        <f>'data-compo-bot50'!C935</f>
        <v>Tanzania</v>
      </c>
      <c r="C937" s="246">
        <f>'data-compo-bot50'!B935</f>
        <v>1</v>
      </c>
    </row>
    <row r="938" spans="1:3" x14ac:dyDescent="0.2">
      <c r="A938" s="245" t="str">
        <f>IF('data-compo-bot50'!A936&lt;&gt;'data-compo-bot50'!A935,'data-compo-bot50'!A936,"")</f>
        <v/>
      </c>
      <c r="B938" s="7" t="str">
        <f>'data-compo-bot50'!C936</f>
        <v>Uganda</v>
      </c>
      <c r="C938" s="246">
        <f>'data-compo-bot50'!B936</f>
        <v>1</v>
      </c>
    </row>
    <row r="939" spans="1:3" x14ac:dyDescent="0.2">
      <c r="A939" s="245" t="str">
        <f>IF('data-compo-bot50'!A937&lt;&gt;'data-compo-bot50'!A936,'data-compo-bot50'!A937,"")</f>
        <v/>
      </c>
      <c r="B939" s="7" t="str">
        <f>'data-compo-bot50'!C937</f>
        <v>Uzbekistan</v>
      </c>
      <c r="C939" s="246">
        <f>'data-compo-bot50'!B937</f>
        <v>1</v>
      </c>
    </row>
    <row r="940" spans="1:3" x14ac:dyDescent="0.2">
      <c r="A940" s="245" t="str">
        <f>IF('data-compo-bot50'!A938&lt;&gt;'data-compo-bot50'!A937,'data-compo-bot50'!A938,"")</f>
        <v/>
      </c>
      <c r="B940" s="7" t="str">
        <f>'data-compo-bot50'!C938</f>
        <v>Viet Nam</v>
      </c>
      <c r="C940" s="246">
        <f>'data-compo-bot50'!B938</f>
        <v>1</v>
      </c>
    </row>
    <row r="941" spans="1:3" x14ac:dyDescent="0.2">
      <c r="A941" s="245" t="str">
        <f>IF('data-compo-bot50'!A939&lt;&gt;'data-compo-bot50'!A938,'data-compo-bot50'!A939,"")</f>
        <v/>
      </c>
      <c r="B941" s="7" t="str">
        <f>'data-compo-bot50'!C939</f>
        <v>Yemen</v>
      </c>
      <c r="C941" s="246">
        <f>'data-compo-bot50'!B939</f>
        <v>1</v>
      </c>
    </row>
    <row r="942" spans="1:3" x14ac:dyDescent="0.2">
      <c r="A942" s="245" t="str">
        <f>IF('data-compo-bot50'!A940&lt;&gt;'data-compo-bot50'!A939,'data-compo-bot50'!A940,"")</f>
        <v/>
      </c>
      <c r="B942" s="7" t="str">
        <f>'data-compo-bot50'!C940</f>
        <v>Zambia</v>
      </c>
      <c r="C942" s="246">
        <f>'data-compo-bot50'!B940</f>
        <v>1</v>
      </c>
    </row>
    <row r="943" spans="1:3" x14ac:dyDescent="0.2">
      <c r="A943" s="245" t="str">
        <f>IF('data-compo-bot50'!A941&lt;&gt;'data-compo-bot50'!A940,'data-compo-bot50'!A941,"")</f>
        <v/>
      </c>
      <c r="B943" s="7" t="str">
        <f>'data-compo-bot50'!C941</f>
        <v>Zimbabwe</v>
      </c>
      <c r="C943" s="246">
        <f>'data-compo-bot50'!B941</f>
        <v>1</v>
      </c>
    </row>
    <row r="944" spans="1:3" x14ac:dyDescent="0.2">
      <c r="A944" s="245" t="str">
        <f>IF('data-compo-bot50'!A942&lt;&gt;'data-compo-bot50'!A941,'data-compo-bot50'!A942,"")</f>
        <v/>
      </c>
      <c r="B944" s="7" t="str">
        <f>'data-compo-bot50'!C942</f>
        <v>Zanzibar</v>
      </c>
      <c r="C944" s="246">
        <f>'data-compo-bot50'!B942</f>
        <v>1</v>
      </c>
    </row>
    <row r="945" spans="1:3" x14ac:dyDescent="0.2">
      <c r="A945" s="245">
        <f>IF('data-compo-bot50'!A943&lt;&gt;'data-compo-bot50'!A942,'data-compo-bot50'!A943,"")</f>
        <v>1998</v>
      </c>
      <c r="B945" s="7" t="str">
        <f>'data-compo-bot50'!C943</f>
        <v>Afghanistan</v>
      </c>
      <c r="C945" s="246">
        <f>'data-compo-bot50'!B943</f>
        <v>1</v>
      </c>
    </row>
    <row r="946" spans="1:3" x14ac:dyDescent="0.2">
      <c r="A946" s="245" t="str">
        <f>IF('data-compo-bot50'!A944&lt;&gt;'data-compo-bot50'!A943,'data-compo-bot50'!A944,"")</f>
        <v/>
      </c>
      <c r="B946" s="7" t="str">
        <f>'data-compo-bot50'!C944</f>
        <v>Armenia</v>
      </c>
      <c r="C946" s="246">
        <f>'data-compo-bot50'!B944</f>
        <v>1</v>
      </c>
    </row>
    <row r="947" spans="1:3" x14ac:dyDescent="0.2">
      <c r="A947" s="245" t="str">
        <f>IF('data-compo-bot50'!A945&lt;&gt;'data-compo-bot50'!A944,'data-compo-bot50'!A945,"")</f>
        <v/>
      </c>
      <c r="B947" s="7" t="str">
        <f>'data-compo-bot50'!C945</f>
        <v>Angola</v>
      </c>
      <c r="C947" s="246">
        <f>'data-compo-bot50'!B945</f>
        <v>1</v>
      </c>
    </row>
    <row r="948" spans="1:3" x14ac:dyDescent="0.2">
      <c r="A948" s="245" t="str">
        <f>IF('data-compo-bot50'!A946&lt;&gt;'data-compo-bot50'!A945,'data-compo-bot50'!A946,"")</f>
        <v/>
      </c>
      <c r="B948" s="7" t="str">
        <f>'data-compo-bot50'!C946</f>
        <v>Azerbaijan</v>
      </c>
      <c r="C948" s="246">
        <f>'data-compo-bot50'!B946</f>
        <v>1</v>
      </c>
    </row>
    <row r="949" spans="1:3" x14ac:dyDescent="0.2">
      <c r="A949" s="245" t="str">
        <f>IF('data-compo-bot50'!A947&lt;&gt;'data-compo-bot50'!A946,'data-compo-bot50'!A947,"")</f>
        <v/>
      </c>
      <c r="B949" s="7" t="str">
        <f>'data-compo-bot50'!C947</f>
        <v>Bangladesh</v>
      </c>
      <c r="C949" s="246">
        <f>'data-compo-bot50'!B947</f>
        <v>1</v>
      </c>
    </row>
    <row r="950" spans="1:3" x14ac:dyDescent="0.2">
      <c r="A950" s="245" t="str">
        <f>IF('data-compo-bot50'!A948&lt;&gt;'data-compo-bot50'!A947,'data-compo-bot50'!A948,"")</f>
        <v/>
      </c>
      <c r="B950" s="7" t="str">
        <f>'data-compo-bot50'!C948</f>
        <v>Burkina Faso</v>
      </c>
      <c r="C950" s="246">
        <f>'data-compo-bot50'!B948</f>
        <v>1</v>
      </c>
    </row>
    <row r="951" spans="1:3" x14ac:dyDescent="0.2">
      <c r="A951" s="245" t="str">
        <f>IF('data-compo-bot50'!A949&lt;&gt;'data-compo-bot50'!A948,'data-compo-bot50'!A949,"")</f>
        <v/>
      </c>
      <c r="B951" s="7" t="str">
        <f>'data-compo-bot50'!C949</f>
        <v>Burundi</v>
      </c>
      <c r="C951" s="246">
        <f>'data-compo-bot50'!B949</f>
        <v>1</v>
      </c>
    </row>
    <row r="952" spans="1:3" x14ac:dyDescent="0.2">
      <c r="A952" s="245" t="str">
        <f>IF('data-compo-bot50'!A950&lt;&gt;'data-compo-bot50'!A949,'data-compo-bot50'!A950,"")</f>
        <v/>
      </c>
      <c r="B952" s="7" t="str">
        <f>'data-compo-bot50'!C950</f>
        <v>Benin</v>
      </c>
      <c r="C952" s="246">
        <f>'data-compo-bot50'!B950</f>
        <v>1</v>
      </c>
    </row>
    <row r="953" spans="1:3" x14ac:dyDescent="0.2">
      <c r="A953" s="245" t="str">
        <f>IF('data-compo-bot50'!A951&lt;&gt;'data-compo-bot50'!A950,'data-compo-bot50'!A951,"")</f>
        <v/>
      </c>
      <c r="B953" s="7" t="str">
        <f>'data-compo-bot50'!C951</f>
        <v>Bhutan</v>
      </c>
      <c r="C953" s="246">
        <f>'data-compo-bot50'!B951</f>
        <v>1</v>
      </c>
    </row>
    <row r="954" spans="1:3" x14ac:dyDescent="0.2">
      <c r="A954" s="245" t="str">
        <f>IF('data-compo-bot50'!A952&lt;&gt;'data-compo-bot50'!A951,'data-compo-bot50'!A952,"")</f>
        <v/>
      </c>
      <c r="B954" s="7" t="str">
        <f>'data-compo-bot50'!C952</f>
        <v>DR Congo</v>
      </c>
      <c r="C954" s="246">
        <f>'data-compo-bot50'!B952</f>
        <v>1</v>
      </c>
    </row>
    <row r="955" spans="1:3" x14ac:dyDescent="0.2">
      <c r="A955" s="245" t="str">
        <f>IF('data-compo-bot50'!A953&lt;&gt;'data-compo-bot50'!A952,'data-compo-bot50'!A953,"")</f>
        <v/>
      </c>
      <c r="B955" s="7" t="str">
        <f>'data-compo-bot50'!C953</f>
        <v>Central African Republic</v>
      </c>
      <c r="C955" s="246">
        <f>'data-compo-bot50'!B953</f>
        <v>1</v>
      </c>
    </row>
    <row r="956" spans="1:3" x14ac:dyDescent="0.2">
      <c r="A956" s="245" t="str">
        <f>IF('data-compo-bot50'!A954&lt;&gt;'data-compo-bot50'!A953,'data-compo-bot50'!A954,"")</f>
        <v/>
      </c>
      <c r="B956" s="7" t="str">
        <f>'data-compo-bot50'!C954</f>
        <v>Congo</v>
      </c>
      <c r="C956" s="246">
        <f>'data-compo-bot50'!B954</f>
        <v>1</v>
      </c>
    </row>
    <row r="957" spans="1:3" x14ac:dyDescent="0.2">
      <c r="A957" s="245" t="str">
        <f>IF('data-compo-bot50'!A955&lt;&gt;'data-compo-bot50'!A954,'data-compo-bot50'!A955,"")</f>
        <v/>
      </c>
      <c r="B957" s="7" t="str">
        <f>'data-compo-bot50'!C955</f>
        <v>Cote d'Ivoire</v>
      </c>
      <c r="C957" s="246">
        <f>'data-compo-bot50'!B955</f>
        <v>1</v>
      </c>
    </row>
    <row r="958" spans="1:3" x14ac:dyDescent="0.2">
      <c r="A958" s="245" t="str">
        <f>IF('data-compo-bot50'!A956&lt;&gt;'data-compo-bot50'!A955,'data-compo-bot50'!A956,"")</f>
        <v/>
      </c>
      <c r="B958" s="7" t="str">
        <f>'data-compo-bot50'!C956</f>
        <v>Cameroon</v>
      </c>
      <c r="C958" s="246">
        <f>'data-compo-bot50'!B956</f>
        <v>1</v>
      </c>
    </row>
    <row r="959" spans="1:3" x14ac:dyDescent="0.2">
      <c r="A959" s="245" t="str">
        <f>IF('data-compo-bot50'!A957&lt;&gt;'data-compo-bot50'!A956,'data-compo-bot50'!A957,"")</f>
        <v/>
      </c>
      <c r="B959" s="7" t="str">
        <f>'data-compo-bot50'!C957</f>
        <v>China</v>
      </c>
      <c r="C959" s="246">
        <f>'data-compo-bot50'!B957</f>
        <v>0.50999999046325684</v>
      </c>
    </row>
    <row r="960" spans="1:3" x14ac:dyDescent="0.2">
      <c r="A960" s="245" t="str">
        <f>IF('data-compo-bot50'!A958&lt;&gt;'data-compo-bot50'!A957,'data-compo-bot50'!A958,"")</f>
        <v/>
      </c>
      <c r="B960" s="7" t="str">
        <f>'data-compo-bot50'!C958</f>
        <v>Cabo Verde</v>
      </c>
      <c r="C960" s="246">
        <f>'data-compo-bot50'!B958</f>
        <v>1</v>
      </c>
    </row>
    <row r="961" spans="1:3" x14ac:dyDescent="0.2">
      <c r="A961" s="245" t="str">
        <f>IF('data-compo-bot50'!A959&lt;&gt;'data-compo-bot50'!A958,'data-compo-bot50'!A959,"")</f>
        <v/>
      </c>
      <c r="B961" s="7" t="str">
        <f>'data-compo-bot50'!C959</f>
        <v>Djibouti</v>
      </c>
      <c r="C961" s="246">
        <f>'data-compo-bot50'!B959</f>
        <v>1</v>
      </c>
    </row>
    <row r="962" spans="1:3" x14ac:dyDescent="0.2">
      <c r="A962" s="245" t="str">
        <f>IF('data-compo-bot50'!A960&lt;&gt;'data-compo-bot50'!A959,'data-compo-bot50'!A960,"")</f>
        <v/>
      </c>
      <c r="B962" s="7" t="str">
        <f>'data-compo-bot50'!C960</f>
        <v>Eritrea</v>
      </c>
      <c r="C962" s="246">
        <f>'data-compo-bot50'!B960</f>
        <v>1</v>
      </c>
    </row>
    <row r="963" spans="1:3" x14ac:dyDescent="0.2">
      <c r="A963" s="245" t="str">
        <f>IF('data-compo-bot50'!A961&lt;&gt;'data-compo-bot50'!A960,'data-compo-bot50'!A961,"")</f>
        <v/>
      </c>
      <c r="B963" s="7" t="str">
        <f>'data-compo-bot50'!C961</f>
        <v>Ethiopia</v>
      </c>
      <c r="C963" s="246">
        <f>'data-compo-bot50'!B961</f>
        <v>1</v>
      </c>
    </row>
    <row r="964" spans="1:3" x14ac:dyDescent="0.2">
      <c r="A964" s="245" t="str">
        <f>IF('data-compo-bot50'!A962&lt;&gt;'data-compo-bot50'!A961,'data-compo-bot50'!A962,"")</f>
        <v/>
      </c>
      <c r="B964" s="7" t="str">
        <f>'data-compo-bot50'!C962</f>
        <v>Georgia</v>
      </c>
      <c r="C964" s="246">
        <f>'data-compo-bot50'!B962</f>
        <v>1</v>
      </c>
    </row>
    <row r="965" spans="1:3" x14ac:dyDescent="0.2">
      <c r="A965" s="245" t="str">
        <f>IF('data-compo-bot50'!A963&lt;&gt;'data-compo-bot50'!A962,'data-compo-bot50'!A963,"")</f>
        <v/>
      </c>
      <c r="B965" s="7" t="str">
        <f>'data-compo-bot50'!C963</f>
        <v>Ghana</v>
      </c>
      <c r="C965" s="246">
        <f>'data-compo-bot50'!B963</f>
        <v>1</v>
      </c>
    </row>
    <row r="966" spans="1:3" x14ac:dyDescent="0.2">
      <c r="A966" s="245" t="str">
        <f>IF('data-compo-bot50'!A964&lt;&gt;'data-compo-bot50'!A963,'data-compo-bot50'!A964,"")</f>
        <v/>
      </c>
      <c r="B966" s="7" t="str">
        <f>'data-compo-bot50'!C964</f>
        <v>Gambia</v>
      </c>
      <c r="C966" s="246">
        <f>'data-compo-bot50'!B964</f>
        <v>1</v>
      </c>
    </row>
    <row r="967" spans="1:3" x14ac:dyDescent="0.2">
      <c r="A967" s="245" t="str">
        <f>IF('data-compo-bot50'!A965&lt;&gt;'data-compo-bot50'!A964,'data-compo-bot50'!A965,"")</f>
        <v/>
      </c>
      <c r="B967" s="7" t="str">
        <f>'data-compo-bot50'!C965</f>
        <v>Guinea</v>
      </c>
      <c r="C967" s="246">
        <f>'data-compo-bot50'!B965</f>
        <v>1</v>
      </c>
    </row>
    <row r="968" spans="1:3" x14ac:dyDescent="0.2">
      <c r="A968" s="245" t="str">
        <f>IF('data-compo-bot50'!A966&lt;&gt;'data-compo-bot50'!A965,'data-compo-bot50'!A966,"")</f>
        <v/>
      </c>
      <c r="B968" s="7" t="str">
        <f>'data-compo-bot50'!C966</f>
        <v>Guinea-Bissau</v>
      </c>
      <c r="C968" s="246">
        <f>'data-compo-bot50'!B966</f>
        <v>1</v>
      </c>
    </row>
    <row r="969" spans="1:3" x14ac:dyDescent="0.2">
      <c r="A969" s="245" t="str">
        <f>IF('data-compo-bot50'!A967&lt;&gt;'data-compo-bot50'!A966,'data-compo-bot50'!A967,"")</f>
        <v/>
      </c>
      <c r="B969" s="7" t="str">
        <f>'data-compo-bot50'!C967</f>
        <v>Honduras</v>
      </c>
      <c r="C969" s="246">
        <f>'data-compo-bot50'!B967</f>
        <v>1</v>
      </c>
    </row>
    <row r="970" spans="1:3" x14ac:dyDescent="0.2">
      <c r="A970" s="245" t="str">
        <f>IF('data-compo-bot50'!A968&lt;&gt;'data-compo-bot50'!A967,'data-compo-bot50'!A968,"")</f>
        <v/>
      </c>
      <c r="B970" s="7" t="str">
        <f>'data-compo-bot50'!C968</f>
        <v>Haiti</v>
      </c>
      <c r="C970" s="246">
        <f>'data-compo-bot50'!B968</f>
        <v>1</v>
      </c>
    </row>
    <row r="971" spans="1:3" x14ac:dyDescent="0.2">
      <c r="A971" s="245" t="str">
        <f>IF('data-compo-bot50'!A969&lt;&gt;'data-compo-bot50'!A968,'data-compo-bot50'!A969,"")</f>
        <v/>
      </c>
      <c r="B971" s="7" t="str">
        <f>'data-compo-bot50'!C969</f>
        <v>Indonesia</v>
      </c>
      <c r="C971" s="246">
        <f>'data-compo-bot50'!B969</f>
        <v>1</v>
      </c>
    </row>
    <row r="972" spans="1:3" x14ac:dyDescent="0.2">
      <c r="A972" s="245" t="str">
        <f>IF('data-compo-bot50'!A970&lt;&gt;'data-compo-bot50'!A969,'data-compo-bot50'!A970,"")</f>
        <v/>
      </c>
      <c r="B972" s="7" t="str">
        <f>'data-compo-bot50'!C970</f>
        <v>India</v>
      </c>
      <c r="C972" s="246">
        <f>'data-compo-bot50'!B970</f>
        <v>1</v>
      </c>
    </row>
    <row r="973" spans="1:3" x14ac:dyDescent="0.2">
      <c r="A973" s="245" t="str">
        <f>IF('data-compo-bot50'!A971&lt;&gt;'data-compo-bot50'!A970,'data-compo-bot50'!A971,"")</f>
        <v/>
      </c>
      <c r="B973" s="7" t="str">
        <f>'data-compo-bot50'!C971</f>
        <v>Kenya</v>
      </c>
      <c r="C973" s="246">
        <f>'data-compo-bot50'!B971</f>
        <v>1</v>
      </c>
    </row>
    <row r="974" spans="1:3" x14ac:dyDescent="0.2">
      <c r="A974" s="245" t="str">
        <f>IF('data-compo-bot50'!A972&lt;&gt;'data-compo-bot50'!A971,'data-compo-bot50'!A972,"")</f>
        <v/>
      </c>
      <c r="B974" s="7" t="str">
        <f>'data-compo-bot50'!C972</f>
        <v>Kyrgyzstan</v>
      </c>
      <c r="C974" s="246">
        <f>'data-compo-bot50'!B972</f>
        <v>1</v>
      </c>
    </row>
    <row r="975" spans="1:3" x14ac:dyDescent="0.2">
      <c r="A975" s="245" t="str">
        <f>IF('data-compo-bot50'!A973&lt;&gt;'data-compo-bot50'!A972,'data-compo-bot50'!A973,"")</f>
        <v/>
      </c>
      <c r="B975" s="7" t="str">
        <f>'data-compo-bot50'!C973</f>
        <v>Cambodia</v>
      </c>
      <c r="C975" s="246">
        <f>'data-compo-bot50'!B973</f>
        <v>1</v>
      </c>
    </row>
    <row r="976" spans="1:3" x14ac:dyDescent="0.2">
      <c r="A976" s="245" t="str">
        <f>IF('data-compo-bot50'!A974&lt;&gt;'data-compo-bot50'!A973,'data-compo-bot50'!A974,"")</f>
        <v/>
      </c>
      <c r="B976" s="7" t="str">
        <f>'data-compo-bot50'!C974</f>
        <v>Comoros</v>
      </c>
      <c r="C976" s="246">
        <f>'data-compo-bot50'!B974</f>
        <v>1</v>
      </c>
    </row>
    <row r="977" spans="1:3" x14ac:dyDescent="0.2">
      <c r="A977" s="245" t="str">
        <f>IF('data-compo-bot50'!A975&lt;&gt;'data-compo-bot50'!A974,'data-compo-bot50'!A975,"")</f>
        <v/>
      </c>
      <c r="B977" s="7" t="str">
        <f>'data-compo-bot50'!C975</f>
        <v>Lao PDR</v>
      </c>
      <c r="C977" s="246">
        <f>'data-compo-bot50'!B975</f>
        <v>1</v>
      </c>
    </row>
    <row r="978" spans="1:3" x14ac:dyDescent="0.2">
      <c r="A978" s="245" t="str">
        <f>IF('data-compo-bot50'!A976&lt;&gt;'data-compo-bot50'!A975,'data-compo-bot50'!A976,"")</f>
        <v/>
      </c>
      <c r="B978" s="7" t="str">
        <f>'data-compo-bot50'!C976</f>
        <v>Liberia</v>
      </c>
      <c r="C978" s="246">
        <f>'data-compo-bot50'!B976</f>
        <v>1</v>
      </c>
    </row>
    <row r="979" spans="1:3" x14ac:dyDescent="0.2">
      <c r="A979" s="245" t="str">
        <f>IF('data-compo-bot50'!A977&lt;&gt;'data-compo-bot50'!A976,'data-compo-bot50'!A977,"")</f>
        <v/>
      </c>
      <c r="B979" s="7" t="str">
        <f>'data-compo-bot50'!C977</f>
        <v>Lesotho</v>
      </c>
      <c r="C979" s="246">
        <f>'data-compo-bot50'!B977</f>
        <v>1</v>
      </c>
    </row>
    <row r="980" spans="1:3" x14ac:dyDescent="0.2">
      <c r="A980" s="245" t="str">
        <f>IF('data-compo-bot50'!A978&lt;&gt;'data-compo-bot50'!A977,'data-compo-bot50'!A978,"")</f>
        <v/>
      </c>
      <c r="B980" s="7" t="str">
        <f>'data-compo-bot50'!C978</f>
        <v>Moldova</v>
      </c>
      <c r="C980" s="246">
        <f>'data-compo-bot50'!B978</f>
        <v>1</v>
      </c>
    </row>
    <row r="981" spans="1:3" x14ac:dyDescent="0.2">
      <c r="A981" s="245" t="str">
        <f>IF('data-compo-bot50'!A979&lt;&gt;'data-compo-bot50'!A978,'data-compo-bot50'!A979,"")</f>
        <v/>
      </c>
      <c r="B981" s="7" t="str">
        <f>'data-compo-bot50'!C979</f>
        <v>Madagascar</v>
      </c>
      <c r="C981" s="246">
        <f>'data-compo-bot50'!B979</f>
        <v>1</v>
      </c>
    </row>
    <row r="982" spans="1:3" x14ac:dyDescent="0.2">
      <c r="A982" s="245" t="str">
        <f>IF('data-compo-bot50'!A980&lt;&gt;'data-compo-bot50'!A979,'data-compo-bot50'!A980,"")</f>
        <v/>
      </c>
      <c r="B982" s="7" t="str">
        <f>'data-compo-bot50'!C980</f>
        <v>Mali</v>
      </c>
      <c r="C982" s="246">
        <f>'data-compo-bot50'!B980</f>
        <v>1</v>
      </c>
    </row>
    <row r="983" spans="1:3" x14ac:dyDescent="0.2">
      <c r="A983" s="245" t="str">
        <f>IF('data-compo-bot50'!A981&lt;&gt;'data-compo-bot50'!A980,'data-compo-bot50'!A981,"")</f>
        <v/>
      </c>
      <c r="B983" s="7" t="str">
        <f>'data-compo-bot50'!C981</f>
        <v>Myanmar</v>
      </c>
      <c r="C983" s="246">
        <f>'data-compo-bot50'!B981</f>
        <v>1</v>
      </c>
    </row>
    <row r="984" spans="1:3" x14ac:dyDescent="0.2">
      <c r="A984" s="245" t="str">
        <f>IF('data-compo-bot50'!A982&lt;&gt;'data-compo-bot50'!A981,'data-compo-bot50'!A982,"")</f>
        <v/>
      </c>
      <c r="B984" s="7" t="str">
        <f>'data-compo-bot50'!C982</f>
        <v>Mauritania</v>
      </c>
      <c r="C984" s="246">
        <f>'data-compo-bot50'!B982</f>
        <v>1</v>
      </c>
    </row>
    <row r="985" spans="1:3" x14ac:dyDescent="0.2">
      <c r="A985" s="245" t="str">
        <f>IF('data-compo-bot50'!A983&lt;&gt;'data-compo-bot50'!A982,'data-compo-bot50'!A983,"")</f>
        <v/>
      </c>
      <c r="B985" s="7" t="str">
        <f>'data-compo-bot50'!C983</f>
        <v>Malawi</v>
      </c>
      <c r="C985" s="246">
        <f>'data-compo-bot50'!B983</f>
        <v>1</v>
      </c>
    </row>
    <row r="986" spans="1:3" x14ac:dyDescent="0.2">
      <c r="A986" s="245" t="str">
        <f>IF('data-compo-bot50'!A984&lt;&gt;'data-compo-bot50'!A983,'data-compo-bot50'!A984,"")</f>
        <v/>
      </c>
      <c r="B986" s="7" t="str">
        <f>'data-compo-bot50'!C984</f>
        <v>Mozambique</v>
      </c>
      <c r="C986" s="246">
        <f>'data-compo-bot50'!B984</f>
        <v>1</v>
      </c>
    </row>
    <row r="987" spans="1:3" x14ac:dyDescent="0.2">
      <c r="A987" s="245" t="str">
        <f>IF('data-compo-bot50'!A985&lt;&gt;'data-compo-bot50'!A984,'data-compo-bot50'!A985,"")</f>
        <v/>
      </c>
      <c r="B987" s="7" t="str">
        <f>'data-compo-bot50'!C985</f>
        <v>Niger</v>
      </c>
      <c r="C987" s="246">
        <f>'data-compo-bot50'!B985</f>
        <v>1</v>
      </c>
    </row>
    <row r="988" spans="1:3" x14ac:dyDescent="0.2">
      <c r="A988" s="245" t="str">
        <f>IF('data-compo-bot50'!A986&lt;&gt;'data-compo-bot50'!A985,'data-compo-bot50'!A986,"")</f>
        <v/>
      </c>
      <c r="B988" s="7" t="str">
        <f>'data-compo-bot50'!C986</f>
        <v>Nigeria</v>
      </c>
      <c r="C988" s="246">
        <f>'data-compo-bot50'!B986</f>
        <v>1</v>
      </c>
    </row>
    <row r="989" spans="1:3" x14ac:dyDescent="0.2">
      <c r="A989" s="245" t="str">
        <f>IF('data-compo-bot50'!A987&lt;&gt;'data-compo-bot50'!A986,'data-compo-bot50'!A987,"")</f>
        <v/>
      </c>
      <c r="B989" s="7" t="str">
        <f>'data-compo-bot50'!C987</f>
        <v>Nicaragua</v>
      </c>
      <c r="C989" s="246">
        <f>'data-compo-bot50'!B987</f>
        <v>1</v>
      </c>
    </row>
    <row r="990" spans="1:3" x14ac:dyDescent="0.2">
      <c r="A990" s="245" t="str">
        <f>IF('data-compo-bot50'!A988&lt;&gt;'data-compo-bot50'!A987,'data-compo-bot50'!A988,"")</f>
        <v/>
      </c>
      <c r="B990" s="7" t="str">
        <f>'data-compo-bot50'!C988</f>
        <v>Nepal</v>
      </c>
      <c r="C990" s="246">
        <f>'data-compo-bot50'!B988</f>
        <v>1</v>
      </c>
    </row>
    <row r="991" spans="1:3" x14ac:dyDescent="0.2">
      <c r="A991" s="245" t="str">
        <f>IF('data-compo-bot50'!A989&lt;&gt;'data-compo-bot50'!A988,'data-compo-bot50'!A989,"")</f>
        <v/>
      </c>
      <c r="B991" s="7" t="str">
        <f>'data-compo-bot50'!C989</f>
        <v>Papua New Guinea</v>
      </c>
      <c r="C991" s="246">
        <f>'data-compo-bot50'!B989</f>
        <v>1</v>
      </c>
    </row>
    <row r="992" spans="1:3" x14ac:dyDescent="0.2">
      <c r="A992" s="245" t="str">
        <f>IF('data-compo-bot50'!A990&lt;&gt;'data-compo-bot50'!A989,'data-compo-bot50'!A990,"")</f>
        <v/>
      </c>
      <c r="B992" s="7" t="str">
        <f>'data-compo-bot50'!C990</f>
        <v>Pakistan</v>
      </c>
      <c r="C992" s="246">
        <f>'data-compo-bot50'!B990</f>
        <v>1</v>
      </c>
    </row>
    <row r="993" spans="1:3" x14ac:dyDescent="0.2">
      <c r="A993" s="245" t="str">
        <f>IF('data-compo-bot50'!A991&lt;&gt;'data-compo-bot50'!A990,'data-compo-bot50'!A991,"")</f>
        <v/>
      </c>
      <c r="B993" s="7" t="str">
        <f>'data-compo-bot50'!C991</f>
        <v>Palestine</v>
      </c>
      <c r="C993" s="246">
        <f>'data-compo-bot50'!B991</f>
        <v>1</v>
      </c>
    </row>
    <row r="994" spans="1:3" x14ac:dyDescent="0.2">
      <c r="A994" s="245" t="str">
        <f>IF('data-compo-bot50'!A992&lt;&gt;'data-compo-bot50'!A991,'data-compo-bot50'!A992,"")</f>
        <v/>
      </c>
      <c r="B994" s="7" t="str">
        <f>'data-compo-bot50'!C992</f>
        <v>Rwanda</v>
      </c>
      <c r="C994" s="246">
        <f>'data-compo-bot50'!B992</f>
        <v>1</v>
      </c>
    </row>
    <row r="995" spans="1:3" x14ac:dyDescent="0.2">
      <c r="A995" s="245" t="str">
        <f>IF('data-compo-bot50'!A993&lt;&gt;'data-compo-bot50'!A992,'data-compo-bot50'!A993,"")</f>
        <v/>
      </c>
      <c r="B995" s="7" t="str">
        <f>'data-compo-bot50'!C993</f>
        <v>Sudan</v>
      </c>
      <c r="C995" s="246">
        <f>'data-compo-bot50'!B993</f>
        <v>1</v>
      </c>
    </row>
    <row r="996" spans="1:3" x14ac:dyDescent="0.2">
      <c r="A996" s="245" t="str">
        <f>IF('data-compo-bot50'!A994&lt;&gt;'data-compo-bot50'!A993,'data-compo-bot50'!A994,"")</f>
        <v/>
      </c>
      <c r="B996" s="7" t="str">
        <f>'data-compo-bot50'!C994</f>
        <v>Sierra Leone</v>
      </c>
      <c r="C996" s="246">
        <f>'data-compo-bot50'!B994</f>
        <v>1</v>
      </c>
    </row>
    <row r="997" spans="1:3" x14ac:dyDescent="0.2">
      <c r="A997" s="245" t="str">
        <f>IF('data-compo-bot50'!A995&lt;&gt;'data-compo-bot50'!A994,'data-compo-bot50'!A995,"")</f>
        <v/>
      </c>
      <c r="B997" s="7" t="str">
        <f>'data-compo-bot50'!C995</f>
        <v>Senegal</v>
      </c>
      <c r="C997" s="246">
        <f>'data-compo-bot50'!B995</f>
        <v>1</v>
      </c>
    </row>
    <row r="998" spans="1:3" x14ac:dyDescent="0.2">
      <c r="A998" s="245" t="str">
        <f>IF('data-compo-bot50'!A996&lt;&gt;'data-compo-bot50'!A995,'data-compo-bot50'!A996,"")</f>
        <v/>
      </c>
      <c r="B998" s="7" t="str">
        <f>'data-compo-bot50'!C996</f>
        <v>Somalia</v>
      </c>
      <c r="C998" s="246">
        <f>'data-compo-bot50'!B996</f>
        <v>1</v>
      </c>
    </row>
    <row r="999" spans="1:3" x14ac:dyDescent="0.2">
      <c r="A999" s="245" t="str">
        <f>IF('data-compo-bot50'!A997&lt;&gt;'data-compo-bot50'!A996,'data-compo-bot50'!A997,"")</f>
        <v/>
      </c>
      <c r="B999" s="7" t="str">
        <f>'data-compo-bot50'!C997</f>
        <v>South Sudan</v>
      </c>
      <c r="C999" s="246">
        <f>'data-compo-bot50'!B997</f>
        <v>1</v>
      </c>
    </row>
    <row r="1000" spans="1:3" x14ac:dyDescent="0.2">
      <c r="A1000" s="245" t="str">
        <f>IF('data-compo-bot50'!A998&lt;&gt;'data-compo-bot50'!A997,'data-compo-bot50'!A998,"")</f>
        <v/>
      </c>
      <c r="B1000" s="7" t="str">
        <f>'data-compo-bot50'!C998</f>
        <v>Sao Tome and Principe</v>
      </c>
      <c r="C1000" s="246">
        <f>'data-compo-bot50'!B998</f>
        <v>1</v>
      </c>
    </row>
    <row r="1001" spans="1:3" x14ac:dyDescent="0.2">
      <c r="A1001" s="245" t="str">
        <f>IF('data-compo-bot50'!A999&lt;&gt;'data-compo-bot50'!A998,'data-compo-bot50'!A999,"")</f>
        <v/>
      </c>
      <c r="B1001" s="7" t="str">
        <f>'data-compo-bot50'!C999</f>
        <v>Chad</v>
      </c>
      <c r="C1001" s="246">
        <f>'data-compo-bot50'!B999</f>
        <v>1</v>
      </c>
    </row>
    <row r="1002" spans="1:3" x14ac:dyDescent="0.2">
      <c r="A1002" s="245" t="str">
        <f>IF('data-compo-bot50'!A1000&lt;&gt;'data-compo-bot50'!A999,'data-compo-bot50'!A1000,"")</f>
        <v/>
      </c>
      <c r="B1002" s="7" t="str">
        <f>'data-compo-bot50'!C1000</f>
        <v>Togo</v>
      </c>
      <c r="C1002" s="246">
        <f>'data-compo-bot50'!B1000</f>
        <v>1</v>
      </c>
    </row>
    <row r="1003" spans="1:3" x14ac:dyDescent="0.2">
      <c r="A1003" s="245" t="str">
        <f>IF('data-compo-bot50'!A1001&lt;&gt;'data-compo-bot50'!A1000,'data-compo-bot50'!A1001,"")</f>
        <v/>
      </c>
      <c r="B1003" s="7" t="str">
        <f>'data-compo-bot50'!C1001</f>
        <v>Tajikistan</v>
      </c>
      <c r="C1003" s="246">
        <f>'data-compo-bot50'!B1001</f>
        <v>1</v>
      </c>
    </row>
    <row r="1004" spans="1:3" x14ac:dyDescent="0.2">
      <c r="A1004" s="245" t="str">
        <f>IF('data-compo-bot50'!A1002&lt;&gt;'data-compo-bot50'!A1001,'data-compo-bot50'!A1002,"")</f>
        <v/>
      </c>
      <c r="B1004" s="7" t="str">
        <f>'data-compo-bot50'!C1002</f>
        <v>Tanzania</v>
      </c>
      <c r="C1004" s="246">
        <f>'data-compo-bot50'!B1002</f>
        <v>1</v>
      </c>
    </row>
    <row r="1005" spans="1:3" x14ac:dyDescent="0.2">
      <c r="A1005" s="245" t="str">
        <f>IF('data-compo-bot50'!A1003&lt;&gt;'data-compo-bot50'!A1002,'data-compo-bot50'!A1003,"")</f>
        <v/>
      </c>
      <c r="B1005" s="7" t="str">
        <f>'data-compo-bot50'!C1003</f>
        <v>Uganda</v>
      </c>
      <c r="C1005" s="246">
        <f>'data-compo-bot50'!B1003</f>
        <v>1</v>
      </c>
    </row>
    <row r="1006" spans="1:3" x14ac:dyDescent="0.2">
      <c r="A1006" s="245" t="str">
        <f>IF('data-compo-bot50'!A1004&lt;&gt;'data-compo-bot50'!A1003,'data-compo-bot50'!A1004,"")</f>
        <v/>
      </c>
      <c r="B1006" s="7" t="str">
        <f>'data-compo-bot50'!C1004</f>
        <v>Uzbekistan</v>
      </c>
      <c r="C1006" s="246">
        <f>'data-compo-bot50'!B1004</f>
        <v>1</v>
      </c>
    </row>
    <row r="1007" spans="1:3" x14ac:dyDescent="0.2">
      <c r="A1007" s="245" t="str">
        <f>IF('data-compo-bot50'!A1005&lt;&gt;'data-compo-bot50'!A1004,'data-compo-bot50'!A1005,"")</f>
        <v/>
      </c>
      <c r="B1007" s="7" t="str">
        <f>'data-compo-bot50'!C1005</f>
        <v>Viet Nam</v>
      </c>
      <c r="C1007" s="246">
        <f>'data-compo-bot50'!B1005</f>
        <v>1</v>
      </c>
    </row>
    <row r="1008" spans="1:3" x14ac:dyDescent="0.2">
      <c r="A1008" s="245" t="str">
        <f>IF('data-compo-bot50'!A1006&lt;&gt;'data-compo-bot50'!A1005,'data-compo-bot50'!A1006,"")</f>
        <v/>
      </c>
      <c r="B1008" s="7" t="str">
        <f>'data-compo-bot50'!C1006</f>
        <v>Zambia</v>
      </c>
      <c r="C1008" s="246">
        <f>'data-compo-bot50'!B1006</f>
        <v>1</v>
      </c>
    </row>
    <row r="1009" spans="1:3" x14ac:dyDescent="0.2">
      <c r="A1009" s="245" t="str">
        <f>IF('data-compo-bot50'!A1007&lt;&gt;'data-compo-bot50'!A1006,'data-compo-bot50'!A1007,"")</f>
        <v/>
      </c>
      <c r="B1009" s="7" t="str">
        <f>'data-compo-bot50'!C1007</f>
        <v>Zimbabwe</v>
      </c>
      <c r="C1009" s="246">
        <f>'data-compo-bot50'!B1007</f>
        <v>1</v>
      </c>
    </row>
    <row r="1010" spans="1:3" x14ac:dyDescent="0.2">
      <c r="A1010" s="245" t="str">
        <f>IF('data-compo-bot50'!A1008&lt;&gt;'data-compo-bot50'!A1007,'data-compo-bot50'!A1008,"")</f>
        <v/>
      </c>
      <c r="B1010" s="7" t="str">
        <f>'data-compo-bot50'!C1008</f>
        <v>Zanzibar</v>
      </c>
      <c r="C1010" s="246">
        <f>'data-compo-bot50'!B1008</f>
        <v>1</v>
      </c>
    </row>
    <row r="1011" spans="1:3" x14ac:dyDescent="0.2">
      <c r="A1011" s="245">
        <f>IF('data-compo-bot50'!A1009&lt;&gt;'data-compo-bot50'!A1008,'data-compo-bot50'!A1009,"")</f>
        <v>1999</v>
      </c>
      <c r="B1011" s="7" t="str">
        <f>'data-compo-bot50'!C1009</f>
        <v>Afghanistan</v>
      </c>
      <c r="C1011" s="246">
        <f>'data-compo-bot50'!B1009</f>
        <v>1</v>
      </c>
    </row>
    <row r="1012" spans="1:3" x14ac:dyDescent="0.2">
      <c r="A1012" s="245" t="str">
        <f>IF('data-compo-bot50'!A1010&lt;&gt;'data-compo-bot50'!A1009,'data-compo-bot50'!A1010,"")</f>
        <v/>
      </c>
      <c r="B1012" s="7" t="str">
        <f>'data-compo-bot50'!C1010</f>
        <v>Armenia</v>
      </c>
      <c r="C1012" s="246">
        <f>'data-compo-bot50'!B1010</f>
        <v>1</v>
      </c>
    </row>
    <row r="1013" spans="1:3" x14ac:dyDescent="0.2">
      <c r="A1013" s="245" t="str">
        <f>IF('data-compo-bot50'!A1011&lt;&gt;'data-compo-bot50'!A1010,'data-compo-bot50'!A1011,"")</f>
        <v/>
      </c>
      <c r="B1013" s="7" t="str">
        <f>'data-compo-bot50'!C1011</f>
        <v>Angola</v>
      </c>
      <c r="C1013" s="246">
        <f>'data-compo-bot50'!B1011</f>
        <v>1</v>
      </c>
    </row>
    <row r="1014" spans="1:3" x14ac:dyDescent="0.2">
      <c r="A1014" s="245" t="str">
        <f>IF('data-compo-bot50'!A1012&lt;&gt;'data-compo-bot50'!A1011,'data-compo-bot50'!A1012,"")</f>
        <v/>
      </c>
      <c r="B1014" s="7" t="str">
        <f>'data-compo-bot50'!C1012</f>
        <v>Bangladesh</v>
      </c>
      <c r="C1014" s="246">
        <f>'data-compo-bot50'!B1012</f>
        <v>1</v>
      </c>
    </row>
    <row r="1015" spans="1:3" x14ac:dyDescent="0.2">
      <c r="A1015" s="245" t="str">
        <f>IF('data-compo-bot50'!A1013&lt;&gt;'data-compo-bot50'!A1012,'data-compo-bot50'!A1013,"")</f>
        <v/>
      </c>
      <c r="B1015" s="7" t="str">
        <f>'data-compo-bot50'!C1013</f>
        <v>Burkina Faso</v>
      </c>
      <c r="C1015" s="246">
        <f>'data-compo-bot50'!B1013</f>
        <v>1</v>
      </c>
    </row>
    <row r="1016" spans="1:3" x14ac:dyDescent="0.2">
      <c r="A1016" s="245" t="str">
        <f>IF('data-compo-bot50'!A1014&lt;&gt;'data-compo-bot50'!A1013,'data-compo-bot50'!A1014,"")</f>
        <v/>
      </c>
      <c r="B1016" s="7" t="str">
        <f>'data-compo-bot50'!C1014</f>
        <v>Burundi</v>
      </c>
      <c r="C1016" s="246">
        <f>'data-compo-bot50'!B1014</f>
        <v>1</v>
      </c>
    </row>
    <row r="1017" spans="1:3" x14ac:dyDescent="0.2">
      <c r="A1017" s="245" t="str">
        <f>IF('data-compo-bot50'!A1015&lt;&gt;'data-compo-bot50'!A1014,'data-compo-bot50'!A1015,"")</f>
        <v/>
      </c>
      <c r="B1017" s="7" t="str">
        <f>'data-compo-bot50'!C1015</f>
        <v>Benin</v>
      </c>
      <c r="C1017" s="246">
        <f>'data-compo-bot50'!B1015</f>
        <v>1</v>
      </c>
    </row>
    <row r="1018" spans="1:3" x14ac:dyDescent="0.2">
      <c r="A1018" s="245" t="str">
        <f>IF('data-compo-bot50'!A1016&lt;&gt;'data-compo-bot50'!A1015,'data-compo-bot50'!A1016,"")</f>
        <v/>
      </c>
      <c r="B1018" s="7" t="str">
        <f>'data-compo-bot50'!C1016</f>
        <v>Bhutan</v>
      </c>
      <c r="C1018" s="246">
        <f>'data-compo-bot50'!B1016</f>
        <v>1</v>
      </c>
    </row>
    <row r="1019" spans="1:3" x14ac:dyDescent="0.2">
      <c r="A1019" s="245" t="str">
        <f>IF('data-compo-bot50'!A1017&lt;&gt;'data-compo-bot50'!A1016,'data-compo-bot50'!A1017,"")</f>
        <v/>
      </c>
      <c r="B1019" s="7" t="str">
        <f>'data-compo-bot50'!C1017</f>
        <v>DR Congo</v>
      </c>
      <c r="C1019" s="246">
        <f>'data-compo-bot50'!B1017</f>
        <v>1</v>
      </c>
    </row>
    <row r="1020" spans="1:3" x14ac:dyDescent="0.2">
      <c r="A1020" s="245" t="str">
        <f>IF('data-compo-bot50'!A1018&lt;&gt;'data-compo-bot50'!A1017,'data-compo-bot50'!A1018,"")</f>
        <v/>
      </c>
      <c r="B1020" s="7" t="str">
        <f>'data-compo-bot50'!C1018</f>
        <v>Central African Republic</v>
      </c>
      <c r="C1020" s="246">
        <f>'data-compo-bot50'!B1018</f>
        <v>1</v>
      </c>
    </row>
    <row r="1021" spans="1:3" x14ac:dyDescent="0.2">
      <c r="A1021" s="245" t="str">
        <f>IF('data-compo-bot50'!A1019&lt;&gt;'data-compo-bot50'!A1018,'data-compo-bot50'!A1019,"")</f>
        <v/>
      </c>
      <c r="B1021" s="7" t="str">
        <f>'data-compo-bot50'!C1019</f>
        <v>Congo</v>
      </c>
      <c r="C1021" s="246">
        <f>'data-compo-bot50'!B1019</f>
        <v>1</v>
      </c>
    </row>
    <row r="1022" spans="1:3" x14ac:dyDescent="0.2">
      <c r="A1022" s="245" t="str">
        <f>IF('data-compo-bot50'!A1020&lt;&gt;'data-compo-bot50'!A1019,'data-compo-bot50'!A1020,"")</f>
        <v/>
      </c>
      <c r="B1022" s="7" t="str">
        <f>'data-compo-bot50'!C1020</f>
        <v>Cote d'Ivoire</v>
      </c>
      <c r="C1022" s="246">
        <f>'data-compo-bot50'!B1020</f>
        <v>1</v>
      </c>
    </row>
    <row r="1023" spans="1:3" x14ac:dyDescent="0.2">
      <c r="A1023" s="245" t="str">
        <f>IF('data-compo-bot50'!A1021&lt;&gt;'data-compo-bot50'!A1020,'data-compo-bot50'!A1021,"")</f>
        <v/>
      </c>
      <c r="B1023" s="7" t="str">
        <f>'data-compo-bot50'!C1021</f>
        <v>Cameroon</v>
      </c>
      <c r="C1023" s="246">
        <f>'data-compo-bot50'!B1021</f>
        <v>1</v>
      </c>
    </row>
    <row r="1024" spans="1:3" x14ac:dyDescent="0.2">
      <c r="A1024" s="245" t="str">
        <f>IF('data-compo-bot50'!A1022&lt;&gt;'data-compo-bot50'!A1021,'data-compo-bot50'!A1022,"")</f>
        <v/>
      </c>
      <c r="B1024" s="7" t="str">
        <f>'data-compo-bot50'!C1022</f>
        <v>China</v>
      </c>
      <c r="C1024" s="246">
        <f>'data-compo-bot50'!B1022</f>
        <v>0.48999997973442078</v>
      </c>
    </row>
    <row r="1025" spans="1:3" x14ac:dyDescent="0.2">
      <c r="A1025" s="245" t="str">
        <f>IF('data-compo-bot50'!A1023&lt;&gt;'data-compo-bot50'!A1022,'data-compo-bot50'!A1023,"")</f>
        <v/>
      </c>
      <c r="B1025" s="7" t="str">
        <f>'data-compo-bot50'!C1023</f>
        <v>Cabo Verde</v>
      </c>
      <c r="C1025" s="246">
        <f>'data-compo-bot50'!B1023</f>
        <v>1</v>
      </c>
    </row>
    <row r="1026" spans="1:3" x14ac:dyDescent="0.2">
      <c r="A1026" s="245" t="str">
        <f>IF('data-compo-bot50'!A1024&lt;&gt;'data-compo-bot50'!A1023,'data-compo-bot50'!A1024,"")</f>
        <v/>
      </c>
      <c r="B1026" s="7" t="str">
        <f>'data-compo-bot50'!C1024</f>
        <v>Djibouti</v>
      </c>
      <c r="C1026" s="246">
        <f>'data-compo-bot50'!B1024</f>
        <v>1</v>
      </c>
    </row>
    <row r="1027" spans="1:3" x14ac:dyDescent="0.2">
      <c r="A1027" s="245" t="str">
        <f>IF('data-compo-bot50'!A1025&lt;&gt;'data-compo-bot50'!A1024,'data-compo-bot50'!A1025,"")</f>
        <v/>
      </c>
      <c r="B1027" s="7" t="str">
        <f>'data-compo-bot50'!C1025</f>
        <v>Eritrea</v>
      </c>
      <c r="C1027" s="246">
        <f>'data-compo-bot50'!B1025</f>
        <v>1</v>
      </c>
    </row>
    <row r="1028" spans="1:3" x14ac:dyDescent="0.2">
      <c r="A1028" s="245" t="str">
        <f>IF('data-compo-bot50'!A1026&lt;&gt;'data-compo-bot50'!A1025,'data-compo-bot50'!A1026,"")</f>
        <v/>
      </c>
      <c r="B1028" s="7" t="str">
        <f>'data-compo-bot50'!C1026</f>
        <v>Ethiopia</v>
      </c>
      <c r="C1028" s="246">
        <f>'data-compo-bot50'!B1026</f>
        <v>1</v>
      </c>
    </row>
    <row r="1029" spans="1:3" x14ac:dyDescent="0.2">
      <c r="A1029" s="245" t="str">
        <f>IF('data-compo-bot50'!A1027&lt;&gt;'data-compo-bot50'!A1026,'data-compo-bot50'!A1027,"")</f>
        <v/>
      </c>
      <c r="B1029" s="7" t="str">
        <f>'data-compo-bot50'!C1027</f>
        <v>Georgia</v>
      </c>
      <c r="C1029" s="246">
        <f>'data-compo-bot50'!B1027</f>
        <v>1</v>
      </c>
    </row>
    <row r="1030" spans="1:3" x14ac:dyDescent="0.2">
      <c r="A1030" s="245" t="str">
        <f>IF('data-compo-bot50'!A1028&lt;&gt;'data-compo-bot50'!A1027,'data-compo-bot50'!A1028,"")</f>
        <v/>
      </c>
      <c r="B1030" s="7" t="str">
        <f>'data-compo-bot50'!C1028</f>
        <v>Ghana</v>
      </c>
      <c r="C1030" s="246">
        <f>'data-compo-bot50'!B1028</f>
        <v>1</v>
      </c>
    </row>
    <row r="1031" spans="1:3" x14ac:dyDescent="0.2">
      <c r="A1031" s="245" t="str">
        <f>IF('data-compo-bot50'!A1029&lt;&gt;'data-compo-bot50'!A1028,'data-compo-bot50'!A1029,"")</f>
        <v/>
      </c>
      <c r="B1031" s="7" t="str">
        <f>'data-compo-bot50'!C1029</f>
        <v>Gambia</v>
      </c>
      <c r="C1031" s="246">
        <f>'data-compo-bot50'!B1029</f>
        <v>1</v>
      </c>
    </row>
    <row r="1032" spans="1:3" x14ac:dyDescent="0.2">
      <c r="A1032" s="245" t="str">
        <f>IF('data-compo-bot50'!A1030&lt;&gt;'data-compo-bot50'!A1029,'data-compo-bot50'!A1030,"")</f>
        <v/>
      </c>
      <c r="B1032" s="7" t="str">
        <f>'data-compo-bot50'!C1030</f>
        <v>Guinea</v>
      </c>
      <c r="C1032" s="246">
        <f>'data-compo-bot50'!B1030</f>
        <v>1</v>
      </c>
    </row>
    <row r="1033" spans="1:3" x14ac:dyDescent="0.2">
      <c r="A1033" s="245" t="str">
        <f>IF('data-compo-bot50'!A1031&lt;&gt;'data-compo-bot50'!A1030,'data-compo-bot50'!A1031,"")</f>
        <v/>
      </c>
      <c r="B1033" s="7" t="str">
        <f>'data-compo-bot50'!C1031</f>
        <v>Guinea-Bissau</v>
      </c>
      <c r="C1033" s="246">
        <f>'data-compo-bot50'!B1031</f>
        <v>1</v>
      </c>
    </row>
    <row r="1034" spans="1:3" x14ac:dyDescent="0.2">
      <c r="A1034" s="245" t="str">
        <f>IF('data-compo-bot50'!A1032&lt;&gt;'data-compo-bot50'!A1031,'data-compo-bot50'!A1032,"")</f>
        <v/>
      </c>
      <c r="B1034" s="7" t="str">
        <f>'data-compo-bot50'!C1032</f>
        <v>Honduras</v>
      </c>
      <c r="C1034" s="246">
        <f>'data-compo-bot50'!B1032</f>
        <v>1</v>
      </c>
    </row>
    <row r="1035" spans="1:3" x14ac:dyDescent="0.2">
      <c r="A1035" s="245" t="str">
        <f>IF('data-compo-bot50'!A1033&lt;&gt;'data-compo-bot50'!A1032,'data-compo-bot50'!A1033,"")</f>
        <v/>
      </c>
      <c r="B1035" s="7" t="str">
        <f>'data-compo-bot50'!C1033</f>
        <v>Haiti</v>
      </c>
      <c r="C1035" s="246">
        <f>'data-compo-bot50'!B1033</f>
        <v>1</v>
      </c>
    </row>
    <row r="1036" spans="1:3" x14ac:dyDescent="0.2">
      <c r="A1036" s="245" t="str">
        <f>IF('data-compo-bot50'!A1034&lt;&gt;'data-compo-bot50'!A1033,'data-compo-bot50'!A1034,"")</f>
        <v/>
      </c>
      <c r="B1036" s="7" t="str">
        <f>'data-compo-bot50'!C1034</f>
        <v>Indonesia</v>
      </c>
      <c r="C1036" s="246">
        <f>'data-compo-bot50'!B1034</f>
        <v>1</v>
      </c>
    </row>
    <row r="1037" spans="1:3" x14ac:dyDescent="0.2">
      <c r="A1037" s="245" t="str">
        <f>IF('data-compo-bot50'!A1035&lt;&gt;'data-compo-bot50'!A1034,'data-compo-bot50'!A1035,"")</f>
        <v/>
      </c>
      <c r="B1037" s="7" t="str">
        <f>'data-compo-bot50'!C1035</f>
        <v>India</v>
      </c>
      <c r="C1037" s="246">
        <f>'data-compo-bot50'!B1035</f>
        <v>1</v>
      </c>
    </row>
    <row r="1038" spans="1:3" x14ac:dyDescent="0.2">
      <c r="A1038" s="245" t="str">
        <f>IF('data-compo-bot50'!A1036&lt;&gt;'data-compo-bot50'!A1035,'data-compo-bot50'!A1036,"")</f>
        <v/>
      </c>
      <c r="B1038" s="7" t="str">
        <f>'data-compo-bot50'!C1036</f>
        <v>Kenya</v>
      </c>
      <c r="C1038" s="246">
        <f>'data-compo-bot50'!B1036</f>
        <v>1</v>
      </c>
    </row>
    <row r="1039" spans="1:3" x14ac:dyDescent="0.2">
      <c r="A1039" s="245" t="str">
        <f>IF('data-compo-bot50'!A1037&lt;&gt;'data-compo-bot50'!A1036,'data-compo-bot50'!A1037,"")</f>
        <v/>
      </c>
      <c r="B1039" s="7" t="str">
        <f>'data-compo-bot50'!C1037</f>
        <v>Kyrgyzstan</v>
      </c>
      <c r="C1039" s="246">
        <f>'data-compo-bot50'!B1037</f>
        <v>1</v>
      </c>
    </row>
    <row r="1040" spans="1:3" x14ac:dyDescent="0.2">
      <c r="A1040" s="245" t="str">
        <f>IF('data-compo-bot50'!A1038&lt;&gt;'data-compo-bot50'!A1037,'data-compo-bot50'!A1038,"")</f>
        <v/>
      </c>
      <c r="B1040" s="7" t="str">
        <f>'data-compo-bot50'!C1038</f>
        <v>Cambodia</v>
      </c>
      <c r="C1040" s="246">
        <f>'data-compo-bot50'!B1038</f>
        <v>1</v>
      </c>
    </row>
    <row r="1041" spans="1:3" x14ac:dyDescent="0.2">
      <c r="A1041" s="245" t="str">
        <f>IF('data-compo-bot50'!A1039&lt;&gt;'data-compo-bot50'!A1038,'data-compo-bot50'!A1039,"")</f>
        <v/>
      </c>
      <c r="B1041" s="7" t="str">
        <f>'data-compo-bot50'!C1039</f>
        <v>Comoros</v>
      </c>
      <c r="C1041" s="246">
        <f>'data-compo-bot50'!B1039</f>
        <v>1</v>
      </c>
    </row>
    <row r="1042" spans="1:3" x14ac:dyDescent="0.2">
      <c r="A1042" s="245" t="str">
        <f>IF('data-compo-bot50'!A1040&lt;&gt;'data-compo-bot50'!A1039,'data-compo-bot50'!A1040,"")</f>
        <v/>
      </c>
      <c r="B1042" s="7" t="str">
        <f>'data-compo-bot50'!C1040</f>
        <v>Lao PDR</v>
      </c>
      <c r="C1042" s="246">
        <f>'data-compo-bot50'!B1040</f>
        <v>1</v>
      </c>
    </row>
    <row r="1043" spans="1:3" x14ac:dyDescent="0.2">
      <c r="A1043" s="245" t="str">
        <f>IF('data-compo-bot50'!A1041&lt;&gt;'data-compo-bot50'!A1040,'data-compo-bot50'!A1041,"")</f>
        <v/>
      </c>
      <c r="B1043" s="7" t="str">
        <f>'data-compo-bot50'!C1041</f>
        <v>Liberia</v>
      </c>
      <c r="C1043" s="246">
        <f>'data-compo-bot50'!B1041</f>
        <v>1</v>
      </c>
    </row>
    <row r="1044" spans="1:3" x14ac:dyDescent="0.2">
      <c r="A1044" s="245" t="str">
        <f>IF('data-compo-bot50'!A1042&lt;&gt;'data-compo-bot50'!A1041,'data-compo-bot50'!A1042,"")</f>
        <v/>
      </c>
      <c r="B1044" s="7" t="str">
        <f>'data-compo-bot50'!C1042</f>
        <v>Lesotho</v>
      </c>
      <c r="C1044" s="246">
        <f>'data-compo-bot50'!B1042</f>
        <v>1</v>
      </c>
    </row>
    <row r="1045" spans="1:3" x14ac:dyDescent="0.2">
      <c r="A1045" s="245" t="str">
        <f>IF('data-compo-bot50'!A1043&lt;&gt;'data-compo-bot50'!A1042,'data-compo-bot50'!A1043,"")</f>
        <v/>
      </c>
      <c r="B1045" s="7" t="str">
        <f>'data-compo-bot50'!C1043</f>
        <v>Moldova</v>
      </c>
      <c r="C1045" s="246">
        <f>'data-compo-bot50'!B1043</f>
        <v>1</v>
      </c>
    </row>
    <row r="1046" spans="1:3" x14ac:dyDescent="0.2">
      <c r="A1046" s="245" t="str">
        <f>IF('data-compo-bot50'!A1044&lt;&gt;'data-compo-bot50'!A1043,'data-compo-bot50'!A1044,"")</f>
        <v/>
      </c>
      <c r="B1046" s="7" t="str">
        <f>'data-compo-bot50'!C1044</f>
        <v>Madagascar</v>
      </c>
      <c r="C1046" s="246">
        <f>'data-compo-bot50'!B1044</f>
        <v>1</v>
      </c>
    </row>
    <row r="1047" spans="1:3" x14ac:dyDescent="0.2">
      <c r="A1047" s="245" t="str">
        <f>IF('data-compo-bot50'!A1045&lt;&gt;'data-compo-bot50'!A1044,'data-compo-bot50'!A1045,"")</f>
        <v/>
      </c>
      <c r="B1047" s="7" t="str">
        <f>'data-compo-bot50'!C1045</f>
        <v>Mali</v>
      </c>
      <c r="C1047" s="246">
        <f>'data-compo-bot50'!B1045</f>
        <v>1</v>
      </c>
    </row>
    <row r="1048" spans="1:3" x14ac:dyDescent="0.2">
      <c r="A1048" s="245" t="str">
        <f>IF('data-compo-bot50'!A1046&lt;&gt;'data-compo-bot50'!A1045,'data-compo-bot50'!A1046,"")</f>
        <v/>
      </c>
      <c r="B1048" s="7" t="str">
        <f>'data-compo-bot50'!C1046</f>
        <v>Myanmar</v>
      </c>
      <c r="C1048" s="246">
        <f>'data-compo-bot50'!B1046</f>
        <v>1</v>
      </c>
    </row>
    <row r="1049" spans="1:3" x14ac:dyDescent="0.2">
      <c r="A1049" s="245" t="str">
        <f>IF('data-compo-bot50'!A1047&lt;&gt;'data-compo-bot50'!A1046,'data-compo-bot50'!A1047,"")</f>
        <v/>
      </c>
      <c r="B1049" s="7" t="str">
        <f>'data-compo-bot50'!C1047</f>
        <v>Mauritania</v>
      </c>
      <c r="C1049" s="246">
        <f>'data-compo-bot50'!B1047</f>
        <v>1</v>
      </c>
    </row>
    <row r="1050" spans="1:3" x14ac:dyDescent="0.2">
      <c r="A1050" s="245" t="str">
        <f>IF('data-compo-bot50'!A1048&lt;&gt;'data-compo-bot50'!A1047,'data-compo-bot50'!A1048,"")</f>
        <v/>
      </c>
      <c r="B1050" s="7" t="str">
        <f>'data-compo-bot50'!C1048</f>
        <v>Malawi</v>
      </c>
      <c r="C1050" s="246">
        <f>'data-compo-bot50'!B1048</f>
        <v>1</v>
      </c>
    </row>
    <row r="1051" spans="1:3" x14ac:dyDescent="0.2">
      <c r="A1051" s="245" t="str">
        <f>IF('data-compo-bot50'!A1049&lt;&gt;'data-compo-bot50'!A1048,'data-compo-bot50'!A1049,"")</f>
        <v/>
      </c>
      <c r="B1051" s="7" t="str">
        <f>'data-compo-bot50'!C1049</f>
        <v>Mozambique</v>
      </c>
      <c r="C1051" s="246">
        <f>'data-compo-bot50'!B1049</f>
        <v>1</v>
      </c>
    </row>
    <row r="1052" spans="1:3" x14ac:dyDescent="0.2">
      <c r="A1052" s="245" t="str">
        <f>IF('data-compo-bot50'!A1050&lt;&gt;'data-compo-bot50'!A1049,'data-compo-bot50'!A1050,"")</f>
        <v/>
      </c>
      <c r="B1052" s="7" t="str">
        <f>'data-compo-bot50'!C1050</f>
        <v>Niger</v>
      </c>
      <c r="C1052" s="246">
        <f>'data-compo-bot50'!B1050</f>
        <v>1</v>
      </c>
    </row>
    <row r="1053" spans="1:3" x14ac:dyDescent="0.2">
      <c r="A1053" s="245" t="str">
        <f>IF('data-compo-bot50'!A1051&lt;&gt;'data-compo-bot50'!A1050,'data-compo-bot50'!A1051,"")</f>
        <v/>
      </c>
      <c r="B1053" s="7" t="str">
        <f>'data-compo-bot50'!C1051</f>
        <v>Nigeria</v>
      </c>
      <c r="C1053" s="246">
        <f>'data-compo-bot50'!B1051</f>
        <v>1</v>
      </c>
    </row>
    <row r="1054" spans="1:3" x14ac:dyDescent="0.2">
      <c r="A1054" s="245" t="str">
        <f>IF('data-compo-bot50'!A1052&lt;&gt;'data-compo-bot50'!A1051,'data-compo-bot50'!A1052,"")</f>
        <v/>
      </c>
      <c r="B1054" s="7" t="str">
        <f>'data-compo-bot50'!C1052</f>
        <v>Nicaragua</v>
      </c>
      <c r="C1054" s="246">
        <f>'data-compo-bot50'!B1052</f>
        <v>1</v>
      </c>
    </row>
    <row r="1055" spans="1:3" x14ac:dyDescent="0.2">
      <c r="A1055" s="245" t="str">
        <f>IF('data-compo-bot50'!A1053&lt;&gt;'data-compo-bot50'!A1052,'data-compo-bot50'!A1053,"")</f>
        <v/>
      </c>
      <c r="B1055" s="7" t="str">
        <f>'data-compo-bot50'!C1053</f>
        <v>Nepal</v>
      </c>
      <c r="C1055" s="246">
        <f>'data-compo-bot50'!B1053</f>
        <v>1</v>
      </c>
    </row>
    <row r="1056" spans="1:3" x14ac:dyDescent="0.2">
      <c r="A1056" s="245" t="str">
        <f>IF('data-compo-bot50'!A1054&lt;&gt;'data-compo-bot50'!A1053,'data-compo-bot50'!A1054,"")</f>
        <v/>
      </c>
      <c r="B1056" s="7" t="str">
        <f>'data-compo-bot50'!C1054</f>
        <v>Papua New Guinea</v>
      </c>
      <c r="C1056" s="246">
        <f>'data-compo-bot50'!B1054</f>
        <v>1</v>
      </c>
    </row>
    <row r="1057" spans="1:3" x14ac:dyDescent="0.2">
      <c r="A1057" s="245" t="str">
        <f>IF('data-compo-bot50'!A1055&lt;&gt;'data-compo-bot50'!A1054,'data-compo-bot50'!A1055,"")</f>
        <v/>
      </c>
      <c r="B1057" s="7" t="str">
        <f>'data-compo-bot50'!C1055</f>
        <v>Pakistan</v>
      </c>
      <c r="C1057" s="246">
        <f>'data-compo-bot50'!B1055</f>
        <v>1</v>
      </c>
    </row>
    <row r="1058" spans="1:3" x14ac:dyDescent="0.2">
      <c r="A1058" s="245" t="str">
        <f>IF('data-compo-bot50'!A1056&lt;&gt;'data-compo-bot50'!A1055,'data-compo-bot50'!A1056,"")</f>
        <v/>
      </c>
      <c r="B1058" s="7" t="str">
        <f>'data-compo-bot50'!C1056</f>
        <v>Palestine</v>
      </c>
      <c r="C1058" s="246">
        <f>'data-compo-bot50'!B1056</f>
        <v>1</v>
      </c>
    </row>
    <row r="1059" spans="1:3" x14ac:dyDescent="0.2">
      <c r="A1059" s="245" t="str">
        <f>IF('data-compo-bot50'!A1057&lt;&gt;'data-compo-bot50'!A1056,'data-compo-bot50'!A1057,"")</f>
        <v/>
      </c>
      <c r="B1059" s="7" t="str">
        <f>'data-compo-bot50'!C1057</f>
        <v>Rwanda</v>
      </c>
      <c r="C1059" s="246">
        <f>'data-compo-bot50'!B1057</f>
        <v>1</v>
      </c>
    </row>
    <row r="1060" spans="1:3" x14ac:dyDescent="0.2">
      <c r="A1060" s="245" t="str">
        <f>IF('data-compo-bot50'!A1058&lt;&gt;'data-compo-bot50'!A1057,'data-compo-bot50'!A1058,"")</f>
        <v/>
      </c>
      <c r="B1060" s="7" t="str">
        <f>'data-compo-bot50'!C1058</f>
        <v>Sudan</v>
      </c>
      <c r="C1060" s="246">
        <f>'data-compo-bot50'!B1058</f>
        <v>1</v>
      </c>
    </row>
    <row r="1061" spans="1:3" x14ac:dyDescent="0.2">
      <c r="A1061" s="245" t="str">
        <f>IF('data-compo-bot50'!A1059&lt;&gt;'data-compo-bot50'!A1058,'data-compo-bot50'!A1059,"")</f>
        <v/>
      </c>
      <c r="B1061" s="7" t="str">
        <f>'data-compo-bot50'!C1059</f>
        <v>Sierra Leone</v>
      </c>
      <c r="C1061" s="246">
        <f>'data-compo-bot50'!B1059</f>
        <v>1</v>
      </c>
    </row>
    <row r="1062" spans="1:3" x14ac:dyDescent="0.2">
      <c r="A1062" s="245" t="str">
        <f>IF('data-compo-bot50'!A1060&lt;&gt;'data-compo-bot50'!A1059,'data-compo-bot50'!A1060,"")</f>
        <v/>
      </c>
      <c r="B1062" s="7" t="str">
        <f>'data-compo-bot50'!C1060</f>
        <v>Senegal</v>
      </c>
      <c r="C1062" s="246">
        <f>'data-compo-bot50'!B1060</f>
        <v>1</v>
      </c>
    </row>
    <row r="1063" spans="1:3" x14ac:dyDescent="0.2">
      <c r="A1063" s="245" t="str">
        <f>IF('data-compo-bot50'!A1061&lt;&gt;'data-compo-bot50'!A1060,'data-compo-bot50'!A1061,"")</f>
        <v/>
      </c>
      <c r="B1063" s="7" t="str">
        <f>'data-compo-bot50'!C1061</f>
        <v>Somalia</v>
      </c>
      <c r="C1063" s="246">
        <f>'data-compo-bot50'!B1061</f>
        <v>1</v>
      </c>
    </row>
    <row r="1064" spans="1:3" x14ac:dyDescent="0.2">
      <c r="A1064" s="245" t="str">
        <f>IF('data-compo-bot50'!A1062&lt;&gt;'data-compo-bot50'!A1061,'data-compo-bot50'!A1062,"")</f>
        <v/>
      </c>
      <c r="B1064" s="7" t="str">
        <f>'data-compo-bot50'!C1062</f>
        <v>South Sudan</v>
      </c>
      <c r="C1064" s="246">
        <f>'data-compo-bot50'!B1062</f>
        <v>1</v>
      </c>
    </row>
    <row r="1065" spans="1:3" x14ac:dyDescent="0.2">
      <c r="A1065" s="245" t="str">
        <f>IF('data-compo-bot50'!A1063&lt;&gt;'data-compo-bot50'!A1062,'data-compo-bot50'!A1063,"")</f>
        <v/>
      </c>
      <c r="B1065" s="7" t="str">
        <f>'data-compo-bot50'!C1063</f>
        <v>Sao Tome and Principe</v>
      </c>
      <c r="C1065" s="246">
        <f>'data-compo-bot50'!B1063</f>
        <v>1</v>
      </c>
    </row>
    <row r="1066" spans="1:3" x14ac:dyDescent="0.2">
      <c r="A1066" s="245" t="str">
        <f>IF('data-compo-bot50'!A1064&lt;&gt;'data-compo-bot50'!A1063,'data-compo-bot50'!A1064,"")</f>
        <v/>
      </c>
      <c r="B1066" s="7" t="str">
        <f>'data-compo-bot50'!C1064</f>
        <v>Chad</v>
      </c>
      <c r="C1066" s="246">
        <f>'data-compo-bot50'!B1064</f>
        <v>1</v>
      </c>
    </row>
    <row r="1067" spans="1:3" x14ac:dyDescent="0.2">
      <c r="A1067" s="245" t="str">
        <f>IF('data-compo-bot50'!A1065&lt;&gt;'data-compo-bot50'!A1064,'data-compo-bot50'!A1065,"")</f>
        <v/>
      </c>
      <c r="B1067" s="7" t="str">
        <f>'data-compo-bot50'!C1065</f>
        <v>Togo</v>
      </c>
      <c r="C1067" s="246">
        <f>'data-compo-bot50'!B1065</f>
        <v>1</v>
      </c>
    </row>
    <row r="1068" spans="1:3" x14ac:dyDescent="0.2">
      <c r="A1068" s="245" t="str">
        <f>IF('data-compo-bot50'!A1066&lt;&gt;'data-compo-bot50'!A1065,'data-compo-bot50'!A1066,"")</f>
        <v/>
      </c>
      <c r="B1068" s="7" t="str">
        <f>'data-compo-bot50'!C1066</f>
        <v>Tajikistan</v>
      </c>
      <c r="C1068" s="246">
        <f>'data-compo-bot50'!B1066</f>
        <v>1</v>
      </c>
    </row>
    <row r="1069" spans="1:3" x14ac:dyDescent="0.2">
      <c r="A1069" s="245" t="str">
        <f>IF('data-compo-bot50'!A1067&lt;&gt;'data-compo-bot50'!A1066,'data-compo-bot50'!A1067,"")</f>
        <v/>
      </c>
      <c r="B1069" s="7" t="str">
        <f>'data-compo-bot50'!C1067</f>
        <v>Timor-Leste</v>
      </c>
      <c r="C1069" s="246">
        <f>'data-compo-bot50'!B1067</f>
        <v>1</v>
      </c>
    </row>
    <row r="1070" spans="1:3" x14ac:dyDescent="0.2">
      <c r="A1070" s="245" t="str">
        <f>IF('data-compo-bot50'!A1068&lt;&gt;'data-compo-bot50'!A1067,'data-compo-bot50'!A1068,"")</f>
        <v/>
      </c>
      <c r="B1070" s="7" t="str">
        <f>'data-compo-bot50'!C1068</f>
        <v>Tanzania</v>
      </c>
      <c r="C1070" s="246">
        <f>'data-compo-bot50'!B1068</f>
        <v>1</v>
      </c>
    </row>
    <row r="1071" spans="1:3" x14ac:dyDescent="0.2">
      <c r="A1071" s="245" t="str">
        <f>IF('data-compo-bot50'!A1069&lt;&gt;'data-compo-bot50'!A1068,'data-compo-bot50'!A1069,"")</f>
        <v/>
      </c>
      <c r="B1071" s="7" t="str">
        <f>'data-compo-bot50'!C1069</f>
        <v>Uganda</v>
      </c>
      <c r="C1071" s="246">
        <f>'data-compo-bot50'!B1069</f>
        <v>1</v>
      </c>
    </row>
    <row r="1072" spans="1:3" x14ac:dyDescent="0.2">
      <c r="A1072" s="245" t="str">
        <f>IF('data-compo-bot50'!A1070&lt;&gt;'data-compo-bot50'!A1069,'data-compo-bot50'!A1070,"")</f>
        <v/>
      </c>
      <c r="B1072" s="7" t="str">
        <f>'data-compo-bot50'!C1070</f>
        <v>Uzbekistan</v>
      </c>
      <c r="C1072" s="246">
        <f>'data-compo-bot50'!B1070</f>
        <v>1</v>
      </c>
    </row>
    <row r="1073" spans="1:3" x14ac:dyDescent="0.2">
      <c r="A1073" s="245" t="str">
        <f>IF('data-compo-bot50'!A1071&lt;&gt;'data-compo-bot50'!A1070,'data-compo-bot50'!A1071,"")</f>
        <v/>
      </c>
      <c r="B1073" s="7" t="str">
        <f>'data-compo-bot50'!C1071</f>
        <v>Viet Nam</v>
      </c>
      <c r="C1073" s="246">
        <f>'data-compo-bot50'!B1071</f>
        <v>1</v>
      </c>
    </row>
    <row r="1074" spans="1:3" x14ac:dyDescent="0.2">
      <c r="A1074" s="245" t="str">
        <f>IF('data-compo-bot50'!A1072&lt;&gt;'data-compo-bot50'!A1071,'data-compo-bot50'!A1072,"")</f>
        <v/>
      </c>
      <c r="B1074" s="7" t="str">
        <f>'data-compo-bot50'!C1072</f>
        <v>Yemen</v>
      </c>
      <c r="C1074" s="246">
        <f>'data-compo-bot50'!B1072</f>
        <v>1</v>
      </c>
    </row>
    <row r="1075" spans="1:3" x14ac:dyDescent="0.2">
      <c r="A1075" s="245" t="str">
        <f>IF('data-compo-bot50'!A1073&lt;&gt;'data-compo-bot50'!A1072,'data-compo-bot50'!A1073,"")</f>
        <v/>
      </c>
      <c r="B1075" s="7" t="str">
        <f>'data-compo-bot50'!C1073</f>
        <v>Zambia</v>
      </c>
      <c r="C1075" s="246">
        <f>'data-compo-bot50'!B1073</f>
        <v>1</v>
      </c>
    </row>
    <row r="1076" spans="1:3" x14ac:dyDescent="0.2">
      <c r="A1076" s="245" t="str">
        <f>IF('data-compo-bot50'!A1074&lt;&gt;'data-compo-bot50'!A1073,'data-compo-bot50'!A1074,"")</f>
        <v/>
      </c>
      <c r="B1076" s="7" t="str">
        <f>'data-compo-bot50'!C1074</f>
        <v>Zimbabwe</v>
      </c>
      <c r="C1076" s="246">
        <f>'data-compo-bot50'!B1074</f>
        <v>1</v>
      </c>
    </row>
    <row r="1077" spans="1:3" x14ac:dyDescent="0.2">
      <c r="A1077" s="245" t="str">
        <f>IF('data-compo-bot50'!A1075&lt;&gt;'data-compo-bot50'!A1074,'data-compo-bot50'!A1075,"")</f>
        <v/>
      </c>
      <c r="B1077" s="7" t="str">
        <f>'data-compo-bot50'!C1075</f>
        <v>Zanzibar</v>
      </c>
      <c r="C1077" s="246">
        <f>'data-compo-bot50'!B1075</f>
        <v>1</v>
      </c>
    </row>
    <row r="1078" spans="1:3" x14ac:dyDescent="0.2">
      <c r="A1078" s="245">
        <f>IF('data-compo-bot50'!A1076&lt;&gt;'data-compo-bot50'!A1075,'data-compo-bot50'!A1076,"")</f>
        <v>2000</v>
      </c>
      <c r="B1078" s="7" t="str">
        <f>'data-compo-bot50'!C1076</f>
        <v>Afghanistan</v>
      </c>
      <c r="C1078" s="246">
        <f>'data-compo-bot50'!B1076</f>
        <v>1</v>
      </c>
    </row>
    <row r="1079" spans="1:3" x14ac:dyDescent="0.2">
      <c r="A1079" s="245" t="str">
        <f>IF('data-compo-bot50'!A1077&lt;&gt;'data-compo-bot50'!A1076,'data-compo-bot50'!A1077,"")</f>
        <v/>
      </c>
      <c r="B1079" s="7" t="str">
        <f>'data-compo-bot50'!C1077</f>
        <v>Armenia</v>
      </c>
      <c r="C1079" s="246">
        <f>'data-compo-bot50'!B1077</f>
        <v>1</v>
      </c>
    </row>
    <row r="1080" spans="1:3" x14ac:dyDescent="0.2">
      <c r="A1080" s="245" t="str">
        <f>IF('data-compo-bot50'!A1078&lt;&gt;'data-compo-bot50'!A1077,'data-compo-bot50'!A1078,"")</f>
        <v/>
      </c>
      <c r="B1080" s="7" t="str">
        <f>'data-compo-bot50'!C1078</f>
        <v>Angola</v>
      </c>
      <c r="C1080" s="246">
        <f>'data-compo-bot50'!B1078</f>
        <v>1</v>
      </c>
    </row>
    <row r="1081" spans="1:3" x14ac:dyDescent="0.2">
      <c r="A1081" s="245" t="str">
        <f>IF('data-compo-bot50'!A1079&lt;&gt;'data-compo-bot50'!A1078,'data-compo-bot50'!A1079,"")</f>
        <v/>
      </c>
      <c r="B1081" s="7" t="str">
        <f>'data-compo-bot50'!C1079</f>
        <v>Bangladesh</v>
      </c>
      <c r="C1081" s="246">
        <f>'data-compo-bot50'!B1079</f>
        <v>1</v>
      </c>
    </row>
    <row r="1082" spans="1:3" x14ac:dyDescent="0.2">
      <c r="A1082" s="245" t="str">
        <f>IF('data-compo-bot50'!A1080&lt;&gt;'data-compo-bot50'!A1079,'data-compo-bot50'!A1080,"")</f>
        <v/>
      </c>
      <c r="B1082" s="7" t="str">
        <f>'data-compo-bot50'!C1080</f>
        <v>Burkina Faso</v>
      </c>
      <c r="C1082" s="246">
        <f>'data-compo-bot50'!B1080</f>
        <v>1</v>
      </c>
    </row>
    <row r="1083" spans="1:3" x14ac:dyDescent="0.2">
      <c r="A1083" s="245" t="str">
        <f>IF('data-compo-bot50'!A1081&lt;&gt;'data-compo-bot50'!A1080,'data-compo-bot50'!A1081,"")</f>
        <v/>
      </c>
      <c r="B1083" s="7" t="str">
        <f>'data-compo-bot50'!C1081</f>
        <v>Burundi</v>
      </c>
      <c r="C1083" s="246">
        <f>'data-compo-bot50'!B1081</f>
        <v>1</v>
      </c>
    </row>
    <row r="1084" spans="1:3" x14ac:dyDescent="0.2">
      <c r="A1084" s="245" t="str">
        <f>IF('data-compo-bot50'!A1082&lt;&gt;'data-compo-bot50'!A1081,'data-compo-bot50'!A1082,"")</f>
        <v/>
      </c>
      <c r="B1084" s="7" t="str">
        <f>'data-compo-bot50'!C1082</f>
        <v>Benin</v>
      </c>
      <c r="C1084" s="246">
        <f>'data-compo-bot50'!B1082</f>
        <v>1</v>
      </c>
    </row>
    <row r="1085" spans="1:3" x14ac:dyDescent="0.2">
      <c r="A1085" s="245" t="str">
        <f>IF('data-compo-bot50'!A1083&lt;&gt;'data-compo-bot50'!A1082,'data-compo-bot50'!A1083,"")</f>
        <v/>
      </c>
      <c r="B1085" s="7" t="str">
        <f>'data-compo-bot50'!C1083</f>
        <v>Bhutan</v>
      </c>
      <c r="C1085" s="246">
        <f>'data-compo-bot50'!B1083</f>
        <v>1</v>
      </c>
    </row>
    <row r="1086" spans="1:3" x14ac:dyDescent="0.2">
      <c r="A1086" s="245" t="str">
        <f>IF('data-compo-bot50'!A1084&lt;&gt;'data-compo-bot50'!A1083,'data-compo-bot50'!A1084,"")</f>
        <v/>
      </c>
      <c r="B1086" s="7" t="str">
        <f>'data-compo-bot50'!C1084</f>
        <v>DR Congo</v>
      </c>
      <c r="C1086" s="246">
        <f>'data-compo-bot50'!B1084</f>
        <v>1</v>
      </c>
    </row>
    <row r="1087" spans="1:3" x14ac:dyDescent="0.2">
      <c r="A1087" s="245" t="str">
        <f>IF('data-compo-bot50'!A1085&lt;&gt;'data-compo-bot50'!A1084,'data-compo-bot50'!A1085,"")</f>
        <v/>
      </c>
      <c r="B1087" s="7" t="str">
        <f>'data-compo-bot50'!C1085</f>
        <v>Central African Republic</v>
      </c>
      <c r="C1087" s="246">
        <f>'data-compo-bot50'!B1085</f>
        <v>1</v>
      </c>
    </row>
    <row r="1088" spans="1:3" x14ac:dyDescent="0.2">
      <c r="A1088" s="245" t="str">
        <f>IF('data-compo-bot50'!A1086&lt;&gt;'data-compo-bot50'!A1085,'data-compo-bot50'!A1086,"")</f>
        <v/>
      </c>
      <c r="B1088" s="7" t="str">
        <f>'data-compo-bot50'!C1086</f>
        <v>Congo</v>
      </c>
      <c r="C1088" s="246">
        <f>'data-compo-bot50'!B1086</f>
        <v>1</v>
      </c>
    </row>
    <row r="1089" spans="1:3" x14ac:dyDescent="0.2">
      <c r="A1089" s="245" t="str">
        <f>IF('data-compo-bot50'!A1087&lt;&gt;'data-compo-bot50'!A1086,'data-compo-bot50'!A1087,"")</f>
        <v/>
      </c>
      <c r="B1089" s="7" t="str">
        <f>'data-compo-bot50'!C1087</f>
        <v>Cote d'Ivoire</v>
      </c>
      <c r="C1089" s="246">
        <f>'data-compo-bot50'!B1087</f>
        <v>1</v>
      </c>
    </row>
    <row r="1090" spans="1:3" x14ac:dyDescent="0.2">
      <c r="A1090" s="245" t="str">
        <f>IF('data-compo-bot50'!A1088&lt;&gt;'data-compo-bot50'!A1087,'data-compo-bot50'!A1088,"")</f>
        <v/>
      </c>
      <c r="B1090" s="7" t="str">
        <f>'data-compo-bot50'!C1088</f>
        <v>Cameroon</v>
      </c>
      <c r="C1090" s="246">
        <f>'data-compo-bot50'!B1088</f>
        <v>1</v>
      </c>
    </row>
    <row r="1091" spans="1:3" x14ac:dyDescent="0.2">
      <c r="A1091" s="245" t="str">
        <f>IF('data-compo-bot50'!A1089&lt;&gt;'data-compo-bot50'!A1088,'data-compo-bot50'!A1089,"")</f>
        <v/>
      </c>
      <c r="B1091" s="7" t="str">
        <f>'data-compo-bot50'!C1089</f>
        <v>China</v>
      </c>
      <c r="C1091" s="246">
        <f>'data-compo-bot50'!B1089</f>
        <v>0.47999998927116394</v>
      </c>
    </row>
    <row r="1092" spans="1:3" x14ac:dyDescent="0.2">
      <c r="A1092" s="245" t="str">
        <f>IF('data-compo-bot50'!A1090&lt;&gt;'data-compo-bot50'!A1089,'data-compo-bot50'!A1090,"")</f>
        <v/>
      </c>
      <c r="B1092" s="7" t="str">
        <f>'data-compo-bot50'!C1090</f>
        <v>Cabo Verde</v>
      </c>
      <c r="C1092" s="246">
        <f>'data-compo-bot50'!B1090</f>
        <v>1</v>
      </c>
    </row>
    <row r="1093" spans="1:3" x14ac:dyDescent="0.2">
      <c r="A1093" s="245" t="str">
        <f>IF('data-compo-bot50'!A1091&lt;&gt;'data-compo-bot50'!A1090,'data-compo-bot50'!A1091,"")</f>
        <v/>
      </c>
      <c r="B1093" s="7" t="str">
        <f>'data-compo-bot50'!C1091</f>
        <v>Djibouti</v>
      </c>
      <c r="C1093" s="246">
        <f>'data-compo-bot50'!B1091</f>
        <v>1</v>
      </c>
    </row>
    <row r="1094" spans="1:3" x14ac:dyDescent="0.2">
      <c r="A1094" s="245" t="str">
        <f>IF('data-compo-bot50'!A1092&lt;&gt;'data-compo-bot50'!A1091,'data-compo-bot50'!A1092,"")</f>
        <v/>
      </c>
      <c r="B1094" s="7" t="str">
        <f>'data-compo-bot50'!C1092</f>
        <v>Eritrea</v>
      </c>
      <c r="C1094" s="246">
        <f>'data-compo-bot50'!B1092</f>
        <v>1</v>
      </c>
    </row>
    <row r="1095" spans="1:3" x14ac:dyDescent="0.2">
      <c r="A1095" s="245" t="str">
        <f>IF('data-compo-bot50'!A1093&lt;&gt;'data-compo-bot50'!A1092,'data-compo-bot50'!A1093,"")</f>
        <v/>
      </c>
      <c r="B1095" s="7" t="str">
        <f>'data-compo-bot50'!C1093</f>
        <v>Ethiopia</v>
      </c>
      <c r="C1095" s="246">
        <f>'data-compo-bot50'!B1093</f>
        <v>1</v>
      </c>
    </row>
    <row r="1096" spans="1:3" x14ac:dyDescent="0.2">
      <c r="A1096" s="245" t="str">
        <f>IF('data-compo-bot50'!A1094&lt;&gt;'data-compo-bot50'!A1093,'data-compo-bot50'!A1094,"")</f>
        <v/>
      </c>
      <c r="B1096" s="7" t="str">
        <f>'data-compo-bot50'!C1094</f>
        <v>Georgia</v>
      </c>
      <c r="C1096" s="246">
        <f>'data-compo-bot50'!B1094</f>
        <v>1</v>
      </c>
    </row>
    <row r="1097" spans="1:3" x14ac:dyDescent="0.2">
      <c r="A1097" s="245" t="str">
        <f>IF('data-compo-bot50'!A1095&lt;&gt;'data-compo-bot50'!A1094,'data-compo-bot50'!A1095,"")</f>
        <v/>
      </c>
      <c r="B1097" s="7" t="str">
        <f>'data-compo-bot50'!C1095</f>
        <v>Ghana</v>
      </c>
      <c r="C1097" s="246">
        <f>'data-compo-bot50'!B1095</f>
        <v>1</v>
      </c>
    </row>
    <row r="1098" spans="1:3" x14ac:dyDescent="0.2">
      <c r="A1098" s="245" t="str">
        <f>IF('data-compo-bot50'!A1096&lt;&gt;'data-compo-bot50'!A1095,'data-compo-bot50'!A1096,"")</f>
        <v/>
      </c>
      <c r="B1098" s="7" t="str">
        <f>'data-compo-bot50'!C1096</f>
        <v>Gambia</v>
      </c>
      <c r="C1098" s="246">
        <f>'data-compo-bot50'!B1096</f>
        <v>1</v>
      </c>
    </row>
    <row r="1099" spans="1:3" x14ac:dyDescent="0.2">
      <c r="A1099" s="245" t="str">
        <f>IF('data-compo-bot50'!A1097&lt;&gt;'data-compo-bot50'!A1096,'data-compo-bot50'!A1097,"")</f>
        <v/>
      </c>
      <c r="B1099" s="7" t="str">
        <f>'data-compo-bot50'!C1097</f>
        <v>Guinea</v>
      </c>
      <c r="C1099" s="246">
        <f>'data-compo-bot50'!B1097</f>
        <v>1</v>
      </c>
    </row>
    <row r="1100" spans="1:3" x14ac:dyDescent="0.2">
      <c r="A1100" s="245" t="str">
        <f>IF('data-compo-bot50'!A1098&lt;&gt;'data-compo-bot50'!A1097,'data-compo-bot50'!A1098,"")</f>
        <v/>
      </c>
      <c r="B1100" s="7" t="str">
        <f>'data-compo-bot50'!C1098</f>
        <v>Guinea-Bissau</v>
      </c>
      <c r="C1100" s="246">
        <f>'data-compo-bot50'!B1098</f>
        <v>1</v>
      </c>
    </row>
    <row r="1101" spans="1:3" x14ac:dyDescent="0.2">
      <c r="A1101" s="245" t="str">
        <f>IF('data-compo-bot50'!A1099&lt;&gt;'data-compo-bot50'!A1098,'data-compo-bot50'!A1099,"")</f>
        <v/>
      </c>
      <c r="B1101" s="7" t="str">
        <f>'data-compo-bot50'!C1099</f>
        <v>Honduras</v>
      </c>
      <c r="C1101" s="246">
        <f>'data-compo-bot50'!B1099</f>
        <v>1</v>
      </c>
    </row>
    <row r="1102" spans="1:3" x14ac:dyDescent="0.2">
      <c r="A1102" s="245" t="str">
        <f>IF('data-compo-bot50'!A1100&lt;&gt;'data-compo-bot50'!A1099,'data-compo-bot50'!A1100,"")</f>
        <v/>
      </c>
      <c r="B1102" s="7" t="str">
        <f>'data-compo-bot50'!C1100</f>
        <v>Haiti</v>
      </c>
      <c r="C1102" s="246">
        <f>'data-compo-bot50'!B1100</f>
        <v>1</v>
      </c>
    </row>
    <row r="1103" spans="1:3" x14ac:dyDescent="0.2">
      <c r="A1103" s="245" t="str">
        <f>IF('data-compo-bot50'!A1101&lt;&gt;'data-compo-bot50'!A1100,'data-compo-bot50'!A1101,"")</f>
        <v/>
      </c>
      <c r="B1103" s="7" t="str">
        <f>'data-compo-bot50'!C1101</f>
        <v>Indonesia</v>
      </c>
      <c r="C1103" s="246">
        <f>'data-compo-bot50'!B1101</f>
        <v>1</v>
      </c>
    </row>
    <row r="1104" spans="1:3" x14ac:dyDescent="0.2">
      <c r="A1104" s="245" t="str">
        <f>IF('data-compo-bot50'!A1102&lt;&gt;'data-compo-bot50'!A1101,'data-compo-bot50'!A1102,"")</f>
        <v/>
      </c>
      <c r="B1104" s="7" t="str">
        <f>'data-compo-bot50'!C1102</f>
        <v>India</v>
      </c>
      <c r="C1104" s="246">
        <f>'data-compo-bot50'!B1102</f>
        <v>1</v>
      </c>
    </row>
    <row r="1105" spans="1:3" x14ac:dyDescent="0.2">
      <c r="A1105" s="245" t="str">
        <f>IF('data-compo-bot50'!A1103&lt;&gt;'data-compo-bot50'!A1102,'data-compo-bot50'!A1103,"")</f>
        <v/>
      </c>
      <c r="B1105" s="7" t="str">
        <f>'data-compo-bot50'!C1103</f>
        <v>Kenya</v>
      </c>
      <c r="C1105" s="246">
        <f>'data-compo-bot50'!B1103</f>
        <v>1</v>
      </c>
    </row>
    <row r="1106" spans="1:3" x14ac:dyDescent="0.2">
      <c r="A1106" s="245" t="str">
        <f>IF('data-compo-bot50'!A1104&lt;&gt;'data-compo-bot50'!A1103,'data-compo-bot50'!A1104,"")</f>
        <v/>
      </c>
      <c r="B1106" s="7" t="str">
        <f>'data-compo-bot50'!C1104</f>
        <v>Kyrgyzstan</v>
      </c>
      <c r="C1106" s="246">
        <f>'data-compo-bot50'!B1104</f>
        <v>1</v>
      </c>
    </row>
    <row r="1107" spans="1:3" x14ac:dyDescent="0.2">
      <c r="A1107" s="245" t="str">
        <f>IF('data-compo-bot50'!A1105&lt;&gt;'data-compo-bot50'!A1104,'data-compo-bot50'!A1105,"")</f>
        <v/>
      </c>
      <c r="B1107" s="7" t="str">
        <f>'data-compo-bot50'!C1105</f>
        <v>Cambodia</v>
      </c>
      <c r="C1107" s="246">
        <f>'data-compo-bot50'!B1105</f>
        <v>1</v>
      </c>
    </row>
    <row r="1108" spans="1:3" x14ac:dyDescent="0.2">
      <c r="A1108" s="245" t="str">
        <f>IF('data-compo-bot50'!A1106&lt;&gt;'data-compo-bot50'!A1105,'data-compo-bot50'!A1106,"")</f>
        <v/>
      </c>
      <c r="B1108" s="7" t="str">
        <f>'data-compo-bot50'!C1106</f>
        <v>Comoros</v>
      </c>
      <c r="C1108" s="246">
        <f>'data-compo-bot50'!B1106</f>
        <v>1</v>
      </c>
    </row>
    <row r="1109" spans="1:3" x14ac:dyDescent="0.2">
      <c r="A1109" s="245" t="str">
        <f>IF('data-compo-bot50'!A1107&lt;&gt;'data-compo-bot50'!A1106,'data-compo-bot50'!A1107,"")</f>
        <v/>
      </c>
      <c r="B1109" s="7" t="str">
        <f>'data-compo-bot50'!C1107</f>
        <v>Lao PDR</v>
      </c>
      <c r="C1109" s="246">
        <f>'data-compo-bot50'!B1107</f>
        <v>1</v>
      </c>
    </row>
    <row r="1110" spans="1:3" x14ac:dyDescent="0.2">
      <c r="A1110" s="245" t="str">
        <f>IF('data-compo-bot50'!A1108&lt;&gt;'data-compo-bot50'!A1107,'data-compo-bot50'!A1108,"")</f>
        <v/>
      </c>
      <c r="B1110" s="7" t="str">
        <f>'data-compo-bot50'!C1108</f>
        <v>Liberia</v>
      </c>
      <c r="C1110" s="246">
        <f>'data-compo-bot50'!B1108</f>
        <v>1</v>
      </c>
    </row>
    <row r="1111" spans="1:3" x14ac:dyDescent="0.2">
      <c r="A1111" s="245" t="str">
        <f>IF('data-compo-bot50'!A1109&lt;&gt;'data-compo-bot50'!A1108,'data-compo-bot50'!A1109,"")</f>
        <v/>
      </c>
      <c r="B1111" s="7" t="str">
        <f>'data-compo-bot50'!C1109</f>
        <v>Lesotho</v>
      </c>
      <c r="C1111" s="246">
        <f>'data-compo-bot50'!B1109</f>
        <v>1</v>
      </c>
    </row>
    <row r="1112" spans="1:3" x14ac:dyDescent="0.2">
      <c r="A1112" s="245" t="str">
        <f>IF('data-compo-bot50'!A1110&lt;&gt;'data-compo-bot50'!A1109,'data-compo-bot50'!A1110,"")</f>
        <v/>
      </c>
      <c r="B1112" s="7" t="str">
        <f>'data-compo-bot50'!C1110</f>
        <v>Moldova</v>
      </c>
      <c r="C1112" s="246">
        <f>'data-compo-bot50'!B1110</f>
        <v>1</v>
      </c>
    </row>
    <row r="1113" spans="1:3" x14ac:dyDescent="0.2">
      <c r="A1113" s="245" t="str">
        <f>IF('data-compo-bot50'!A1111&lt;&gt;'data-compo-bot50'!A1110,'data-compo-bot50'!A1111,"")</f>
        <v/>
      </c>
      <c r="B1113" s="7" t="str">
        <f>'data-compo-bot50'!C1111</f>
        <v>Madagascar</v>
      </c>
      <c r="C1113" s="246">
        <f>'data-compo-bot50'!B1111</f>
        <v>1</v>
      </c>
    </row>
    <row r="1114" spans="1:3" x14ac:dyDescent="0.2">
      <c r="A1114" s="245" t="str">
        <f>IF('data-compo-bot50'!A1112&lt;&gt;'data-compo-bot50'!A1111,'data-compo-bot50'!A1112,"")</f>
        <v/>
      </c>
      <c r="B1114" s="7" t="str">
        <f>'data-compo-bot50'!C1112</f>
        <v>Mali</v>
      </c>
      <c r="C1114" s="246">
        <f>'data-compo-bot50'!B1112</f>
        <v>1</v>
      </c>
    </row>
    <row r="1115" spans="1:3" x14ac:dyDescent="0.2">
      <c r="A1115" s="245" t="str">
        <f>IF('data-compo-bot50'!A1113&lt;&gt;'data-compo-bot50'!A1112,'data-compo-bot50'!A1113,"")</f>
        <v/>
      </c>
      <c r="B1115" s="7" t="str">
        <f>'data-compo-bot50'!C1113</f>
        <v>Myanmar</v>
      </c>
      <c r="C1115" s="246">
        <f>'data-compo-bot50'!B1113</f>
        <v>1</v>
      </c>
    </row>
    <row r="1116" spans="1:3" x14ac:dyDescent="0.2">
      <c r="A1116" s="245" t="str">
        <f>IF('data-compo-bot50'!A1114&lt;&gt;'data-compo-bot50'!A1113,'data-compo-bot50'!A1114,"")</f>
        <v/>
      </c>
      <c r="B1116" s="7" t="str">
        <f>'data-compo-bot50'!C1114</f>
        <v>Mauritania</v>
      </c>
      <c r="C1116" s="246">
        <f>'data-compo-bot50'!B1114</f>
        <v>1</v>
      </c>
    </row>
    <row r="1117" spans="1:3" x14ac:dyDescent="0.2">
      <c r="A1117" s="245" t="str">
        <f>IF('data-compo-bot50'!A1115&lt;&gt;'data-compo-bot50'!A1114,'data-compo-bot50'!A1115,"")</f>
        <v/>
      </c>
      <c r="B1117" s="7" t="str">
        <f>'data-compo-bot50'!C1115</f>
        <v>Malawi</v>
      </c>
      <c r="C1117" s="246">
        <f>'data-compo-bot50'!B1115</f>
        <v>1</v>
      </c>
    </row>
    <row r="1118" spans="1:3" x14ac:dyDescent="0.2">
      <c r="A1118" s="245" t="str">
        <f>IF('data-compo-bot50'!A1116&lt;&gt;'data-compo-bot50'!A1115,'data-compo-bot50'!A1116,"")</f>
        <v/>
      </c>
      <c r="B1118" s="7" t="str">
        <f>'data-compo-bot50'!C1116</f>
        <v>Mozambique</v>
      </c>
      <c r="C1118" s="246">
        <f>'data-compo-bot50'!B1116</f>
        <v>1</v>
      </c>
    </row>
    <row r="1119" spans="1:3" x14ac:dyDescent="0.2">
      <c r="A1119" s="245" t="str">
        <f>IF('data-compo-bot50'!A1117&lt;&gt;'data-compo-bot50'!A1116,'data-compo-bot50'!A1117,"")</f>
        <v/>
      </c>
      <c r="B1119" s="7" t="str">
        <f>'data-compo-bot50'!C1117</f>
        <v>Niger</v>
      </c>
      <c r="C1119" s="246">
        <f>'data-compo-bot50'!B1117</f>
        <v>1</v>
      </c>
    </row>
    <row r="1120" spans="1:3" x14ac:dyDescent="0.2">
      <c r="A1120" s="245" t="str">
        <f>IF('data-compo-bot50'!A1118&lt;&gt;'data-compo-bot50'!A1117,'data-compo-bot50'!A1118,"")</f>
        <v/>
      </c>
      <c r="B1120" s="7" t="str">
        <f>'data-compo-bot50'!C1118</f>
        <v>Nigeria</v>
      </c>
      <c r="C1120" s="246">
        <f>'data-compo-bot50'!B1118</f>
        <v>1</v>
      </c>
    </row>
    <row r="1121" spans="1:3" x14ac:dyDescent="0.2">
      <c r="A1121" s="245" t="str">
        <f>IF('data-compo-bot50'!A1119&lt;&gt;'data-compo-bot50'!A1118,'data-compo-bot50'!A1119,"")</f>
        <v/>
      </c>
      <c r="B1121" s="7" t="str">
        <f>'data-compo-bot50'!C1119</f>
        <v>Nicaragua</v>
      </c>
      <c r="C1121" s="246">
        <f>'data-compo-bot50'!B1119</f>
        <v>1</v>
      </c>
    </row>
    <row r="1122" spans="1:3" x14ac:dyDescent="0.2">
      <c r="A1122" s="245" t="str">
        <f>IF('data-compo-bot50'!A1120&lt;&gt;'data-compo-bot50'!A1119,'data-compo-bot50'!A1120,"")</f>
        <v/>
      </c>
      <c r="B1122" s="7" t="str">
        <f>'data-compo-bot50'!C1120</f>
        <v>Nepal</v>
      </c>
      <c r="C1122" s="246">
        <f>'data-compo-bot50'!B1120</f>
        <v>1</v>
      </c>
    </row>
    <row r="1123" spans="1:3" x14ac:dyDescent="0.2">
      <c r="A1123" s="245" t="str">
        <f>IF('data-compo-bot50'!A1121&lt;&gt;'data-compo-bot50'!A1120,'data-compo-bot50'!A1121,"")</f>
        <v/>
      </c>
      <c r="B1123" s="7" t="str">
        <f>'data-compo-bot50'!C1121</f>
        <v>Papua New Guinea</v>
      </c>
      <c r="C1123" s="246">
        <f>'data-compo-bot50'!B1121</f>
        <v>1</v>
      </c>
    </row>
    <row r="1124" spans="1:3" x14ac:dyDescent="0.2">
      <c r="A1124" s="245" t="str">
        <f>IF('data-compo-bot50'!A1122&lt;&gt;'data-compo-bot50'!A1121,'data-compo-bot50'!A1122,"")</f>
        <v/>
      </c>
      <c r="B1124" s="7" t="str">
        <f>'data-compo-bot50'!C1122</f>
        <v>Pakistan</v>
      </c>
      <c r="C1124" s="246">
        <f>'data-compo-bot50'!B1122</f>
        <v>1</v>
      </c>
    </row>
    <row r="1125" spans="1:3" x14ac:dyDescent="0.2">
      <c r="A1125" s="245" t="str">
        <f>IF('data-compo-bot50'!A1123&lt;&gt;'data-compo-bot50'!A1122,'data-compo-bot50'!A1123,"")</f>
        <v/>
      </c>
      <c r="B1125" s="7" t="str">
        <f>'data-compo-bot50'!C1123</f>
        <v>Palestine</v>
      </c>
      <c r="C1125" s="246">
        <f>'data-compo-bot50'!B1123</f>
        <v>1</v>
      </c>
    </row>
    <row r="1126" spans="1:3" x14ac:dyDescent="0.2">
      <c r="A1126" s="245" t="str">
        <f>IF('data-compo-bot50'!A1124&lt;&gt;'data-compo-bot50'!A1123,'data-compo-bot50'!A1124,"")</f>
        <v/>
      </c>
      <c r="B1126" s="7" t="str">
        <f>'data-compo-bot50'!C1124</f>
        <v>Rwanda</v>
      </c>
      <c r="C1126" s="246">
        <f>'data-compo-bot50'!B1124</f>
        <v>1</v>
      </c>
    </row>
    <row r="1127" spans="1:3" x14ac:dyDescent="0.2">
      <c r="A1127" s="245" t="str">
        <f>IF('data-compo-bot50'!A1125&lt;&gt;'data-compo-bot50'!A1124,'data-compo-bot50'!A1125,"")</f>
        <v/>
      </c>
      <c r="B1127" s="7" t="str">
        <f>'data-compo-bot50'!C1125</f>
        <v>Sudan</v>
      </c>
      <c r="C1127" s="246">
        <f>'data-compo-bot50'!B1125</f>
        <v>1</v>
      </c>
    </row>
    <row r="1128" spans="1:3" x14ac:dyDescent="0.2">
      <c r="A1128" s="245" t="str">
        <f>IF('data-compo-bot50'!A1126&lt;&gt;'data-compo-bot50'!A1125,'data-compo-bot50'!A1126,"")</f>
        <v/>
      </c>
      <c r="B1128" s="7" t="str">
        <f>'data-compo-bot50'!C1126</f>
        <v>Sierra Leone</v>
      </c>
      <c r="C1128" s="246">
        <f>'data-compo-bot50'!B1126</f>
        <v>1</v>
      </c>
    </row>
    <row r="1129" spans="1:3" x14ac:dyDescent="0.2">
      <c r="A1129" s="245" t="str">
        <f>IF('data-compo-bot50'!A1127&lt;&gt;'data-compo-bot50'!A1126,'data-compo-bot50'!A1127,"")</f>
        <v/>
      </c>
      <c r="B1129" s="7" t="str">
        <f>'data-compo-bot50'!C1127</f>
        <v>Senegal</v>
      </c>
      <c r="C1129" s="246">
        <f>'data-compo-bot50'!B1127</f>
        <v>1</v>
      </c>
    </row>
    <row r="1130" spans="1:3" x14ac:dyDescent="0.2">
      <c r="A1130" s="245" t="str">
        <f>IF('data-compo-bot50'!A1128&lt;&gt;'data-compo-bot50'!A1127,'data-compo-bot50'!A1128,"")</f>
        <v/>
      </c>
      <c r="B1130" s="7" t="str">
        <f>'data-compo-bot50'!C1128</f>
        <v>Somalia</v>
      </c>
      <c r="C1130" s="246">
        <f>'data-compo-bot50'!B1128</f>
        <v>1</v>
      </c>
    </row>
    <row r="1131" spans="1:3" x14ac:dyDescent="0.2">
      <c r="A1131" s="245" t="str">
        <f>IF('data-compo-bot50'!A1129&lt;&gt;'data-compo-bot50'!A1128,'data-compo-bot50'!A1129,"")</f>
        <v/>
      </c>
      <c r="B1131" s="7" t="str">
        <f>'data-compo-bot50'!C1129</f>
        <v>South Sudan</v>
      </c>
      <c r="C1131" s="246">
        <f>'data-compo-bot50'!B1129</f>
        <v>1</v>
      </c>
    </row>
    <row r="1132" spans="1:3" x14ac:dyDescent="0.2">
      <c r="A1132" s="245" t="str">
        <f>IF('data-compo-bot50'!A1130&lt;&gt;'data-compo-bot50'!A1129,'data-compo-bot50'!A1130,"")</f>
        <v/>
      </c>
      <c r="B1132" s="7" t="str">
        <f>'data-compo-bot50'!C1130</f>
        <v>Sao Tome and Principe</v>
      </c>
      <c r="C1132" s="246">
        <f>'data-compo-bot50'!B1130</f>
        <v>1</v>
      </c>
    </row>
    <row r="1133" spans="1:3" x14ac:dyDescent="0.2">
      <c r="A1133" s="245" t="str">
        <f>IF('data-compo-bot50'!A1131&lt;&gt;'data-compo-bot50'!A1130,'data-compo-bot50'!A1131,"")</f>
        <v/>
      </c>
      <c r="B1133" s="7" t="str">
        <f>'data-compo-bot50'!C1131</f>
        <v>Chad</v>
      </c>
      <c r="C1133" s="246">
        <f>'data-compo-bot50'!B1131</f>
        <v>1</v>
      </c>
    </row>
    <row r="1134" spans="1:3" x14ac:dyDescent="0.2">
      <c r="A1134" s="245" t="str">
        <f>IF('data-compo-bot50'!A1132&lt;&gt;'data-compo-bot50'!A1131,'data-compo-bot50'!A1132,"")</f>
        <v/>
      </c>
      <c r="B1134" s="7" t="str">
        <f>'data-compo-bot50'!C1132</f>
        <v>Togo</v>
      </c>
      <c r="C1134" s="246">
        <f>'data-compo-bot50'!B1132</f>
        <v>1</v>
      </c>
    </row>
    <row r="1135" spans="1:3" x14ac:dyDescent="0.2">
      <c r="A1135" s="245" t="str">
        <f>IF('data-compo-bot50'!A1133&lt;&gt;'data-compo-bot50'!A1132,'data-compo-bot50'!A1133,"")</f>
        <v/>
      </c>
      <c r="B1135" s="7" t="str">
        <f>'data-compo-bot50'!C1133</f>
        <v>Tajikistan</v>
      </c>
      <c r="C1135" s="246">
        <f>'data-compo-bot50'!B1133</f>
        <v>1</v>
      </c>
    </row>
    <row r="1136" spans="1:3" x14ac:dyDescent="0.2">
      <c r="A1136" s="245" t="str">
        <f>IF('data-compo-bot50'!A1134&lt;&gt;'data-compo-bot50'!A1133,'data-compo-bot50'!A1134,"")</f>
        <v/>
      </c>
      <c r="B1136" s="7" t="str">
        <f>'data-compo-bot50'!C1134</f>
        <v>Tanzania</v>
      </c>
      <c r="C1136" s="246">
        <f>'data-compo-bot50'!B1134</f>
        <v>1</v>
      </c>
    </row>
    <row r="1137" spans="1:3" x14ac:dyDescent="0.2">
      <c r="A1137" s="245" t="str">
        <f>IF('data-compo-bot50'!A1135&lt;&gt;'data-compo-bot50'!A1134,'data-compo-bot50'!A1135,"")</f>
        <v/>
      </c>
      <c r="B1137" s="7" t="str">
        <f>'data-compo-bot50'!C1135</f>
        <v>Uganda</v>
      </c>
      <c r="C1137" s="246">
        <f>'data-compo-bot50'!B1135</f>
        <v>1</v>
      </c>
    </row>
    <row r="1138" spans="1:3" x14ac:dyDescent="0.2">
      <c r="A1138" s="245" t="str">
        <f>IF('data-compo-bot50'!A1136&lt;&gt;'data-compo-bot50'!A1135,'data-compo-bot50'!A1136,"")</f>
        <v/>
      </c>
      <c r="B1138" s="7" t="str">
        <f>'data-compo-bot50'!C1136</f>
        <v>Uzbekistan</v>
      </c>
      <c r="C1138" s="246">
        <f>'data-compo-bot50'!B1136</f>
        <v>1</v>
      </c>
    </row>
    <row r="1139" spans="1:3" x14ac:dyDescent="0.2">
      <c r="A1139" s="245" t="str">
        <f>IF('data-compo-bot50'!A1137&lt;&gt;'data-compo-bot50'!A1136,'data-compo-bot50'!A1137,"")</f>
        <v/>
      </c>
      <c r="B1139" s="7" t="str">
        <f>'data-compo-bot50'!C1137</f>
        <v>Viet Nam</v>
      </c>
      <c r="C1139" s="246">
        <f>'data-compo-bot50'!B1137</f>
        <v>1</v>
      </c>
    </row>
    <row r="1140" spans="1:3" x14ac:dyDescent="0.2">
      <c r="A1140" s="245" t="str">
        <f>IF('data-compo-bot50'!A1138&lt;&gt;'data-compo-bot50'!A1137,'data-compo-bot50'!A1138,"")</f>
        <v/>
      </c>
      <c r="B1140" s="7" t="str">
        <f>'data-compo-bot50'!C1138</f>
        <v>Yemen</v>
      </c>
      <c r="C1140" s="246">
        <f>'data-compo-bot50'!B1138</f>
        <v>1</v>
      </c>
    </row>
    <row r="1141" spans="1:3" x14ac:dyDescent="0.2">
      <c r="A1141" s="245" t="str">
        <f>IF('data-compo-bot50'!A1139&lt;&gt;'data-compo-bot50'!A1138,'data-compo-bot50'!A1139,"")</f>
        <v/>
      </c>
      <c r="B1141" s="7" t="str">
        <f>'data-compo-bot50'!C1139</f>
        <v>Zambia</v>
      </c>
      <c r="C1141" s="246">
        <f>'data-compo-bot50'!B1139</f>
        <v>1</v>
      </c>
    </row>
    <row r="1142" spans="1:3" x14ac:dyDescent="0.2">
      <c r="A1142" s="245" t="str">
        <f>IF('data-compo-bot50'!A1140&lt;&gt;'data-compo-bot50'!A1139,'data-compo-bot50'!A1140,"")</f>
        <v/>
      </c>
      <c r="B1142" s="7" t="str">
        <f>'data-compo-bot50'!C1140</f>
        <v>Zimbabwe</v>
      </c>
      <c r="C1142" s="246">
        <f>'data-compo-bot50'!B1140</f>
        <v>1</v>
      </c>
    </row>
    <row r="1143" spans="1:3" x14ac:dyDescent="0.2">
      <c r="A1143" s="245" t="str">
        <f>IF('data-compo-bot50'!A1141&lt;&gt;'data-compo-bot50'!A1140,'data-compo-bot50'!A1141,"")</f>
        <v/>
      </c>
      <c r="B1143" s="7" t="str">
        <f>'data-compo-bot50'!C1141</f>
        <v>Zanzibar</v>
      </c>
      <c r="C1143" s="246">
        <f>'data-compo-bot50'!B1141</f>
        <v>1</v>
      </c>
    </row>
    <row r="1144" spans="1:3" x14ac:dyDescent="0.2">
      <c r="A1144" s="245">
        <f>IF('data-compo-bot50'!A1142&lt;&gt;'data-compo-bot50'!A1141,'data-compo-bot50'!A1142,"")</f>
        <v>2001</v>
      </c>
      <c r="B1144" s="7" t="str">
        <f>'data-compo-bot50'!C1142</f>
        <v>Afghanistan</v>
      </c>
      <c r="C1144" s="246">
        <f>'data-compo-bot50'!B1142</f>
        <v>1</v>
      </c>
    </row>
    <row r="1145" spans="1:3" x14ac:dyDescent="0.2">
      <c r="A1145" s="245" t="str">
        <f>IF('data-compo-bot50'!A1143&lt;&gt;'data-compo-bot50'!A1142,'data-compo-bot50'!A1143,"")</f>
        <v/>
      </c>
      <c r="B1145" s="7" t="str">
        <f>'data-compo-bot50'!C1143</f>
        <v>Armenia</v>
      </c>
      <c r="C1145" s="246">
        <f>'data-compo-bot50'!B1143</f>
        <v>1</v>
      </c>
    </row>
    <row r="1146" spans="1:3" x14ac:dyDescent="0.2">
      <c r="A1146" s="245" t="str">
        <f>IF('data-compo-bot50'!A1144&lt;&gt;'data-compo-bot50'!A1143,'data-compo-bot50'!A1144,"")</f>
        <v/>
      </c>
      <c r="B1146" s="7" t="str">
        <f>'data-compo-bot50'!C1144</f>
        <v>Angola</v>
      </c>
      <c r="C1146" s="246">
        <f>'data-compo-bot50'!B1144</f>
        <v>1</v>
      </c>
    </row>
    <row r="1147" spans="1:3" x14ac:dyDescent="0.2">
      <c r="A1147" s="245" t="str">
        <f>IF('data-compo-bot50'!A1145&lt;&gt;'data-compo-bot50'!A1144,'data-compo-bot50'!A1145,"")</f>
        <v/>
      </c>
      <c r="B1147" s="7" t="str">
        <f>'data-compo-bot50'!C1145</f>
        <v>Bangladesh</v>
      </c>
      <c r="C1147" s="246">
        <f>'data-compo-bot50'!B1145</f>
        <v>1</v>
      </c>
    </row>
    <row r="1148" spans="1:3" x14ac:dyDescent="0.2">
      <c r="A1148" s="245" t="str">
        <f>IF('data-compo-bot50'!A1146&lt;&gt;'data-compo-bot50'!A1145,'data-compo-bot50'!A1146,"")</f>
        <v/>
      </c>
      <c r="B1148" s="7" t="str">
        <f>'data-compo-bot50'!C1146</f>
        <v>Burkina Faso</v>
      </c>
      <c r="C1148" s="246">
        <f>'data-compo-bot50'!B1146</f>
        <v>1</v>
      </c>
    </row>
    <row r="1149" spans="1:3" x14ac:dyDescent="0.2">
      <c r="A1149" s="245" t="str">
        <f>IF('data-compo-bot50'!A1147&lt;&gt;'data-compo-bot50'!A1146,'data-compo-bot50'!A1147,"")</f>
        <v/>
      </c>
      <c r="B1149" s="7" t="str">
        <f>'data-compo-bot50'!C1147</f>
        <v>Burundi</v>
      </c>
      <c r="C1149" s="246">
        <f>'data-compo-bot50'!B1147</f>
        <v>1</v>
      </c>
    </row>
    <row r="1150" spans="1:3" x14ac:dyDescent="0.2">
      <c r="A1150" s="245" t="str">
        <f>IF('data-compo-bot50'!A1148&lt;&gt;'data-compo-bot50'!A1147,'data-compo-bot50'!A1148,"")</f>
        <v/>
      </c>
      <c r="B1150" s="7" t="str">
        <f>'data-compo-bot50'!C1148</f>
        <v>Benin</v>
      </c>
      <c r="C1150" s="246">
        <f>'data-compo-bot50'!B1148</f>
        <v>1</v>
      </c>
    </row>
    <row r="1151" spans="1:3" x14ac:dyDescent="0.2">
      <c r="A1151" s="245" t="str">
        <f>IF('data-compo-bot50'!A1149&lt;&gt;'data-compo-bot50'!A1148,'data-compo-bot50'!A1149,"")</f>
        <v/>
      </c>
      <c r="B1151" s="7" t="str">
        <f>'data-compo-bot50'!C1149</f>
        <v>Bhutan</v>
      </c>
      <c r="C1151" s="246">
        <f>'data-compo-bot50'!B1149</f>
        <v>1</v>
      </c>
    </row>
    <row r="1152" spans="1:3" x14ac:dyDescent="0.2">
      <c r="A1152" s="245" t="str">
        <f>IF('data-compo-bot50'!A1150&lt;&gt;'data-compo-bot50'!A1149,'data-compo-bot50'!A1150,"")</f>
        <v/>
      </c>
      <c r="B1152" s="7" t="str">
        <f>'data-compo-bot50'!C1150</f>
        <v>DR Congo</v>
      </c>
      <c r="C1152" s="246">
        <f>'data-compo-bot50'!B1150</f>
        <v>1</v>
      </c>
    </row>
    <row r="1153" spans="1:3" x14ac:dyDescent="0.2">
      <c r="A1153" s="245" t="str">
        <f>IF('data-compo-bot50'!A1151&lt;&gt;'data-compo-bot50'!A1150,'data-compo-bot50'!A1151,"")</f>
        <v/>
      </c>
      <c r="B1153" s="7" t="str">
        <f>'data-compo-bot50'!C1151</f>
        <v>Central African Republic</v>
      </c>
      <c r="C1153" s="246">
        <f>'data-compo-bot50'!B1151</f>
        <v>1</v>
      </c>
    </row>
    <row r="1154" spans="1:3" x14ac:dyDescent="0.2">
      <c r="A1154" s="245" t="str">
        <f>IF('data-compo-bot50'!A1152&lt;&gt;'data-compo-bot50'!A1151,'data-compo-bot50'!A1152,"")</f>
        <v/>
      </c>
      <c r="B1154" s="7" t="str">
        <f>'data-compo-bot50'!C1152</f>
        <v>Congo</v>
      </c>
      <c r="C1154" s="246">
        <f>'data-compo-bot50'!B1152</f>
        <v>1</v>
      </c>
    </row>
    <row r="1155" spans="1:3" x14ac:dyDescent="0.2">
      <c r="A1155" s="245" t="str">
        <f>IF('data-compo-bot50'!A1153&lt;&gt;'data-compo-bot50'!A1152,'data-compo-bot50'!A1153,"")</f>
        <v/>
      </c>
      <c r="B1155" s="7" t="str">
        <f>'data-compo-bot50'!C1153</f>
        <v>Cote d'Ivoire</v>
      </c>
      <c r="C1155" s="246">
        <f>'data-compo-bot50'!B1153</f>
        <v>1</v>
      </c>
    </row>
    <row r="1156" spans="1:3" x14ac:dyDescent="0.2">
      <c r="A1156" s="245" t="str">
        <f>IF('data-compo-bot50'!A1154&lt;&gt;'data-compo-bot50'!A1153,'data-compo-bot50'!A1154,"")</f>
        <v/>
      </c>
      <c r="B1156" s="7" t="str">
        <f>'data-compo-bot50'!C1154</f>
        <v>Cameroon</v>
      </c>
      <c r="C1156" s="246">
        <f>'data-compo-bot50'!B1154</f>
        <v>1</v>
      </c>
    </row>
    <row r="1157" spans="1:3" x14ac:dyDescent="0.2">
      <c r="A1157" s="245" t="str">
        <f>IF('data-compo-bot50'!A1155&lt;&gt;'data-compo-bot50'!A1154,'data-compo-bot50'!A1155,"")</f>
        <v/>
      </c>
      <c r="B1157" s="7" t="str">
        <f>'data-compo-bot50'!C1155</f>
        <v>China</v>
      </c>
      <c r="C1157" s="246">
        <f>'data-compo-bot50'!B1155</f>
        <v>0.4699999988079071</v>
      </c>
    </row>
    <row r="1158" spans="1:3" x14ac:dyDescent="0.2">
      <c r="A1158" s="245" t="str">
        <f>IF('data-compo-bot50'!A1156&lt;&gt;'data-compo-bot50'!A1155,'data-compo-bot50'!A1156,"")</f>
        <v/>
      </c>
      <c r="B1158" s="7" t="str">
        <f>'data-compo-bot50'!C1156</f>
        <v>Cabo Verde</v>
      </c>
      <c r="C1158" s="246">
        <f>'data-compo-bot50'!B1156</f>
        <v>1</v>
      </c>
    </row>
    <row r="1159" spans="1:3" x14ac:dyDescent="0.2">
      <c r="A1159" s="245" t="str">
        <f>IF('data-compo-bot50'!A1157&lt;&gt;'data-compo-bot50'!A1156,'data-compo-bot50'!A1157,"")</f>
        <v/>
      </c>
      <c r="B1159" s="7" t="str">
        <f>'data-compo-bot50'!C1157</f>
        <v>Djibouti</v>
      </c>
      <c r="C1159" s="246">
        <f>'data-compo-bot50'!B1157</f>
        <v>1</v>
      </c>
    </row>
    <row r="1160" spans="1:3" x14ac:dyDescent="0.2">
      <c r="A1160" s="245" t="str">
        <f>IF('data-compo-bot50'!A1158&lt;&gt;'data-compo-bot50'!A1157,'data-compo-bot50'!A1158,"")</f>
        <v/>
      </c>
      <c r="B1160" s="7" t="str">
        <f>'data-compo-bot50'!C1158</f>
        <v>Eritrea</v>
      </c>
      <c r="C1160" s="246">
        <f>'data-compo-bot50'!B1158</f>
        <v>1</v>
      </c>
    </row>
    <row r="1161" spans="1:3" x14ac:dyDescent="0.2">
      <c r="A1161" s="245" t="str">
        <f>IF('data-compo-bot50'!A1159&lt;&gt;'data-compo-bot50'!A1158,'data-compo-bot50'!A1159,"")</f>
        <v/>
      </c>
      <c r="B1161" s="7" t="str">
        <f>'data-compo-bot50'!C1159</f>
        <v>Ethiopia</v>
      </c>
      <c r="C1161" s="246">
        <f>'data-compo-bot50'!B1159</f>
        <v>1</v>
      </c>
    </row>
    <row r="1162" spans="1:3" x14ac:dyDescent="0.2">
      <c r="A1162" s="245" t="str">
        <f>IF('data-compo-bot50'!A1160&lt;&gt;'data-compo-bot50'!A1159,'data-compo-bot50'!A1160,"")</f>
        <v/>
      </c>
      <c r="B1162" s="7" t="str">
        <f>'data-compo-bot50'!C1160</f>
        <v>Georgia</v>
      </c>
      <c r="C1162" s="246">
        <f>'data-compo-bot50'!B1160</f>
        <v>1</v>
      </c>
    </row>
    <row r="1163" spans="1:3" x14ac:dyDescent="0.2">
      <c r="A1163" s="245" t="str">
        <f>IF('data-compo-bot50'!A1161&lt;&gt;'data-compo-bot50'!A1160,'data-compo-bot50'!A1161,"")</f>
        <v/>
      </c>
      <c r="B1163" s="7" t="str">
        <f>'data-compo-bot50'!C1161</f>
        <v>Ghana</v>
      </c>
      <c r="C1163" s="246">
        <f>'data-compo-bot50'!B1161</f>
        <v>1</v>
      </c>
    </row>
    <row r="1164" spans="1:3" x14ac:dyDescent="0.2">
      <c r="A1164" s="245" t="str">
        <f>IF('data-compo-bot50'!A1162&lt;&gt;'data-compo-bot50'!A1161,'data-compo-bot50'!A1162,"")</f>
        <v/>
      </c>
      <c r="B1164" s="7" t="str">
        <f>'data-compo-bot50'!C1162</f>
        <v>Gambia</v>
      </c>
      <c r="C1164" s="246">
        <f>'data-compo-bot50'!B1162</f>
        <v>1</v>
      </c>
    </row>
    <row r="1165" spans="1:3" x14ac:dyDescent="0.2">
      <c r="A1165" s="245" t="str">
        <f>IF('data-compo-bot50'!A1163&lt;&gt;'data-compo-bot50'!A1162,'data-compo-bot50'!A1163,"")</f>
        <v/>
      </c>
      <c r="B1165" s="7" t="str">
        <f>'data-compo-bot50'!C1163</f>
        <v>Guinea</v>
      </c>
      <c r="C1165" s="246">
        <f>'data-compo-bot50'!B1163</f>
        <v>1</v>
      </c>
    </row>
    <row r="1166" spans="1:3" x14ac:dyDescent="0.2">
      <c r="A1166" s="245" t="str">
        <f>IF('data-compo-bot50'!A1164&lt;&gt;'data-compo-bot50'!A1163,'data-compo-bot50'!A1164,"")</f>
        <v/>
      </c>
      <c r="B1166" s="7" t="str">
        <f>'data-compo-bot50'!C1164</f>
        <v>Guinea-Bissau</v>
      </c>
      <c r="C1166" s="246">
        <f>'data-compo-bot50'!B1164</f>
        <v>1</v>
      </c>
    </row>
    <row r="1167" spans="1:3" x14ac:dyDescent="0.2">
      <c r="A1167" s="245" t="str">
        <f>IF('data-compo-bot50'!A1165&lt;&gt;'data-compo-bot50'!A1164,'data-compo-bot50'!A1165,"")</f>
        <v/>
      </c>
      <c r="B1167" s="7" t="str">
        <f>'data-compo-bot50'!C1165</f>
        <v>Honduras</v>
      </c>
      <c r="C1167" s="246">
        <f>'data-compo-bot50'!B1165</f>
        <v>1</v>
      </c>
    </row>
    <row r="1168" spans="1:3" x14ac:dyDescent="0.2">
      <c r="A1168" s="245" t="str">
        <f>IF('data-compo-bot50'!A1166&lt;&gt;'data-compo-bot50'!A1165,'data-compo-bot50'!A1166,"")</f>
        <v/>
      </c>
      <c r="B1168" s="7" t="str">
        <f>'data-compo-bot50'!C1166</f>
        <v>Haiti</v>
      </c>
      <c r="C1168" s="246">
        <f>'data-compo-bot50'!B1166</f>
        <v>1</v>
      </c>
    </row>
    <row r="1169" spans="1:3" x14ac:dyDescent="0.2">
      <c r="A1169" s="245" t="str">
        <f>IF('data-compo-bot50'!A1167&lt;&gt;'data-compo-bot50'!A1166,'data-compo-bot50'!A1167,"")</f>
        <v/>
      </c>
      <c r="B1169" s="7" t="str">
        <f>'data-compo-bot50'!C1167</f>
        <v>Indonesia</v>
      </c>
      <c r="C1169" s="246">
        <f>'data-compo-bot50'!B1167</f>
        <v>1</v>
      </c>
    </row>
    <row r="1170" spans="1:3" x14ac:dyDescent="0.2">
      <c r="A1170" s="245" t="str">
        <f>IF('data-compo-bot50'!A1168&lt;&gt;'data-compo-bot50'!A1167,'data-compo-bot50'!A1168,"")</f>
        <v/>
      </c>
      <c r="B1170" s="7" t="str">
        <f>'data-compo-bot50'!C1168</f>
        <v>India</v>
      </c>
      <c r="C1170" s="246">
        <f>'data-compo-bot50'!B1168</f>
        <v>1</v>
      </c>
    </row>
    <row r="1171" spans="1:3" x14ac:dyDescent="0.2">
      <c r="A1171" s="245" t="str">
        <f>IF('data-compo-bot50'!A1169&lt;&gt;'data-compo-bot50'!A1168,'data-compo-bot50'!A1169,"")</f>
        <v/>
      </c>
      <c r="B1171" s="7" t="str">
        <f>'data-compo-bot50'!C1169</f>
        <v>Kenya</v>
      </c>
      <c r="C1171" s="246">
        <f>'data-compo-bot50'!B1169</f>
        <v>1</v>
      </c>
    </row>
    <row r="1172" spans="1:3" x14ac:dyDescent="0.2">
      <c r="A1172" s="245" t="str">
        <f>IF('data-compo-bot50'!A1170&lt;&gt;'data-compo-bot50'!A1169,'data-compo-bot50'!A1170,"")</f>
        <v/>
      </c>
      <c r="B1172" s="7" t="str">
        <f>'data-compo-bot50'!C1170</f>
        <v>Kyrgyzstan</v>
      </c>
      <c r="C1172" s="246">
        <f>'data-compo-bot50'!B1170</f>
        <v>1</v>
      </c>
    </row>
    <row r="1173" spans="1:3" x14ac:dyDescent="0.2">
      <c r="A1173" s="245" t="str">
        <f>IF('data-compo-bot50'!A1171&lt;&gt;'data-compo-bot50'!A1170,'data-compo-bot50'!A1171,"")</f>
        <v/>
      </c>
      <c r="B1173" s="7" t="str">
        <f>'data-compo-bot50'!C1171</f>
        <v>Cambodia</v>
      </c>
      <c r="C1173" s="246">
        <f>'data-compo-bot50'!B1171</f>
        <v>1</v>
      </c>
    </row>
    <row r="1174" spans="1:3" x14ac:dyDescent="0.2">
      <c r="A1174" s="245" t="str">
        <f>IF('data-compo-bot50'!A1172&lt;&gt;'data-compo-bot50'!A1171,'data-compo-bot50'!A1172,"")</f>
        <v/>
      </c>
      <c r="B1174" s="7" t="str">
        <f>'data-compo-bot50'!C1172</f>
        <v>Comoros</v>
      </c>
      <c r="C1174" s="246">
        <f>'data-compo-bot50'!B1172</f>
        <v>1</v>
      </c>
    </row>
    <row r="1175" spans="1:3" x14ac:dyDescent="0.2">
      <c r="A1175" s="245" t="str">
        <f>IF('data-compo-bot50'!A1173&lt;&gt;'data-compo-bot50'!A1172,'data-compo-bot50'!A1173,"")</f>
        <v/>
      </c>
      <c r="B1175" s="7" t="str">
        <f>'data-compo-bot50'!C1173</f>
        <v>Lao PDR</v>
      </c>
      <c r="C1175" s="246">
        <f>'data-compo-bot50'!B1173</f>
        <v>1</v>
      </c>
    </row>
    <row r="1176" spans="1:3" x14ac:dyDescent="0.2">
      <c r="A1176" s="245" t="str">
        <f>IF('data-compo-bot50'!A1174&lt;&gt;'data-compo-bot50'!A1173,'data-compo-bot50'!A1174,"")</f>
        <v/>
      </c>
      <c r="B1176" s="7" t="str">
        <f>'data-compo-bot50'!C1174</f>
        <v>Liberia</v>
      </c>
      <c r="C1176" s="246">
        <f>'data-compo-bot50'!B1174</f>
        <v>1</v>
      </c>
    </row>
    <row r="1177" spans="1:3" x14ac:dyDescent="0.2">
      <c r="A1177" s="245" t="str">
        <f>IF('data-compo-bot50'!A1175&lt;&gt;'data-compo-bot50'!A1174,'data-compo-bot50'!A1175,"")</f>
        <v/>
      </c>
      <c r="B1177" s="7" t="str">
        <f>'data-compo-bot50'!C1175</f>
        <v>Lesotho</v>
      </c>
      <c r="C1177" s="246">
        <f>'data-compo-bot50'!B1175</f>
        <v>1</v>
      </c>
    </row>
    <row r="1178" spans="1:3" x14ac:dyDescent="0.2">
      <c r="A1178" s="245" t="str">
        <f>IF('data-compo-bot50'!A1176&lt;&gt;'data-compo-bot50'!A1175,'data-compo-bot50'!A1176,"")</f>
        <v/>
      </c>
      <c r="B1178" s="7" t="str">
        <f>'data-compo-bot50'!C1176</f>
        <v>Moldova</v>
      </c>
      <c r="C1178" s="246">
        <f>'data-compo-bot50'!B1176</f>
        <v>1</v>
      </c>
    </row>
    <row r="1179" spans="1:3" x14ac:dyDescent="0.2">
      <c r="A1179" s="245" t="str">
        <f>IF('data-compo-bot50'!A1177&lt;&gt;'data-compo-bot50'!A1176,'data-compo-bot50'!A1177,"")</f>
        <v/>
      </c>
      <c r="B1179" s="7" t="str">
        <f>'data-compo-bot50'!C1177</f>
        <v>Madagascar</v>
      </c>
      <c r="C1179" s="246">
        <f>'data-compo-bot50'!B1177</f>
        <v>1</v>
      </c>
    </row>
    <row r="1180" spans="1:3" x14ac:dyDescent="0.2">
      <c r="A1180" s="245" t="str">
        <f>IF('data-compo-bot50'!A1178&lt;&gt;'data-compo-bot50'!A1177,'data-compo-bot50'!A1178,"")</f>
        <v/>
      </c>
      <c r="B1180" s="7" t="str">
        <f>'data-compo-bot50'!C1178</f>
        <v>Mali</v>
      </c>
      <c r="C1180" s="246">
        <f>'data-compo-bot50'!B1178</f>
        <v>1</v>
      </c>
    </row>
    <row r="1181" spans="1:3" x14ac:dyDescent="0.2">
      <c r="A1181" s="245" t="str">
        <f>IF('data-compo-bot50'!A1179&lt;&gt;'data-compo-bot50'!A1178,'data-compo-bot50'!A1179,"")</f>
        <v/>
      </c>
      <c r="B1181" s="7" t="str">
        <f>'data-compo-bot50'!C1179</f>
        <v>Myanmar</v>
      </c>
      <c r="C1181" s="246">
        <f>'data-compo-bot50'!B1179</f>
        <v>1</v>
      </c>
    </row>
    <row r="1182" spans="1:3" x14ac:dyDescent="0.2">
      <c r="A1182" s="245" t="str">
        <f>IF('data-compo-bot50'!A1180&lt;&gt;'data-compo-bot50'!A1179,'data-compo-bot50'!A1180,"")</f>
        <v/>
      </c>
      <c r="B1182" s="7" t="str">
        <f>'data-compo-bot50'!C1180</f>
        <v>Mauritania</v>
      </c>
      <c r="C1182" s="246">
        <f>'data-compo-bot50'!B1180</f>
        <v>1</v>
      </c>
    </row>
    <row r="1183" spans="1:3" x14ac:dyDescent="0.2">
      <c r="A1183" s="245" t="str">
        <f>IF('data-compo-bot50'!A1181&lt;&gt;'data-compo-bot50'!A1180,'data-compo-bot50'!A1181,"")</f>
        <v/>
      </c>
      <c r="B1183" s="7" t="str">
        <f>'data-compo-bot50'!C1181</f>
        <v>Malawi</v>
      </c>
      <c r="C1183" s="246">
        <f>'data-compo-bot50'!B1181</f>
        <v>1</v>
      </c>
    </row>
    <row r="1184" spans="1:3" x14ac:dyDescent="0.2">
      <c r="A1184" s="245" t="str">
        <f>IF('data-compo-bot50'!A1182&lt;&gt;'data-compo-bot50'!A1181,'data-compo-bot50'!A1182,"")</f>
        <v/>
      </c>
      <c r="B1184" s="7" t="str">
        <f>'data-compo-bot50'!C1182</f>
        <v>Mozambique</v>
      </c>
      <c r="C1184" s="246">
        <f>'data-compo-bot50'!B1182</f>
        <v>1</v>
      </c>
    </row>
    <row r="1185" spans="1:3" x14ac:dyDescent="0.2">
      <c r="A1185" s="245" t="str">
        <f>IF('data-compo-bot50'!A1183&lt;&gt;'data-compo-bot50'!A1182,'data-compo-bot50'!A1183,"")</f>
        <v/>
      </c>
      <c r="B1185" s="7" t="str">
        <f>'data-compo-bot50'!C1183</f>
        <v>Niger</v>
      </c>
      <c r="C1185" s="246">
        <f>'data-compo-bot50'!B1183</f>
        <v>1</v>
      </c>
    </row>
    <row r="1186" spans="1:3" x14ac:dyDescent="0.2">
      <c r="A1186" s="245" t="str">
        <f>IF('data-compo-bot50'!A1184&lt;&gt;'data-compo-bot50'!A1183,'data-compo-bot50'!A1184,"")</f>
        <v/>
      </c>
      <c r="B1186" s="7" t="str">
        <f>'data-compo-bot50'!C1184</f>
        <v>Nigeria</v>
      </c>
      <c r="C1186" s="246">
        <f>'data-compo-bot50'!B1184</f>
        <v>1</v>
      </c>
    </row>
    <row r="1187" spans="1:3" x14ac:dyDescent="0.2">
      <c r="A1187" s="245" t="str">
        <f>IF('data-compo-bot50'!A1185&lt;&gt;'data-compo-bot50'!A1184,'data-compo-bot50'!A1185,"")</f>
        <v/>
      </c>
      <c r="B1187" s="7" t="str">
        <f>'data-compo-bot50'!C1185</f>
        <v>Nicaragua</v>
      </c>
      <c r="C1187" s="246">
        <f>'data-compo-bot50'!B1185</f>
        <v>1</v>
      </c>
    </row>
    <row r="1188" spans="1:3" x14ac:dyDescent="0.2">
      <c r="A1188" s="245" t="str">
        <f>IF('data-compo-bot50'!A1186&lt;&gt;'data-compo-bot50'!A1185,'data-compo-bot50'!A1186,"")</f>
        <v/>
      </c>
      <c r="B1188" s="7" t="str">
        <f>'data-compo-bot50'!C1186</f>
        <v>Nepal</v>
      </c>
      <c r="C1188" s="246">
        <f>'data-compo-bot50'!B1186</f>
        <v>1</v>
      </c>
    </row>
    <row r="1189" spans="1:3" x14ac:dyDescent="0.2">
      <c r="A1189" s="245" t="str">
        <f>IF('data-compo-bot50'!A1187&lt;&gt;'data-compo-bot50'!A1186,'data-compo-bot50'!A1187,"")</f>
        <v/>
      </c>
      <c r="B1189" s="7" t="str">
        <f>'data-compo-bot50'!C1187</f>
        <v>Papua New Guinea</v>
      </c>
      <c r="C1189" s="246">
        <f>'data-compo-bot50'!B1187</f>
        <v>1</v>
      </c>
    </row>
    <row r="1190" spans="1:3" x14ac:dyDescent="0.2">
      <c r="A1190" s="245" t="str">
        <f>IF('data-compo-bot50'!A1188&lt;&gt;'data-compo-bot50'!A1187,'data-compo-bot50'!A1188,"")</f>
        <v/>
      </c>
      <c r="B1190" s="7" t="str">
        <f>'data-compo-bot50'!C1188</f>
        <v>Pakistan</v>
      </c>
      <c r="C1190" s="246">
        <f>'data-compo-bot50'!B1188</f>
        <v>1</v>
      </c>
    </row>
    <row r="1191" spans="1:3" x14ac:dyDescent="0.2">
      <c r="A1191" s="245" t="str">
        <f>IF('data-compo-bot50'!A1189&lt;&gt;'data-compo-bot50'!A1188,'data-compo-bot50'!A1189,"")</f>
        <v/>
      </c>
      <c r="B1191" s="7" t="str">
        <f>'data-compo-bot50'!C1189</f>
        <v>Palestine</v>
      </c>
      <c r="C1191" s="246">
        <f>'data-compo-bot50'!B1189</f>
        <v>1</v>
      </c>
    </row>
    <row r="1192" spans="1:3" x14ac:dyDescent="0.2">
      <c r="A1192" s="245" t="str">
        <f>IF('data-compo-bot50'!A1190&lt;&gt;'data-compo-bot50'!A1189,'data-compo-bot50'!A1190,"")</f>
        <v/>
      </c>
      <c r="B1192" s="7" t="str">
        <f>'data-compo-bot50'!C1190</f>
        <v>Rwanda</v>
      </c>
      <c r="C1192" s="246">
        <f>'data-compo-bot50'!B1190</f>
        <v>1</v>
      </c>
    </row>
    <row r="1193" spans="1:3" x14ac:dyDescent="0.2">
      <c r="A1193" s="245" t="str">
        <f>IF('data-compo-bot50'!A1191&lt;&gt;'data-compo-bot50'!A1190,'data-compo-bot50'!A1191,"")</f>
        <v/>
      </c>
      <c r="B1193" s="7" t="str">
        <f>'data-compo-bot50'!C1191</f>
        <v>Sudan</v>
      </c>
      <c r="C1193" s="246">
        <f>'data-compo-bot50'!B1191</f>
        <v>1</v>
      </c>
    </row>
    <row r="1194" spans="1:3" x14ac:dyDescent="0.2">
      <c r="A1194" s="245" t="str">
        <f>IF('data-compo-bot50'!A1192&lt;&gt;'data-compo-bot50'!A1191,'data-compo-bot50'!A1192,"")</f>
        <v/>
      </c>
      <c r="B1194" s="7" t="str">
        <f>'data-compo-bot50'!C1192</f>
        <v>Sierra Leone</v>
      </c>
      <c r="C1194" s="246">
        <f>'data-compo-bot50'!B1192</f>
        <v>1</v>
      </c>
    </row>
    <row r="1195" spans="1:3" x14ac:dyDescent="0.2">
      <c r="A1195" s="245" t="str">
        <f>IF('data-compo-bot50'!A1193&lt;&gt;'data-compo-bot50'!A1192,'data-compo-bot50'!A1193,"")</f>
        <v/>
      </c>
      <c r="B1195" s="7" t="str">
        <f>'data-compo-bot50'!C1193</f>
        <v>Senegal</v>
      </c>
      <c r="C1195" s="246">
        <f>'data-compo-bot50'!B1193</f>
        <v>1</v>
      </c>
    </row>
    <row r="1196" spans="1:3" x14ac:dyDescent="0.2">
      <c r="A1196" s="245" t="str">
        <f>IF('data-compo-bot50'!A1194&lt;&gt;'data-compo-bot50'!A1193,'data-compo-bot50'!A1194,"")</f>
        <v/>
      </c>
      <c r="B1196" s="7" t="str">
        <f>'data-compo-bot50'!C1194</f>
        <v>Somalia</v>
      </c>
      <c r="C1196" s="246">
        <f>'data-compo-bot50'!B1194</f>
        <v>1</v>
      </c>
    </row>
    <row r="1197" spans="1:3" x14ac:dyDescent="0.2">
      <c r="A1197" s="245" t="str">
        <f>IF('data-compo-bot50'!A1195&lt;&gt;'data-compo-bot50'!A1194,'data-compo-bot50'!A1195,"")</f>
        <v/>
      </c>
      <c r="B1197" s="7" t="str">
        <f>'data-compo-bot50'!C1195</f>
        <v>South Sudan</v>
      </c>
      <c r="C1197" s="246">
        <f>'data-compo-bot50'!B1195</f>
        <v>1</v>
      </c>
    </row>
    <row r="1198" spans="1:3" x14ac:dyDescent="0.2">
      <c r="A1198" s="245" t="str">
        <f>IF('data-compo-bot50'!A1196&lt;&gt;'data-compo-bot50'!A1195,'data-compo-bot50'!A1196,"")</f>
        <v/>
      </c>
      <c r="B1198" s="7" t="str">
        <f>'data-compo-bot50'!C1196</f>
        <v>Sao Tome and Principe</v>
      </c>
      <c r="C1198" s="246">
        <f>'data-compo-bot50'!B1196</f>
        <v>1</v>
      </c>
    </row>
    <row r="1199" spans="1:3" x14ac:dyDescent="0.2">
      <c r="A1199" s="245" t="str">
        <f>IF('data-compo-bot50'!A1197&lt;&gt;'data-compo-bot50'!A1196,'data-compo-bot50'!A1197,"")</f>
        <v/>
      </c>
      <c r="B1199" s="7" t="str">
        <f>'data-compo-bot50'!C1197</f>
        <v>Chad</v>
      </c>
      <c r="C1199" s="246">
        <f>'data-compo-bot50'!B1197</f>
        <v>1</v>
      </c>
    </row>
    <row r="1200" spans="1:3" x14ac:dyDescent="0.2">
      <c r="A1200" s="245" t="str">
        <f>IF('data-compo-bot50'!A1198&lt;&gt;'data-compo-bot50'!A1197,'data-compo-bot50'!A1198,"")</f>
        <v/>
      </c>
      <c r="B1200" s="7" t="str">
        <f>'data-compo-bot50'!C1198</f>
        <v>Togo</v>
      </c>
      <c r="C1200" s="246">
        <f>'data-compo-bot50'!B1198</f>
        <v>1</v>
      </c>
    </row>
    <row r="1201" spans="1:3" x14ac:dyDescent="0.2">
      <c r="A1201" s="245" t="str">
        <f>IF('data-compo-bot50'!A1199&lt;&gt;'data-compo-bot50'!A1198,'data-compo-bot50'!A1199,"")</f>
        <v/>
      </c>
      <c r="B1201" s="7" t="str">
        <f>'data-compo-bot50'!C1199</f>
        <v>Tajikistan</v>
      </c>
      <c r="C1201" s="246">
        <f>'data-compo-bot50'!B1199</f>
        <v>1</v>
      </c>
    </row>
    <row r="1202" spans="1:3" x14ac:dyDescent="0.2">
      <c r="A1202" s="245" t="str">
        <f>IF('data-compo-bot50'!A1200&lt;&gt;'data-compo-bot50'!A1199,'data-compo-bot50'!A1200,"")</f>
        <v/>
      </c>
      <c r="B1202" s="7" t="str">
        <f>'data-compo-bot50'!C1200</f>
        <v>Tanzania</v>
      </c>
      <c r="C1202" s="246">
        <f>'data-compo-bot50'!B1200</f>
        <v>1</v>
      </c>
    </row>
    <row r="1203" spans="1:3" x14ac:dyDescent="0.2">
      <c r="A1203" s="245" t="str">
        <f>IF('data-compo-bot50'!A1201&lt;&gt;'data-compo-bot50'!A1200,'data-compo-bot50'!A1201,"")</f>
        <v/>
      </c>
      <c r="B1203" s="7" t="str">
        <f>'data-compo-bot50'!C1201</f>
        <v>Uganda</v>
      </c>
      <c r="C1203" s="246">
        <f>'data-compo-bot50'!B1201</f>
        <v>1</v>
      </c>
    </row>
    <row r="1204" spans="1:3" x14ac:dyDescent="0.2">
      <c r="A1204" s="245" t="str">
        <f>IF('data-compo-bot50'!A1202&lt;&gt;'data-compo-bot50'!A1201,'data-compo-bot50'!A1202,"")</f>
        <v/>
      </c>
      <c r="B1204" s="7" t="str">
        <f>'data-compo-bot50'!C1202</f>
        <v>Uzbekistan</v>
      </c>
      <c r="C1204" s="246">
        <f>'data-compo-bot50'!B1202</f>
        <v>1</v>
      </c>
    </row>
    <row r="1205" spans="1:3" x14ac:dyDescent="0.2">
      <c r="A1205" s="245" t="str">
        <f>IF('data-compo-bot50'!A1203&lt;&gt;'data-compo-bot50'!A1202,'data-compo-bot50'!A1203,"")</f>
        <v/>
      </c>
      <c r="B1205" s="7" t="str">
        <f>'data-compo-bot50'!C1203</f>
        <v>Viet Nam</v>
      </c>
      <c r="C1205" s="246">
        <f>'data-compo-bot50'!B1203</f>
        <v>1</v>
      </c>
    </row>
    <row r="1206" spans="1:3" x14ac:dyDescent="0.2">
      <c r="A1206" s="245" t="str">
        <f>IF('data-compo-bot50'!A1204&lt;&gt;'data-compo-bot50'!A1203,'data-compo-bot50'!A1204,"")</f>
        <v/>
      </c>
      <c r="B1206" s="7" t="str">
        <f>'data-compo-bot50'!C1204</f>
        <v>Yemen</v>
      </c>
      <c r="C1206" s="246">
        <f>'data-compo-bot50'!B1204</f>
        <v>1</v>
      </c>
    </row>
    <row r="1207" spans="1:3" x14ac:dyDescent="0.2">
      <c r="A1207" s="245" t="str">
        <f>IF('data-compo-bot50'!A1205&lt;&gt;'data-compo-bot50'!A1204,'data-compo-bot50'!A1205,"")</f>
        <v/>
      </c>
      <c r="B1207" s="7" t="str">
        <f>'data-compo-bot50'!C1205</f>
        <v>Zambia</v>
      </c>
      <c r="C1207" s="246">
        <f>'data-compo-bot50'!B1205</f>
        <v>1</v>
      </c>
    </row>
    <row r="1208" spans="1:3" x14ac:dyDescent="0.2">
      <c r="A1208" s="245" t="str">
        <f>IF('data-compo-bot50'!A1206&lt;&gt;'data-compo-bot50'!A1205,'data-compo-bot50'!A1206,"")</f>
        <v/>
      </c>
      <c r="B1208" s="7" t="str">
        <f>'data-compo-bot50'!C1206</f>
        <v>Zimbabwe</v>
      </c>
      <c r="C1208" s="246">
        <f>'data-compo-bot50'!B1206</f>
        <v>1</v>
      </c>
    </row>
    <row r="1209" spans="1:3" x14ac:dyDescent="0.2">
      <c r="A1209" s="245" t="str">
        <f>IF('data-compo-bot50'!A1207&lt;&gt;'data-compo-bot50'!A1206,'data-compo-bot50'!A1207,"")</f>
        <v/>
      </c>
      <c r="B1209" s="7" t="str">
        <f>'data-compo-bot50'!C1207</f>
        <v>Zanzibar</v>
      </c>
      <c r="C1209" s="246">
        <f>'data-compo-bot50'!B1207</f>
        <v>1</v>
      </c>
    </row>
    <row r="1210" spans="1:3" x14ac:dyDescent="0.2">
      <c r="A1210" s="245">
        <f>IF('data-compo-bot50'!A1208&lt;&gt;'data-compo-bot50'!A1207,'data-compo-bot50'!A1208,"")</f>
        <v>2002</v>
      </c>
      <c r="B1210" s="7" t="str">
        <f>'data-compo-bot50'!C1208</f>
        <v>Afghanistan</v>
      </c>
      <c r="C1210" s="246">
        <f>'data-compo-bot50'!B1208</f>
        <v>1</v>
      </c>
    </row>
    <row r="1211" spans="1:3" x14ac:dyDescent="0.2">
      <c r="A1211" s="245" t="str">
        <f>IF('data-compo-bot50'!A1209&lt;&gt;'data-compo-bot50'!A1208,'data-compo-bot50'!A1209,"")</f>
        <v/>
      </c>
      <c r="B1211" s="7" t="str">
        <f>'data-compo-bot50'!C1209</f>
        <v>Armenia</v>
      </c>
      <c r="C1211" s="246">
        <f>'data-compo-bot50'!B1209</f>
        <v>1</v>
      </c>
    </row>
    <row r="1212" spans="1:3" x14ac:dyDescent="0.2">
      <c r="A1212" s="245" t="str">
        <f>IF('data-compo-bot50'!A1210&lt;&gt;'data-compo-bot50'!A1209,'data-compo-bot50'!A1210,"")</f>
        <v/>
      </c>
      <c r="B1212" s="7" t="str">
        <f>'data-compo-bot50'!C1210</f>
        <v>Angola</v>
      </c>
      <c r="C1212" s="246">
        <f>'data-compo-bot50'!B1210</f>
        <v>1</v>
      </c>
    </row>
    <row r="1213" spans="1:3" x14ac:dyDescent="0.2">
      <c r="A1213" s="245" t="str">
        <f>IF('data-compo-bot50'!A1211&lt;&gt;'data-compo-bot50'!A1210,'data-compo-bot50'!A1211,"")</f>
        <v/>
      </c>
      <c r="B1213" s="7" t="str">
        <f>'data-compo-bot50'!C1211</f>
        <v>Bangladesh</v>
      </c>
      <c r="C1213" s="246">
        <f>'data-compo-bot50'!B1211</f>
        <v>1</v>
      </c>
    </row>
    <row r="1214" spans="1:3" x14ac:dyDescent="0.2">
      <c r="A1214" s="245" t="str">
        <f>IF('data-compo-bot50'!A1212&lt;&gt;'data-compo-bot50'!A1211,'data-compo-bot50'!A1212,"")</f>
        <v/>
      </c>
      <c r="B1214" s="7" t="str">
        <f>'data-compo-bot50'!C1212</f>
        <v>Burkina Faso</v>
      </c>
      <c r="C1214" s="246">
        <f>'data-compo-bot50'!B1212</f>
        <v>1</v>
      </c>
    </row>
    <row r="1215" spans="1:3" x14ac:dyDescent="0.2">
      <c r="A1215" s="245" t="str">
        <f>IF('data-compo-bot50'!A1213&lt;&gt;'data-compo-bot50'!A1212,'data-compo-bot50'!A1213,"")</f>
        <v/>
      </c>
      <c r="B1215" s="7" t="str">
        <f>'data-compo-bot50'!C1213</f>
        <v>Burundi</v>
      </c>
      <c r="C1215" s="246">
        <f>'data-compo-bot50'!B1213</f>
        <v>1</v>
      </c>
    </row>
    <row r="1216" spans="1:3" x14ac:dyDescent="0.2">
      <c r="A1216" s="245" t="str">
        <f>IF('data-compo-bot50'!A1214&lt;&gt;'data-compo-bot50'!A1213,'data-compo-bot50'!A1214,"")</f>
        <v/>
      </c>
      <c r="B1216" s="7" t="str">
        <f>'data-compo-bot50'!C1214</f>
        <v>Benin</v>
      </c>
      <c r="C1216" s="246">
        <f>'data-compo-bot50'!B1214</f>
        <v>1</v>
      </c>
    </row>
    <row r="1217" spans="1:3" x14ac:dyDescent="0.2">
      <c r="A1217" s="245" t="str">
        <f>IF('data-compo-bot50'!A1215&lt;&gt;'data-compo-bot50'!A1214,'data-compo-bot50'!A1215,"")</f>
        <v/>
      </c>
      <c r="B1217" s="7" t="str">
        <f>'data-compo-bot50'!C1215</f>
        <v>Bolivia</v>
      </c>
      <c r="C1217" s="246">
        <f>'data-compo-bot50'!B1215</f>
        <v>1</v>
      </c>
    </row>
    <row r="1218" spans="1:3" x14ac:dyDescent="0.2">
      <c r="A1218" s="245" t="str">
        <f>IF('data-compo-bot50'!A1216&lt;&gt;'data-compo-bot50'!A1215,'data-compo-bot50'!A1216,"")</f>
        <v/>
      </c>
      <c r="B1218" s="7" t="str">
        <f>'data-compo-bot50'!C1216</f>
        <v>Bhutan</v>
      </c>
      <c r="C1218" s="246">
        <f>'data-compo-bot50'!B1216</f>
        <v>1</v>
      </c>
    </row>
    <row r="1219" spans="1:3" x14ac:dyDescent="0.2">
      <c r="A1219" s="245" t="str">
        <f>IF('data-compo-bot50'!A1217&lt;&gt;'data-compo-bot50'!A1216,'data-compo-bot50'!A1217,"")</f>
        <v/>
      </c>
      <c r="B1219" s="7" t="str">
        <f>'data-compo-bot50'!C1217</f>
        <v>DR Congo</v>
      </c>
      <c r="C1219" s="246">
        <f>'data-compo-bot50'!B1217</f>
        <v>1</v>
      </c>
    </row>
    <row r="1220" spans="1:3" x14ac:dyDescent="0.2">
      <c r="A1220" s="245" t="str">
        <f>IF('data-compo-bot50'!A1218&lt;&gt;'data-compo-bot50'!A1217,'data-compo-bot50'!A1218,"")</f>
        <v/>
      </c>
      <c r="B1220" s="7" t="str">
        <f>'data-compo-bot50'!C1218</f>
        <v>Central African Republic</v>
      </c>
      <c r="C1220" s="246">
        <f>'data-compo-bot50'!B1218</f>
        <v>1</v>
      </c>
    </row>
    <row r="1221" spans="1:3" x14ac:dyDescent="0.2">
      <c r="A1221" s="245" t="str">
        <f>IF('data-compo-bot50'!A1219&lt;&gt;'data-compo-bot50'!A1218,'data-compo-bot50'!A1219,"")</f>
        <v/>
      </c>
      <c r="B1221" s="7" t="str">
        <f>'data-compo-bot50'!C1219</f>
        <v>Congo</v>
      </c>
      <c r="C1221" s="246">
        <f>'data-compo-bot50'!B1219</f>
        <v>1</v>
      </c>
    </row>
    <row r="1222" spans="1:3" x14ac:dyDescent="0.2">
      <c r="A1222" s="245" t="str">
        <f>IF('data-compo-bot50'!A1220&lt;&gt;'data-compo-bot50'!A1219,'data-compo-bot50'!A1220,"")</f>
        <v/>
      </c>
      <c r="B1222" s="7" t="str">
        <f>'data-compo-bot50'!C1220</f>
        <v>Cote d'Ivoire</v>
      </c>
      <c r="C1222" s="246">
        <f>'data-compo-bot50'!B1220</f>
        <v>1</v>
      </c>
    </row>
    <row r="1223" spans="1:3" x14ac:dyDescent="0.2">
      <c r="A1223" s="245" t="str">
        <f>IF('data-compo-bot50'!A1221&lt;&gt;'data-compo-bot50'!A1220,'data-compo-bot50'!A1221,"")</f>
        <v/>
      </c>
      <c r="B1223" s="7" t="str">
        <f>'data-compo-bot50'!C1221</f>
        <v>Cameroon</v>
      </c>
      <c r="C1223" s="246">
        <f>'data-compo-bot50'!B1221</f>
        <v>1</v>
      </c>
    </row>
    <row r="1224" spans="1:3" x14ac:dyDescent="0.2">
      <c r="A1224" s="245" t="str">
        <f>IF('data-compo-bot50'!A1222&lt;&gt;'data-compo-bot50'!A1221,'data-compo-bot50'!A1222,"")</f>
        <v/>
      </c>
      <c r="B1224" s="7" t="str">
        <f>'data-compo-bot50'!C1222</f>
        <v>China</v>
      </c>
      <c r="C1224" s="246">
        <f>'data-compo-bot50'!B1222</f>
        <v>0.38999998569488525</v>
      </c>
    </row>
    <row r="1225" spans="1:3" x14ac:dyDescent="0.2">
      <c r="A1225" s="245" t="str">
        <f>IF('data-compo-bot50'!A1223&lt;&gt;'data-compo-bot50'!A1222,'data-compo-bot50'!A1223,"")</f>
        <v/>
      </c>
      <c r="B1225" s="7" t="str">
        <f>'data-compo-bot50'!C1223</f>
        <v>Cabo Verde</v>
      </c>
      <c r="C1225" s="246">
        <f>'data-compo-bot50'!B1223</f>
        <v>1</v>
      </c>
    </row>
    <row r="1226" spans="1:3" x14ac:dyDescent="0.2">
      <c r="A1226" s="245" t="str">
        <f>IF('data-compo-bot50'!A1224&lt;&gt;'data-compo-bot50'!A1223,'data-compo-bot50'!A1224,"")</f>
        <v/>
      </c>
      <c r="B1226" s="7" t="str">
        <f>'data-compo-bot50'!C1224</f>
        <v>Djibouti</v>
      </c>
      <c r="C1226" s="246">
        <f>'data-compo-bot50'!B1224</f>
        <v>1</v>
      </c>
    </row>
    <row r="1227" spans="1:3" x14ac:dyDescent="0.2">
      <c r="A1227" s="245" t="str">
        <f>IF('data-compo-bot50'!A1225&lt;&gt;'data-compo-bot50'!A1224,'data-compo-bot50'!A1225,"")</f>
        <v/>
      </c>
      <c r="B1227" s="7" t="str">
        <f>'data-compo-bot50'!C1225</f>
        <v>Eritrea</v>
      </c>
      <c r="C1227" s="246">
        <f>'data-compo-bot50'!B1225</f>
        <v>1</v>
      </c>
    </row>
    <row r="1228" spans="1:3" x14ac:dyDescent="0.2">
      <c r="A1228" s="245" t="str">
        <f>IF('data-compo-bot50'!A1226&lt;&gt;'data-compo-bot50'!A1225,'data-compo-bot50'!A1226,"")</f>
        <v/>
      </c>
      <c r="B1228" s="7" t="str">
        <f>'data-compo-bot50'!C1226</f>
        <v>Ethiopia</v>
      </c>
      <c r="C1228" s="246">
        <f>'data-compo-bot50'!B1226</f>
        <v>1</v>
      </c>
    </row>
    <row r="1229" spans="1:3" x14ac:dyDescent="0.2">
      <c r="A1229" s="245" t="str">
        <f>IF('data-compo-bot50'!A1227&lt;&gt;'data-compo-bot50'!A1226,'data-compo-bot50'!A1227,"")</f>
        <v/>
      </c>
      <c r="B1229" s="7" t="str">
        <f>'data-compo-bot50'!C1227</f>
        <v>Georgia</v>
      </c>
      <c r="C1229" s="246">
        <f>'data-compo-bot50'!B1227</f>
        <v>1</v>
      </c>
    </row>
    <row r="1230" spans="1:3" x14ac:dyDescent="0.2">
      <c r="A1230" s="245" t="str">
        <f>IF('data-compo-bot50'!A1228&lt;&gt;'data-compo-bot50'!A1227,'data-compo-bot50'!A1228,"")</f>
        <v/>
      </c>
      <c r="B1230" s="7" t="str">
        <f>'data-compo-bot50'!C1228</f>
        <v>Ghana</v>
      </c>
      <c r="C1230" s="246">
        <f>'data-compo-bot50'!B1228</f>
        <v>1</v>
      </c>
    </row>
    <row r="1231" spans="1:3" x14ac:dyDescent="0.2">
      <c r="A1231" s="245" t="str">
        <f>IF('data-compo-bot50'!A1229&lt;&gt;'data-compo-bot50'!A1228,'data-compo-bot50'!A1229,"")</f>
        <v/>
      </c>
      <c r="B1231" s="7" t="str">
        <f>'data-compo-bot50'!C1229</f>
        <v>Gambia</v>
      </c>
      <c r="C1231" s="246">
        <f>'data-compo-bot50'!B1229</f>
        <v>1</v>
      </c>
    </row>
    <row r="1232" spans="1:3" x14ac:dyDescent="0.2">
      <c r="A1232" s="245" t="str">
        <f>IF('data-compo-bot50'!A1230&lt;&gt;'data-compo-bot50'!A1229,'data-compo-bot50'!A1230,"")</f>
        <v/>
      </c>
      <c r="B1232" s="7" t="str">
        <f>'data-compo-bot50'!C1230</f>
        <v>Guinea</v>
      </c>
      <c r="C1232" s="246">
        <f>'data-compo-bot50'!B1230</f>
        <v>1</v>
      </c>
    </row>
    <row r="1233" spans="1:3" x14ac:dyDescent="0.2">
      <c r="A1233" s="245" t="str">
        <f>IF('data-compo-bot50'!A1231&lt;&gt;'data-compo-bot50'!A1230,'data-compo-bot50'!A1231,"")</f>
        <v/>
      </c>
      <c r="B1233" s="7" t="str">
        <f>'data-compo-bot50'!C1231</f>
        <v>Guinea-Bissau</v>
      </c>
      <c r="C1233" s="246">
        <f>'data-compo-bot50'!B1231</f>
        <v>1</v>
      </c>
    </row>
    <row r="1234" spans="1:3" x14ac:dyDescent="0.2">
      <c r="A1234" s="245" t="str">
        <f>IF('data-compo-bot50'!A1232&lt;&gt;'data-compo-bot50'!A1231,'data-compo-bot50'!A1232,"")</f>
        <v/>
      </c>
      <c r="B1234" s="7" t="str">
        <f>'data-compo-bot50'!C1232</f>
        <v>Guyana</v>
      </c>
      <c r="C1234" s="246">
        <f>'data-compo-bot50'!B1232</f>
        <v>1</v>
      </c>
    </row>
    <row r="1235" spans="1:3" x14ac:dyDescent="0.2">
      <c r="A1235" s="245" t="str">
        <f>IF('data-compo-bot50'!A1233&lt;&gt;'data-compo-bot50'!A1232,'data-compo-bot50'!A1233,"")</f>
        <v/>
      </c>
      <c r="B1235" s="7" t="str">
        <f>'data-compo-bot50'!C1233</f>
        <v>Honduras</v>
      </c>
      <c r="C1235" s="246">
        <f>'data-compo-bot50'!B1233</f>
        <v>1</v>
      </c>
    </row>
    <row r="1236" spans="1:3" x14ac:dyDescent="0.2">
      <c r="A1236" s="245" t="str">
        <f>IF('data-compo-bot50'!A1234&lt;&gt;'data-compo-bot50'!A1233,'data-compo-bot50'!A1234,"")</f>
        <v/>
      </c>
      <c r="B1236" s="7" t="str">
        <f>'data-compo-bot50'!C1234</f>
        <v>Haiti</v>
      </c>
      <c r="C1236" s="246">
        <f>'data-compo-bot50'!B1234</f>
        <v>1</v>
      </c>
    </row>
    <row r="1237" spans="1:3" x14ac:dyDescent="0.2">
      <c r="A1237" s="245" t="str">
        <f>IF('data-compo-bot50'!A1235&lt;&gt;'data-compo-bot50'!A1234,'data-compo-bot50'!A1235,"")</f>
        <v/>
      </c>
      <c r="B1237" s="7" t="str">
        <f>'data-compo-bot50'!C1235</f>
        <v>Indonesia</v>
      </c>
      <c r="C1237" s="246">
        <f>'data-compo-bot50'!B1235</f>
        <v>1</v>
      </c>
    </row>
    <row r="1238" spans="1:3" x14ac:dyDescent="0.2">
      <c r="A1238" s="245" t="str">
        <f>IF('data-compo-bot50'!A1236&lt;&gt;'data-compo-bot50'!A1235,'data-compo-bot50'!A1236,"")</f>
        <v/>
      </c>
      <c r="B1238" s="7" t="str">
        <f>'data-compo-bot50'!C1236</f>
        <v>India</v>
      </c>
      <c r="C1238" s="246">
        <f>'data-compo-bot50'!B1236</f>
        <v>1</v>
      </c>
    </row>
    <row r="1239" spans="1:3" x14ac:dyDescent="0.2">
      <c r="A1239" s="245" t="str">
        <f>IF('data-compo-bot50'!A1237&lt;&gt;'data-compo-bot50'!A1236,'data-compo-bot50'!A1237,"")</f>
        <v/>
      </c>
      <c r="B1239" s="7" t="str">
        <f>'data-compo-bot50'!C1237</f>
        <v>Kenya</v>
      </c>
      <c r="C1239" s="246">
        <f>'data-compo-bot50'!B1237</f>
        <v>1</v>
      </c>
    </row>
    <row r="1240" spans="1:3" x14ac:dyDescent="0.2">
      <c r="A1240" s="245" t="str">
        <f>IF('data-compo-bot50'!A1238&lt;&gt;'data-compo-bot50'!A1237,'data-compo-bot50'!A1238,"")</f>
        <v/>
      </c>
      <c r="B1240" s="7" t="str">
        <f>'data-compo-bot50'!C1238</f>
        <v>Kyrgyzstan</v>
      </c>
      <c r="C1240" s="246">
        <f>'data-compo-bot50'!B1238</f>
        <v>1</v>
      </c>
    </row>
    <row r="1241" spans="1:3" x14ac:dyDescent="0.2">
      <c r="A1241" s="245" t="str">
        <f>IF('data-compo-bot50'!A1239&lt;&gt;'data-compo-bot50'!A1238,'data-compo-bot50'!A1239,"")</f>
        <v/>
      </c>
      <c r="B1241" s="7" t="str">
        <f>'data-compo-bot50'!C1239</f>
        <v>Cambodia</v>
      </c>
      <c r="C1241" s="246">
        <f>'data-compo-bot50'!B1239</f>
        <v>1</v>
      </c>
    </row>
    <row r="1242" spans="1:3" x14ac:dyDescent="0.2">
      <c r="A1242" s="245" t="str">
        <f>IF('data-compo-bot50'!A1240&lt;&gt;'data-compo-bot50'!A1239,'data-compo-bot50'!A1240,"")</f>
        <v/>
      </c>
      <c r="B1242" s="7" t="str">
        <f>'data-compo-bot50'!C1240</f>
        <v>Comoros</v>
      </c>
      <c r="C1242" s="246">
        <f>'data-compo-bot50'!B1240</f>
        <v>1</v>
      </c>
    </row>
    <row r="1243" spans="1:3" x14ac:dyDescent="0.2">
      <c r="A1243" s="245" t="str">
        <f>IF('data-compo-bot50'!A1241&lt;&gt;'data-compo-bot50'!A1240,'data-compo-bot50'!A1241,"")</f>
        <v/>
      </c>
      <c r="B1243" s="7" t="str">
        <f>'data-compo-bot50'!C1241</f>
        <v>Lao PDR</v>
      </c>
      <c r="C1243" s="246">
        <f>'data-compo-bot50'!B1241</f>
        <v>1</v>
      </c>
    </row>
    <row r="1244" spans="1:3" x14ac:dyDescent="0.2">
      <c r="A1244" s="245" t="str">
        <f>IF('data-compo-bot50'!A1242&lt;&gt;'data-compo-bot50'!A1241,'data-compo-bot50'!A1242,"")</f>
        <v/>
      </c>
      <c r="B1244" s="7" t="str">
        <f>'data-compo-bot50'!C1242</f>
        <v>Liberia</v>
      </c>
      <c r="C1244" s="246">
        <f>'data-compo-bot50'!B1242</f>
        <v>1</v>
      </c>
    </row>
    <row r="1245" spans="1:3" x14ac:dyDescent="0.2">
      <c r="A1245" s="245" t="str">
        <f>IF('data-compo-bot50'!A1243&lt;&gt;'data-compo-bot50'!A1242,'data-compo-bot50'!A1243,"")</f>
        <v/>
      </c>
      <c r="B1245" s="7" t="str">
        <f>'data-compo-bot50'!C1243</f>
        <v>Lesotho</v>
      </c>
      <c r="C1245" s="246">
        <f>'data-compo-bot50'!B1243</f>
        <v>1</v>
      </c>
    </row>
    <row r="1246" spans="1:3" x14ac:dyDescent="0.2">
      <c r="A1246" s="245" t="str">
        <f>IF('data-compo-bot50'!A1244&lt;&gt;'data-compo-bot50'!A1243,'data-compo-bot50'!A1244,"")</f>
        <v/>
      </c>
      <c r="B1246" s="7" t="str">
        <f>'data-compo-bot50'!C1244</f>
        <v>Moldova</v>
      </c>
      <c r="C1246" s="246">
        <f>'data-compo-bot50'!B1244</f>
        <v>1</v>
      </c>
    </row>
    <row r="1247" spans="1:3" x14ac:dyDescent="0.2">
      <c r="A1247" s="245" t="str">
        <f>IF('data-compo-bot50'!A1245&lt;&gt;'data-compo-bot50'!A1244,'data-compo-bot50'!A1245,"")</f>
        <v/>
      </c>
      <c r="B1247" s="7" t="str">
        <f>'data-compo-bot50'!C1245</f>
        <v>Madagascar</v>
      </c>
      <c r="C1247" s="246">
        <f>'data-compo-bot50'!B1245</f>
        <v>1</v>
      </c>
    </row>
    <row r="1248" spans="1:3" x14ac:dyDescent="0.2">
      <c r="A1248" s="245" t="str">
        <f>IF('data-compo-bot50'!A1246&lt;&gt;'data-compo-bot50'!A1245,'data-compo-bot50'!A1246,"")</f>
        <v/>
      </c>
      <c r="B1248" s="7" t="str">
        <f>'data-compo-bot50'!C1246</f>
        <v>Mali</v>
      </c>
      <c r="C1248" s="246">
        <f>'data-compo-bot50'!B1246</f>
        <v>1</v>
      </c>
    </row>
    <row r="1249" spans="1:3" x14ac:dyDescent="0.2">
      <c r="A1249" s="245" t="str">
        <f>IF('data-compo-bot50'!A1247&lt;&gt;'data-compo-bot50'!A1246,'data-compo-bot50'!A1247,"")</f>
        <v/>
      </c>
      <c r="B1249" s="7" t="str">
        <f>'data-compo-bot50'!C1247</f>
        <v>Myanmar</v>
      </c>
      <c r="C1249" s="246">
        <f>'data-compo-bot50'!B1247</f>
        <v>1</v>
      </c>
    </row>
    <row r="1250" spans="1:3" x14ac:dyDescent="0.2">
      <c r="A1250" s="245" t="str">
        <f>IF('data-compo-bot50'!A1248&lt;&gt;'data-compo-bot50'!A1247,'data-compo-bot50'!A1248,"")</f>
        <v/>
      </c>
      <c r="B1250" s="7" t="str">
        <f>'data-compo-bot50'!C1248</f>
        <v>Mauritania</v>
      </c>
      <c r="C1250" s="246">
        <f>'data-compo-bot50'!B1248</f>
        <v>1</v>
      </c>
    </row>
    <row r="1251" spans="1:3" x14ac:dyDescent="0.2">
      <c r="A1251" s="245" t="str">
        <f>IF('data-compo-bot50'!A1249&lt;&gt;'data-compo-bot50'!A1248,'data-compo-bot50'!A1249,"")</f>
        <v/>
      </c>
      <c r="B1251" s="7" t="str">
        <f>'data-compo-bot50'!C1249</f>
        <v>Malawi</v>
      </c>
      <c r="C1251" s="246">
        <f>'data-compo-bot50'!B1249</f>
        <v>1</v>
      </c>
    </row>
    <row r="1252" spans="1:3" x14ac:dyDescent="0.2">
      <c r="A1252" s="245" t="str">
        <f>IF('data-compo-bot50'!A1250&lt;&gt;'data-compo-bot50'!A1249,'data-compo-bot50'!A1250,"")</f>
        <v/>
      </c>
      <c r="B1252" s="7" t="str">
        <f>'data-compo-bot50'!C1250</f>
        <v>Mozambique</v>
      </c>
      <c r="C1252" s="246">
        <f>'data-compo-bot50'!B1250</f>
        <v>1</v>
      </c>
    </row>
    <row r="1253" spans="1:3" x14ac:dyDescent="0.2">
      <c r="A1253" s="245" t="str">
        <f>IF('data-compo-bot50'!A1251&lt;&gt;'data-compo-bot50'!A1250,'data-compo-bot50'!A1251,"")</f>
        <v/>
      </c>
      <c r="B1253" s="7" t="str">
        <f>'data-compo-bot50'!C1251</f>
        <v>Niger</v>
      </c>
      <c r="C1253" s="246">
        <f>'data-compo-bot50'!B1251</f>
        <v>1</v>
      </c>
    </row>
    <row r="1254" spans="1:3" x14ac:dyDescent="0.2">
      <c r="A1254" s="245" t="str">
        <f>IF('data-compo-bot50'!A1252&lt;&gt;'data-compo-bot50'!A1251,'data-compo-bot50'!A1252,"")</f>
        <v/>
      </c>
      <c r="B1254" s="7" t="str">
        <f>'data-compo-bot50'!C1252</f>
        <v>Nigeria</v>
      </c>
      <c r="C1254" s="246">
        <f>'data-compo-bot50'!B1252</f>
        <v>1</v>
      </c>
    </row>
    <row r="1255" spans="1:3" x14ac:dyDescent="0.2">
      <c r="A1255" s="245" t="str">
        <f>IF('data-compo-bot50'!A1253&lt;&gt;'data-compo-bot50'!A1252,'data-compo-bot50'!A1253,"")</f>
        <v/>
      </c>
      <c r="B1255" s="7" t="str">
        <f>'data-compo-bot50'!C1253</f>
        <v>Nicaragua</v>
      </c>
      <c r="C1255" s="246">
        <f>'data-compo-bot50'!B1253</f>
        <v>1</v>
      </c>
    </row>
    <row r="1256" spans="1:3" x14ac:dyDescent="0.2">
      <c r="A1256" s="245" t="str">
        <f>IF('data-compo-bot50'!A1254&lt;&gt;'data-compo-bot50'!A1253,'data-compo-bot50'!A1254,"")</f>
        <v/>
      </c>
      <c r="B1256" s="7" t="str">
        <f>'data-compo-bot50'!C1254</f>
        <v>Nepal</v>
      </c>
      <c r="C1256" s="246">
        <f>'data-compo-bot50'!B1254</f>
        <v>1</v>
      </c>
    </row>
    <row r="1257" spans="1:3" x14ac:dyDescent="0.2">
      <c r="A1257" s="245" t="str">
        <f>IF('data-compo-bot50'!A1255&lt;&gt;'data-compo-bot50'!A1254,'data-compo-bot50'!A1255,"")</f>
        <v/>
      </c>
      <c r="B1257" s="7" t="str">
        <f>'data-compo-bot50'!C1255</f>
        <v>Papua New Guinea</v>
      </c>
      <c r="C1257" s="246">
        <f>'data-compo-bot50'!B1255</f>
        <v>1</v>
      </c>
    </row>
    <row r="1258" spans="1:3" x14ac:dyDescent="0.2">
      <c r="A1258" s="245" t="str">
        <f>IF('data-compo-bot50'!A1256&lt;&gt;'data-compo-bot50'!A1255,'data-compo-bot50'!A1256,"")</f>
        <v/>
      </c>
      <c r="B1258" s="7" t="str">
        <f>'data-compo-bot50'!C1256</f>
        <v>Philippines</v>
      </c>
      <c r="C1258" s="246">
        <f>'data-compo-bot50'!B1256</f>
        <v>1</v>
      </c>
    </row>
    <row r="1259" spans="1:3" x14ac:dyDescent="0.2">
      <c r="A1259" s="245" t="str">
        <f>IF('data-compo-bot50'!A1257&lt;&gt;'data-compo-bot50'!A1256,'data-compo-bot50'!A1257,"")</f>
        <v/>
      </c>
      <c r="B1259" s="7" t="str">
        <f>'data-compo-bot50'!C1257</f>
        <v>Pakistan</v>
      </c>
      <c r="C1259" s="246">
        <f>'data-compo-bot50'!B1257</f>
        <v>1</v>
      </c>
    </row>
    <row r="1260" spans="1:3" x14ac:dyDescent="0.2">
      <c r="A1260" s="245" t="str">
        <f>IF('data-compo-bot50'!A1258&lt;&gt;'data-compo-bot50'!A1257,'data-compo-bot50'!A1258,"")</f>
        <v/>
      </c>
      <c r="B1260" s="7" t="str">
        <f>'data-compo-bot50'!C1258</f>
        <v>Palestine</v>
      </c>
      <c r="C1260" s="246">
        <f>'data-compo-bot50'!B1258</f>
        <v>1</v>
      </c>
    </row>
    <row r="1261" spans="1:3" x14ac:dyDescent="0.2">
      <c r="A1261" s="245" t="str">
        <f>IF('data-compo-bot50'!A1259&lt;&gt;'data-compo-bot50'!A1258,'data-compo-bot50'!A1259,"")</f>
        <v/>
      </c>
      <c r="B1261" s="7" t="str">
        <f>'data-compo-bot50'!C1259</f>
        <v>Rwanda</v>
      </c>
      <c r="C1261" s="246">
        <f>'data-compo-bot50'!B1259</f>
        <v>1</v>
      </c>
    </row>
    <row r="1262" spans="1:3" x14ac:dyDescent="0.2">
      <c r="A1262" s="245" t="str">
        <f>IF('data-compo-bot50'!A1260&lt;&gt;'data-compo-bot50'!A1259,'data-compo-bot50'!A1260,"")</f>
        <v/>
      </c>
      <c r="B1262" s="7" t="str">
        <f>'data-compo-bot50'!C1260</f>
        <v>Sudan</v>
      </c>
      <c r="C1262" s="246">
        <f>'data-compo-bot50'!B1260</f>
        <v>1</v>
      </c>
    </row>
    <row r="1263" spans="1:3" x14ac:dyDescent="0.2">
      <c r="A1263" s="245" t="str">
        <f>IF('data-compo-bot50'!A1261&lt;&gt;'data-compo-bot50'!A1260,'data-compo-bot50'!A1261,"")</f>
        <v/>
      </c>
      <c r="B1263" s="7" t="str">
        <f>'data-compo-bot50'!C1261</f>
        <v>Sierra Leone</v>
      </c>
      <c r="C1263" s="246">
        <f>'data-compo-bot50'!B1261</f>
        <v>1</v>
      </c>
    </row>
    <row r="1264" spans="1:3" x14ac:dyDescent="0.2">
      <c r="A1264" s="245" t="str">
        <f>IF('data-compo-bot50'!A1262&lt;&gt;'data-compo-bot50'!A1261,'data-compo-bot50'!A1262,"")</f>
        <v/>
      </c>
      <c r="B1264" s="7" t="str">
        <f>'data-compo-bot50'!C1262</f>
        <v>Senegal</v>
      </c>
      <c r="C1264" s="246">
        <f>'data-compo-bot50'!B1262</f>
        <v>1</v>
      </c>
    </row>
    <row r="1265" spans="1:3" x14ac:dyDescent="0.2">
      <c r="A1265" s="245" t="str">
        <f>IF('data-compo-bot50'!A1263&lt;&gt;'data-compo-bot50'!A1262,'data-compo-bot50'!A1263,"")</f>
        <v/>
      </c>
      <c r="B1265" s="7" t="str">
        <f>'data-compo-bot50'!C1263</f>
        <v>Somalia</v>
      </c>
      <c r="C1265" s="246">
        <f>'data-compo-bot50'!B1263</f>
        <v>1</v>
      </c>
    </row>
    <row r="1266" spans="1:3" x14ac:dyDescent="0.2">
      <c r="A1266" s="245" t="str">
        <f>IF('data-compo-bot50'!A1264&lt;&gt;'data-compo-bot50'!A1263,'data-compo-bot50'!A1264,"")</f>
        <v/>
      </c>
      <c r="B1266" s="7" t="str">
        <f>'data-compo-bot50'!C1264</f>
        <v>South Sudan</v>
      </c>
      <c r="C1266" s="246">
        <f>'data-compo-bot50'!B1264</f>
        <v>1</v>
      </c>
    </row>
    <row r="1267" spans="1:3" x14ac:dyDescent="0.2">
      <c r="A1267" s="245" t="str">
        <f>IF('data-compo-bot50'!A1265&lt;&gt;'data-compo-bot50'!A1264,'data-compo-bot50'!A1265,"")</f>
        <v/>
      </c>
      <c r="B1267" s="7" t="str">
        <f>'data-compo-bot50'!C1265</f>
        <v>Sao Tome and Principe</v>
      </c>
      <c r="C1267" s="246">
        <f>'data-compo-bot50'!B1265</f>
        <v>1</v>
      </c>
    </row>
    <row r="1268" spans="1:3" x14ac:dyDescent="0.2">
      <c r="A1268" s="245" t="str">
        <f>IF('data-compo-bot50'!A1266&lt;&gt;'data-compo-bot50'!A1265,'data-compo-bot50'!A1266,"")</f>
        <v/>
      </c>
      <c r="B1268" s="7" t="str">
        <f>'data-compo-bot50'!C1266</f>
        <v>Chad</v>
      </c>
      <c r="C1268" s="246">
        <f>'data-compo-bot50'!B1266</f>
        <v>1</v>
      </c>
    </row>
    <row r="1269" spans="1:3" x14ac:dyDescent="0.2">
      <c r="A1269" s="245" t="str">
        <f>IF('data-compo-bot50'!A1267&lt;&gt;'data-compo-bot50'!A1266,'data-compo-bot50'!A1267,"")</f>
        <v/>
      </c>
      <c r="B1269" s="7" t="str">
        <f>'data-compo-bot50'!C1267</f>
        <v>Togo</v>
      </c>
      <c r="C1269" s="246">
        <f>'data-compo-bot50'!B1267</f>
        <v>1</v>
      </c>
    </row>
    <row r="1270" spans="1:3" x14ac:dyDescent="0.2">
      <c r="A1270" s="245" t="str">
        <f>IF('data-compo-bot50'!A1268&lt;&gt;'data-compo-bot50'!A1267,'data-compo-bot50'!A1268,"")</f>
        <v/>
      </c>
      <c r="B1270" s="7" t="str">
        <f>'data-compo-bot50'!C1268</f>
        <v>Tajikistan</v>
      </c>
      <c r="C1270" s="246">
        <f>'data-compo-bot50'!B1268</f>
        <v>1</v>
      </c>
    </row>
    <row r="1271" spans="1:3" x14ac:dyDescent="0.2">
      <c r="A1271" s="245" t="str">
        <f>IF('data-compo-bot50'!A1269&lt;&gt;'data-compo-bot50'!A1268,'data-compo-bot50'!A1269,"")</f>
        <v/>
      </c>
      <c r="B1271" s="7" t="str">
        <f>'data-compo-bot50'!C1269</f>
        <v>Tanzania</v>
      </c>
      <c r="C1271" s="246">
        <f>'data-compo-bot50'!B1269</f>
        <v>1</v>
      </c>
    </row>
    <row r="1272" spans="1:3" x14ac:dyDescent="0.2">
      <c r="A1272" s="245" t="str">
        <f>IF('data-compo-bot50'!A1270&lt;&gt;'data-compo-bot50'!A1269,'data-compo-bot50'!A1270,"")</f>
        <v/>
      </c>
      <c r="B1272" s="7" t="str">
        <f>'data-compo-bot50'!C1270</f>
        <v>Uganda</v>
      </c>
      <c r="C1272" s="246">
        <f>'data-compo-bot50'!B1270</f>
        <v>1</v>
      </c>
    </row>
    <row r="1273" spans="1:3" x14ac:dyDescent="0.2">
      <c r="A1273" s="245" t="str">
        <f>IF('data-compo-bot50'!A1271&lt;&gt;'data-compo-bot50'!A1270,'data-compo-bot50'!A1271,"")</f>
        <v/>
      </c>
      <c r="B1273" s="7" t="str">
        <f>'data-compo-bot50'!C1271</f>
        <v>Uzbekistan</v>
      </c>
      <c r="C1273" s="246">
        <f>'data-compo-bot50'!B1271</f>
        <v>1</v>
      </c>
    </row>
    <row r="1274" spans="1:3" x14ac:dyDescent="0.2">
      <c r="A1274" s="245" t="str">
        <f>IF('data-compo-bot50'!A1272&lt;&gt;'data-compo-bot50'!A1271,'data-compo-bot50'!A1272,"")</f>
        <v/>
      </c>
      <c r="B1274" s="7" t="str">
        <f>'data-compo-bot50'!C1272</f>
        <v>Viet Nam</v>
      </c>
      <c r="C1274" s="246">
        <f>'data-compo-bot50'!B1272</f>
        <v>1</v>
      </c>
    </row>
    <row r="1275" spans="1:3" x14ac:dyDescent="0.2">
      <c r="A1275" s="245" t="str">
        <f>IF('data-compo-bot50'!A1273&lt;&gt;'data-compo-bot50'!A1272,'data-compo-bot50'!A1273,"")</f>
        <v/>
      </c>
      <c r="B1275" s="7" t="str">
        <f>'data-compo-bot50'!C1273</f>
        <v>Yemen</v>
      </c>
      <c r="C1275" s="246">
        <f>'data-compo-bot50'!B1273</f>
        <v>1</v>
      </c>
    </row>
    <row r="1276" spans="1:3" x14ac:dyDescent="0.2">
      <c r="A1276" s="245" t="str">
        <f>IF('data-compo-bot50'!A1274&lt;&gt;'data-compo-bot50'!A1273,'data-compo-bot50'!A1274,"")</f>
        <v/>
      </c>
      <c r="B1276" s="7" t="str">
        <f>'data-compo-bot50'!C1274</f>
        <v>Zambia</v>
      </c>
      <c r="C1276" s="246">
        <f>'data-compo-bot50'!B1274</f>
        <v>1</v>
      </c>
    </row>
    <row r="1277" spans="1:3" x14ac:dyDescent="0.2">
      <c r="A1277" s="245" t="str">
        <f>IF('data-compo-bot50'!A1275&lt;&gt;'data-compo-bot50'!A1274,'data-compo-bot50'!A1275,"")</f>
        <v/>
      </c>
      <c r="B1277" s="7" t="str">
        <f>'data-compo-bot50'!C1275</f>
        <v>Zimbabwe</v>
      </c>
      <c r="C1277" s="246">
        <f>'data-compo-bot50'!B1275</f>
        <v>1</v>
      </c>
    </row>
    <row r="1278" spans="1:3" x14ac:dyDescent="0.2">
      <c r="A1278" s="245" t="str">
        <f>IF('data-compo-bot50'!A1276&lt;&gt;'data-compo-bot50'!A1275,'data-compo-bot50'!A1276,"")</f>
        <v/>
      </c>
      <c r="B1278" s="7" t="str">
        <f>'data-compo-bot50'!C1276</f>
        <v>Zanzibar</v>
      </c>
      <c r="C1278" s="246">
        <f>'data-compo-bot50'!B1276</f>
        <v>1</v>
      </c>
    </row>
    <row r="1279" spans="1:3" x14ac:dyDescent="0.2">
      <c r="A1279" s="245">
        <f>IF('data-compo-bot50'!A1277&lt;&gt;'data-compo-bot50'!A1276,'data-compo-bot50'!A1277,"")</f>
        <v>2003</v>
      </c>
      <c r="B1279" s="7" t="str">
        <f>'data-compo-bot50'!C1277</f>
        <v>Afghanistan</v>
      </c>
      <c r="C1279" s="246">
        <f>'data-compo-bot50'!B1277</f>
        <v>1</v>
      </c>
    </row>
    <row r="1280" spans="1:3" x14ac:dyDescent="0.2">
      <c r="A1280" s="245" t="str">
        <f>IF('data-compo-bot50'!A1278&lt;&gt;'data-compo-bot50'!A1277,'data-compo-bot50'!A1278,"")</f>
        <v/>
      </c>
      <c r="B1280" s="7" t="str">
        <f>'data-compo-bot50'!C1278</f>
        <v>Armenia</v>
      </c>
      <c r="C1280" s="246">
        <f>'data-compo-bot50'!B1278</f>
        <v>1</v>
      </c>
    </row>
    <row r="1281" spans="1:3" x14ac:dyDescent="0.2">
      <c r="A1281" s="245" t="str">
        <f>IF('data-compo-bot50'!A1279&lt;&gt;'data-compo-bot50'!A1278,'data-compo-bot50'!A1279,"")</f>
        <v/>
      </c>
      <c r="B1281" s="7" t="str">
        <f>'data-compo-bot50'!C1279</f>
        <v>Angola</v>
      </c>
      <c r="C1281" s="246">
        <f>'data-compo-bot50'!B1279</f>
        <v>1</v>
      </c>
    </row>
    <row r="1282" spans="1:3" x14ac:dyDescent="0.2">
      <c r="A1282" s="245" t="str">
        <f>IF('data-compo-bot50'!A1280&lt;&gt;'data-compo-bot50'!A1279,'data-compo-bot50'!A1280,"")</f>
        <v/>
      </c>
      <c r="B1282" s="7" t="str">
        <f>'data-compo-bot50'!C1280</f>
        <v>Bangladesh</v>
      </c>
      <c r="C1282" s="246">
        <f>'data-compo-bot50'!B1280</f>
        <v>1</v>
      </c>
    </row>
    <row r="1283" spans="1:3" x14ac:dyDescent="0.2">
      <c r="A1283" s="245" t="str">
        <f>IF('data-compo-bot50'!A1281&lt;&gt;'data-compo-bot50'!A1280,'data-compo-bot50'!A1281,"")</f>
        <v/>
      </c>
      <c r="B1283" s="7" t="str">
        <f>'data-compo-bot50'!C1281</f>
        <v>Burkina Faso</v>
      </c>
      <c r="C1283" s="246">
        <f>'data-compo-bot50'!B1281</f>
        <v>1</v>
      </c>
    </row>
    <row r="1284" spans="1:3" x14ac:dyDescent="0.2">
      <c r="A1284" s="245" t="str">
        <f>IF('data-compo-bot50'!A1282&lt;&gt;'data-compo-bot50'!A1281,'data-compo-bot50'!A1282,"")</f>
        <v/>
      </c>
      <c r="B1284" s="7" t="str">
        <f>'data-compo-bot50'!C1282</f>
        <v>Burundi</v>
      </c>
      <c r="C1284" s="246">
        <f>'data-compo-bot50'!B1282</f>
        <v>1</v>
      </c>
    </row>
    <row r="1285" spans="1:3" x14ac:dyDescent="0.2">
      <c r="A1285" s="245" t="str">
        <f>IF('data-compo-bot50'!A1283&lt;&gt;'data-compo-bot50'!A1282,'data-compo-bot50'!A1283,"")</f>
        <v/>
      </c>
      <c r="B1285" s="7" t="str">
        <f>'data-compo-bot50'!C1283</f>
        <v>Benin</v>
      </c>
      <c r="C1285" s="246">
        <f>'data-compo-bot50'!B1283</f>
        <v>1</v>
      </c>
    </row>
    <row r="1286" spans="1:3" x14ac:dyDescent="0.2">
      <c r="A1286" s="245" t="str">
        <f>IF('data-compo-bot50'!A1284&lt;&gt;'data-compo-bot50'!A1283,'data-compo-bot50'!A1284,"")</f>
        <v/>
      </c>
      <c r="B1286" s="7" t="str">
        <f>'data-compo-bot50'!C1284</f>
        <v>Bolivia</v>
      </c>
      <c r="C1286" s="246">
        <f>'data-compo-bot50'!B1284</f>
        <v>1</v>
      </c>
    </row>
    <row r="1287" spans="1:3" x14ac:dyDescent="0.2">
      <c r="A1287" s="245" t="str">
        <f>IF('data-compo-bot50'!A1285&lt;&gt;'data-compo-bot50'!A1284,'data-compo-bot50'!A1285,"")</f>
        <v/>
      </c>
      <c r="B1287" s="7" t="str">
        <f>'data-compo-bot50'!C1285</f>
        <v>Bhutan</v>
      </c>
      <c r="C1287" s="246">
        <f>'data-compo-bot50'!B1285</f>
        <v>1</v>
      </c>
    </row>
    <row r="1288" spans="1:3" x14ac:dyDescent="0.2">
      <c r="A1288" s="245" t="str">
        <f>IF('data-compo-bot50'!A1286&lt;&gt;'data-compo-bot50'!A1285,'data-compo-bot50'!A1286,"")</f>
        <v/>
      </c>
      <c r="B1288" s="7" t="str">
        <f>'data-compo-bot50'!C1286</f>
        <v>DR Congo</v>
      </c>
      <c r="C1288" s="246">
        <f>'data-compo-bot50'!B1286</f>
        <v>1</v>
      </c>
    </row>
    <row r="1289" spans="1:3" x14ac:dyDescent="0.2">
      <c r="A1289" s="245" t="str">
        <f>IF('data-compo-bot50'!A1287&lt;&gt;'data-compo-bot50'!A1286,'data-compo-bot50'!A1287,"")</f>
        <v/>
      </c>
      <c r="B1289" s="7" t="str">
        <f>'data-compo-bot50'!C1287</f>
        <v>Central African Republic</v>
      </c>
      <c r="C1289" s="246">
        <f>'data-compo-bot50'!B1287</f>
        <v>1</v>
      </c>
    </row>
    <row r="1290" spans="1:3" x14ac:dyDescent="0.2">
      <c r="A1290" s="245" t="str">
        <f>IF('data-compo-bot50'!A1288&lt;&gt;'data-compo-bot50'!A1287,'data-compo-bot50'!A1288,"")</f>
        <v/>
      </c>
      <c r="B1290" s="7" t="str">
        <f>'data-compo-bot50'!C1288</f>
        <v>Congo</v>
      </c>
      <c r="C1290" s="246">
        <f>'data-compo-bot50'!B1288</f>
        <v>1</v>
      </c>
    </row>
    <row r="1291" spans="1:3" x14ac:dyDescent="0.2">
      <c r="A1291" s="245" t="str">
        <f>IF('data-compo-bot50'!A1289&lt;&gt;'data-compo-bot50'!A1288,'data-compo-bot50'!A1289,"")</f>
        <v/>
      </c>
      <c r="B1291" s="7" t="str">
        <f>'data-compo-bot50'!C1289</f>
        <v>Cote d'Ivoire</v>
      </c>
      <c r="C1291" s="246">
        <f>'data-compo-bot50'!B1289</f>
        <v>1</v>
      </c>
    </row>
    <row r="1292" spans="1:3" x14ac:dyDescent="0.2">
      <c r="A1292" s="245" t="str">
        <f>IF('data-compo-bot50'!A1290&lt;&gt;'data-compo-bot50'!A1289,'data-compo-bot50'!A1290,"")</f>
        <v/>
      </c>
      <c r="B1292" s="7" t="str">
        <f>'data-compo-bot50'!C1290</f>
        <v>Cameroon</v>
      </c>
      <c r="C1292" s="246">
        <f>'data-compo-bot50'!B1290</f>
        <v>1</v>
      </c>
    </row>
    <row r="1293" spans="1:3" x14ac:dyDescent="0.2">
      <c r="A1293" s="245" t="str">
        <f>IF('data-compo-bot50'!A1291&lt;&gt;'data-compo-bot50'!A1290,'data-compo-bot50'!A1291,"")</f>
        <v/>
      </c>
      <c r="B1293" s="7" t="str">
        <f>'data-compo-bot50'!C1291</f>
        <v>China</v>
      </c>
      <c r="C1293" s="246">
        <f>'data-compo-bot50'!B1291</f>
        <v>0.37999999523162842</v>
      </c>
    </row>
    <row r="1294" spans="1:3" x14ac:dyDescent="0.2">
      <c r="A1294" s="245" t="str">
        <f>IF('data-compo-bot50'!A1292&lt;&gt;'data-compo-bot50'!A1291,'data-compo-bot50'!A1292,"")</f>
        <v/>
      </c>
      <c r="B1294" s="7" t="str">
        <f>'data-compo-bot50'!C1292</f>
        <v>Cabo Verde</v>
      </c>
      <c r="C1294" s="246">
        <f>'data-compo-bot50'!B1292</f>
        <v>1</v>
      </c>
    </row>
    <row r="1295" spans="1:3" x14ac:dyDescent="0.2">
      <c r="A1295" s="245" t="str">
        <f>IF('data-compo-bot50'!A1293&lt;&gt;'data-compo-bot50'!A1292,'data-compo-bot50'!A1293,"")</f>
        <v/>
      </c>
      <c r="B1295" s="7" t="str">
        <f>'data-compo-bot50'!C1293</f>
        <v>Djibouti</v>
      </c>
      <c r="C1295" s="246">
        <f>'data-compo-bot50'!B1293</f>
        <v>1</v>
      </c>
    </row>
    <row r="1296" spans="1:3" x14ac:dyDescent="0.2">
      <c r="A1296" s="245" t="str">
        <f>IF('data-compo-bot50'!A1294&lt;&gt;'data-compo-bot50'!A1293,'data-compo-bot50'!A1294,"")</f>
        <v/>
      </c>
      <c r="B1296" s="7" t="str">
        <f>'data-compo-bot50'!C1294</f>
        <v>Eritrea</v>
      </c>
      <c r="C1296" s="246">
        <f>'data-compo-bot50'!B1294</f>
        <v>1</v>
      </c>
    </row>
    <row r="1297" spans="1:3" x14ac:dyDescent="0.2">
      <c r="A1297" s="245" t="str">
        <f>IF('data-compo-bot50'!A1295&lt;&gt;'data-compo-bot50'!A1294,'data-compo-bot50'!A1295,"")</f>
        <v/>
      </c>
      <c r="B1297" s="7" t="str">
        <f>'data-compo-bot50'!C1295</f>
        <v>Ethiopia</v>
      </c>
      <c r="C1297" s="246">
        <f>'data-compo-bot50'!B1295</f>
        <v>1</v>
      </c>
    </row>
    <row r="1298" spans="1:3" x14ac:dyDescent="0.2">
      <c r="A1298" s="245" t="str">
        <f>IF('data-compo-bot50'!A1296&lt;&gt;'data-compo-bot50'!A1295,'data-compo-bot50'!A1296,"")</f>
        <v/>
      </c>
      <c r="B1298" s="7" t="str">
        <f>'data-compo-bot50'!C1296</f>
        <v>Georgia</v>
      </c>
      <c r="C1298" s="246">
        <f>'data-compo-bot50'!B1296</f>
        <v>1</v>
      </c>
    </row>
    <row r="1299" spans="1:3" x14ac:dyDescent="0.2">
      <c r="A1299" s="245" t="str">
        <f>IF('data-compo-bot50'!A1297&lt;&gt;'data-compo-bot50'!A1296,'data-compo-bot50'!A1297,"")</f>
        <v/>
      </c>
      <c r="B1299" s="7" t="str">
        <f>'data-compo-bot50'!C1297</f>
        <v>Ghana</v>
      </c>
      <c r="C1299" s="246">
        <f>'data-compo-bot50'!B1297</f>
        <v>1</v>
      </c>
    </row>
    <row r="1300" spans="1:3" x14ac:dyDescent="0.2">
      <c r="A1300" s="245" t="str">
        <f>IF('data-compo-bot50'!A1298&lt;&gt;'data-compo-bot50'!A1297,'data-compo-bot50'!A1298,"")</f>
        <v/>
      </c>
      <c r="B1300" s="7" t="str">
        <f>'data-compo-bot50'!C1298</f>
        <v>Gambia</v>
      </c>
      <c r="C1300" s="246">
        <f>'data-compo-bot50'!B1298</f>
        <v>1</v>
      </c>
    </row>
    <row r="1301" spans="1:3" x14ac:dyDescent="0.2">
      <c r="A1301" s="245" t="str">
        <f>IF('data-compo-bot50'!A1299&lt;&gt;'data-compo-bot50'!A1298,'data-compo-bot50'!A1299,"")</f>
        <v/>
      </c>
      <c r="B1301" s="7" t="str">
        <f>'data-compo-bot50'!C1299</f>
        <v>Guinea</v>
      </c>
      <c r="C1301" s="246">
        <f>'data-compo-bot50'!B1299</f>
        <v>1</v>
      </c>
    </row>
    <row r="1302" spans="1:3" x14ac:dyDescent="0.2">
      <c r="A1302" s="245" t="str">
        <f>IF('data-compo-bot50'!A1300&lt;&gt;'data-compo-bot50'!A1299,'data-compo-bot50'!A1300,"")</f>
        <v/>
      </c>
      <c r="B1302" s="7" t="str">
        <f>'data-compo-bot50'!C1300</f>
        <v>Guinea-Bissau</v>
      </c>
      <c r="C1302" s="246">
        <f>'data-compo-bot50'!B1300</f>
        <v>1</v>
      </c>
    </row>
    <row r="1303" spans="1:3" x14ac:dyDescent="0.2">
      <c r="A1303" s="245" t="str">
        <f>IF('data-compo-bot50'!A1301&lt;&gt;'data-compo-bot50'!A1300,'data-compo-bot50'!A1301,"")</f>
        <v/>
      </c>
      <c r="B1303" s="7" t="str">
        <f>'data-compo-bot50'!C1301</f>
        <v>Guyana</v>
      </c>
      <c r="C1303" s="246">
        <f>'data-compo-bot50'!B1301</f>
        <v>1</v>
      </c>
    </row>
    <row r="1304" spans="1:3" x14ac:dyDescent="0.2">
      <c r="A1304" s="245" t="str">
        <f>IF('data-compo-bot50'!A1302&lt;&gt;'data-compo-bot50'!A1301,'data-compo-bot50'!A1302,"")</f>
        <v/>
      </c>
      <c r="B1304" s="7" t="str">
        <f>'data-compo-bot50'!C1302</f>
        <v>Honduras</v>
      </c>
      <c r="C1304" s="246">
        <f>'data-compo-bot50'!B1302</f>
        <v>1</v>
      </c>
    </row>
    <row r="1305" spans="1:3" x14ac:dyDescent="0.2">
      <c r="A1305" s="245" t="str">
        <f>IF('data-compo-bot50'!A1303&lt;&gt;'data-compo-bot50'!A1302,'data-compo-bot50'!A1303,"")</f>
        <v/>
      </c>
      <c r="B1305" s="7" t="str">
        <f>'data-compo-bot50'!C1303</f>
        <v>Haiti</v>
      </c>
      <c r="C1305" s="246">
        <f>'data-compo-bot50'!B1303</f>
        <v>1</v>
      </c>
    </row>
    <row r="1306" spans="1:3" x14ac:dyDescent="0.2">
      <c r="A1306" s="245" t="str">
        <f>IF('data-compo-bot50'!A1304&lt;&gt;'data-compo-bot50'!A1303,'data-compo-bot50'!A1304,"")</f>
        <v/>
      </c>
      <c r="B1306" s="7" t="str">
        <f>'data-compo-bot50'!C1304</f>
        <v>Indonesia</v>
      </c>
      <c r="C1306" s="246">
        <f>'data-compo-bot50'!B1304</f>
        <v>1</v>
      </c>
    </row>
    <row r="1307" spans="1:3" x14ac:dyDescent="0.2">
      <c r="A1307" s="245" t="str">
        <f>IF('data-compo-bot50'!A1305&lt;&gt;'data-compo-bot50'!A1304,'data-compo-bot50'!A1305,"")</f>
        <v/>
      </c>
      <c r="B1307" s="7" t="str">
        <f>'data-compo-bot50'!C1305</f>
        <v>India</v>
      </c>
      <c r="C1307" s="246">
        <f>'data-compo-bot50'!B1305</f>
        <v>1</v>
      </c>
    </row>
    <row r="1308" spans="1:3" x14ac:dyDescent="0.2">
      <c r="A1308" s="245" t="str">
        <f>IF('data-compo-bot50'!A1306&lt;&gt;'data-compo-bot50'!A1305,'data-compo-bot50'!A1306,"")</f>
        <v/>
      </c>
      <c r="B1308" s="7" t="str">
        <f>'data-compo-bot50'!C1306</f>
        <v>Kenya</v>
      </c>
      <c r="C1308" s="246">
        <f>'data-compo-bot50'!B1306</f>
        <v>1</v>
      </c>
    </row>
    <row r="1309" spans="1:3" x14ac:dyDescent="0.2">
      <c r="A1309" s="245" t="str">
        <f>IF('data-compo-bot50'!A1307&lt;&gt;'data-compo-bot50'!A1306,'data-compo-bot50'!A1307,"")</f>
        <v/>
      </c>
      <c r="B1309" s="7" t="str">
        <f>'data-compo-bot50'!C1307</f>
        <v>Kyrgyzstan</v>
      </c>
      <c r="C1309" s="246">
        <f>'data-compo-bot50'!B1307</f>
        <v>1</v>
      </c>
    </row>
    <row r="1310" spans="1:3" x14ac:dyDescent="0.2">
      <c r="A1310" s="245" t="str">
        <f>IF('data-compo-bot50'!A1308&lt;&gt;'data-compo-bot50'!A1307,'data-compo-bot50'!A1308,"")</f>
        <v/>
      </c>
      <c r="B1310" s="7" t="str">
        <f>'data-compo-bot50'!C1308</f>
        <v>Cambodia</v>
      </c>
      <c r="C1310" s="246">
        <f>'data-compo-bot50'!B1308</f>
        <v>1</v>
      </c>
    </row>
    <row r="1311" spans="1:3" x14ac:dyDescent="0.2">
      <c r="A1311" s="245" t="str">
        <f>IF('data-compo-bot50'!A1309&lt;&gt;'data-compo-bot50'!A1308,'data-compo-bot50'!A1309,"")</f>
        <v/>
      </c>
      <c r="B1311" s="7" t="str">
        <f>'data-compo-bot50'!C1309</f>
        <v>Comoros</v>
      </c>
      <c r="C1311" s="246">
        <f>'data-compo-bot50'!B1309</f>
        <v>1</v>
      </c>
    </row>
    <row r="1312" spans="1:3" x14ac:dyDescent="0.2">
      <c r="A1312" s="245" t="str">
        <f>IF('data-compo-bot50'!A1310&lt;&gt;'data-compo-bot50'!A1309,'data-compo-bot50'!A1310,"")</f>
        <v/>
      </c>
      <c r="B1312" s="7" t="str">
        <f>'data-compo-bot50'!C1310</f>
        <v>Lao PDR</v>
      </c>
      <c r="C1312" s="246">
        <f>'data-compo-bot50'!B1310</f>
        <v>1</v>
      </c>
    </row>
    <row r="1313" spans="1:3" x14ac:dyDescent="0.2">
      <c r="A1313" s="245" t="str">
        <f>IF('data-compo-bot50'!A1311&lt;&gt;'data-compo-bot50'!A1310,'data-compo-bot50'!A1311,"")</f>
        <v/>
      </c>
      <c r="B1313" s="7" t="str">
        <f>'data-compo-bot50'!C1311</f>
        <v>Liberia</v>
      </c>
      <c r="C1313" s="246">
        <f>'data-compo-bot50'!B1311</f>
        <v>1</v>
      </c>
    </row>
    <row r="1314" spans="1:3" x14ac:dyDescent="0.2">
      <c r="A1314" s="245" t="str">
        <f>IF('data-compo-bot50'!A1312&lt;&gt;'data-compo-bot50'!A1311,'data-compo-bot50'!A1312,"")</f>
        <v/>
      </c>
      <c r="B1314" s="7" t="str">
        <f>'data-compo-bot50'!C1312</f>
        <v>Lesotho</v>
      </c>
      <c r="C1314" s="246">
        <f>'data-compo-bot50'!B1312</f>
        <v>1</v>
      </c>
    </row>
    <row r="1315" spans="1:3" x14ac:dyDescent="0.2">
      <c r="A1315" s="245" t="str">
        <f>IF('data-compo-bot50'!A1313&lt;&gt;'data-compo-bot50'!A1312,'data-compo-bot50'!A1313,"")</f>
        <v/>
      </c>
      <c r="B1315" s="7" t="str">
        <f>'data-compo-bot50'!C1313</f>
        <v>Moldova</v>
      </c>
      <c r="C1315" s="246">
        <f>'data-compo-bot50'!B1313</f>
        <v>1</v>
      </c>
    </row>
    <row r="1316" spans="1:3" x14ac:dyDescent="0.2">
      <c r="A1316" s="245" t="str">
        <f>IF('data-compo-bot50'!A1314&lt;&gt;'data-compo-bot50'!A1313,'data-compo-bot50'!A1314,"")</f>
        <v/>
      </c>
      <c r="B1316" s="7" t="str">
        <f>'data-compo-bot50'!C1314</f>
        <v>Madagascar</v>
      </c>
      <c r="C1316" s="246">
        <f>'data-compo-bot50'!B1314</f>
        <v>1</v>
      </c>
    </row>
    <row r="1317" spans="1:3" x14ac:dyDescent="0.2">
      <c r="A1317" s="245" t="str">
        <f>IF('data-compo-bot50'!A1315&lt;&gt;'data-compo-bot50'!A1314,'data-compo-bot50'!A1315,"")</f>
        <v/>
      </c>
      <c r="B1317" s="7" t="str">
        <f>'data-compo-bot50'!C1315</f>
        <v>Mali</v>
      </c>
      <c r="C1317" s="246">
        <f>'data-compo-bot50'!B1315</f>
        <v>1</v>
      </c>
    </row>
    <row r="1318" spans="1:3" x14ac:dyDescent="0.2">
      <c r="A1318" s="245" t="str">
        <f>IF('data-compo-bot50'!A1316&lt;&gt;'data-compo-bot50'!A1315,'data-compo-bot50'!A1316,"")</f>
        <v/>
      </c>
      <c r="B1318" s="7" t="str">
        <f>'data-compo-bot50'!C1316</f>
        <v>Myanmar</v>
      </c>
      <c r="C1318" s="246">
        <f>'data-compo-bot50'!B1316</f>
        <v>1</v>
      </c>
    </row>
    <row r="1319" spans="1:3" x14ac:dyDescent="0.2">
      <c r="A1319" s="245" t="str">
        <f>IF('data-compo-bot50'!A1317&lt;&gt;'data-compo-bot50'!A1316,'data-compo-bot50'!A1317,"")</f>
        <v/>
      </c>
      <c r="B1319" s="7" t="str">
        <f>'data-compo-bot50'!C1317</f>
        <v>Mauritania</v>
      </c>
      <c r="C1319" s="246">
        <f>'data-compo-bot50'!B1317</f>
        <v>1</v>
      </c>
    </row>
    <row r="1320" spans="1:3" x14ac:dyDescent="0.2">
      <c r="A1320" s="245" t="str">
        <f>IF('data-compo-bot50'!A1318&lt;&gt;'data-compo-bot50'!A1317,'data-compo-bot50'!A1318,"")</f>
        <v/>
      </c>
      <c r="B1320" s="7" t="str">
        <f>'data-compo-bot50'!C1318</f>
        <v>Malawi</v>
      </c>
      <c r="C1320" s="246">
        <f>'data-compo-bot50'!B1318</f>
        <v>1</v>
      </c>
    </row>
    <row r="1321" spans="1:3" x14ac:dyDescent="0.2">
      <c r="A1321" s="245" t="str">
        <f>IF('data-compo-bot50'!A1319&lt;&gt;'data-compo-bot50'!A1318,'data-compo-bot50'!A1319,"")</f>
        <v/>
      </c>
      <c r="B1321" s="7" t="str">
        <f>'data-compo-bot50'!C1319</f>
        <v>Mozambique</v>
      </c>
      <c r="C1321" s="246">
        <f>'data-compo-bot50'!B1319</f>
        <v>1</v>
      </c>
    </row>
    <row r="1322" spans="1:3" x14ac:dyDescent="0.2">
      <c r="A1322" s="245" t="str">
        <f>IF('data-compo-bot50'!A1320&lt;&gt;'data-compo-bot50'!A1319,'data-compo-bot50'!A1320,"")</f>
        <v/>
      </c>
      <c r="B1322" s="7" t="str">
        <f>'data-compo-bot50'!C1320</f>
        <v>Niger</v>
      </c>
      <c r="C1322" s="246">
        <f>'data-compo-bot50'!B1320</f>
        <v>1</v>
      </c>
    </row>
    <row r="1323" spans="1:3" x14ac:dyDescent="0.2">
      <c r="A1323" s="245" t="str">
        <f>IF('data-compo-bot50'!A1321&lt;&gt;'data-compo-bot50'!A1320,'data-compo-bot50'!A1321,"")</f>
        <v/>
      </c>
      <c r="B1323" s="7" t="str">
        <f>'data-compo-bot50'!C1321</f>
        <v>Nigeria</v>
      </c>
      <c r="C1323" s="246">
        <f>'data-compo-bot50'!B1321</f>
        <v>1</v>
      </c>
    </row>
    <row r="1324" spans="1:3" x14ac:dyDescent="0.2">
      <c r="A1324" s="245" t="str">
        <f>IF('data-compo-bot50'!A1322&lt;&gt;'data-compo-bot50'!A1321,'data-compo-bot50'!A1322,"")</f>
        <v/>
      </c>
      <c r="B1324" s="7" t="str">
        <f>'data-compo-bot50'!C1322</f>
        <v>Nicaragua</v>
      </c>
      <c r="C1324" s="246">
        <f>'data-compo-bot50'!B1322</f>
        <v>1</v>
      </c>
    </row>
    <row r="1325" spans="1:3" x14ac:dyDescent="0.2">
      <c r="A1325" s="245" t="str">
        <f>IF('data-compo-bot50'!A1323&lt;&gt;'data-compo-bot50'!A1322,'data-compo-bot50'!A1323,"")</f>
        <v/>
      </c>
      <c r="B1325" s="7" t="str">
        <f>'data-compo-bot50'!C1323</f>
        <v>Nepal</v>
      </c>
      <c r="C1325" s="246">
        <f>'data-compo-bot50'!B1323</f>
        <v>1</v>
      </c>
    </row>
    <row r="1326" spans="1:3" x14ac:dyDescent="0.2">
      <c r="A1326" s="245" t="str">
        <f>IF('data-compo-bot50'!A1324&lt;&gt;'data-compo-bot50'!A1323,'data-compo-bot50'!A1324,"")</f>
        <v/>
      </c>
      <c r="B1326" s="7" t="str">
        <f>'data-compo-bot50'!C1324</f>
        <v>Papua New Guinea</v>
      </c>
      <c r="C1326" s="246">
        <f>'data-compo-bot50'!B1324</f>
        <v>1</v>
      </c>
    </row>
    <row r="1327" spans="1:3" x14ac:dyDescent="0.2">
      <c r="A1327" s="245" t="str">
        <f>IF('data-compo-bot50'!A1325&lt;&gt;'data-compo-bot50'!A1324,'data-compo-bot50'!A1325,"")</f>
        <v/>
      </c>
      <c r="B1327" s="7" t="str">
        <f>'data-compo-bot50'!C1325</f>
        <v>Philippines</v>
      </c>
      <c r="C1327" s="246">
        <f>'data-compo-bot50'!B1325</f>
        <v>1</v>
      </c>
    </row>
    <row r="1328" spans="1:3" x14ac:dyDescent="0.2">
      <c r="A1328" s="245" t="str">
        <f>IF('data-compo-bot50'!A1326&lt;&gt;'data-compo-bot50'!A1325,'data-compo-bot50'!A1326,"")</f>
        <v/>
      </c>
      <c r="B1328" s="7" t="str">
        <f>'data-compo-bot50'!C1326</f>
        <v>Pakistan</v>
      </c>
      <c r="C1328" s="246">
        <f>'data-compo-bot50'!B1326</f>
        <v>1</v>
      </c>
    </row>
    <row r="1329" spans="1:3" x14ac:dyDescent="0.2">
      <c r="A1329" s="245" t="str">
        <f>IF('data-compo-bot50'!A1327&lt;&gt;'data-compo-bot50'!A1326,'data-compo-bot50'!A1327,"")</f>
        <v/>
      </c>
      <c r="B1329" s="7" t="str">
        <f>'data-compo-bot50'!C1327</f>
        <v>Palestine</v>
      </c>
      <c r="C1329" s="246">
        <f>'data-compo-bot50'!B1327</f>
        <v>1</v>
      </c>
    </row>
    <row r="1330" spans="1:3" x14ac:dyDescent="0.2">
      <c r="A1330" s="245" t="str">
        <f>IF('data-compo-bot50'!A1328&lt;&gt;'data-compo-bot50'!A1327,'data-compo-bot50'!A1328,"")</f>
        <v/>
      </c>
      <c r="B1330" s="7" t="str">
        <f>'data-compo-bot50'!C1328</f>
        <v>Rwanda</v>
      </c>
      <c r="C1330" s="246">
        <f>'data-compo-bot50'!B1328</f>
        <v>1</v>
      </c>
    </row>
    <row r="1331" spans="1:3" x14ac:dyDescent="0.2">
      <c r="A1331" s="245" t="str">
        <f>IF('data-compo-bot50'!A1329&lt;&gt;'data-compo-bot50'!A1328,'data-compo-bot50'!A1329,"")</f>
        <v/>
      </c>
      <c r="B1331" s="7" t="str">
        <f>'data-compo-bot50'!C1329</f>
        <v>Sudan</v>
      </c>
      <c r="C1331" s="246">
        <f>'data-compo-bot50'!B1329</f>
        <v>1</v>
      </c>
    </row>
    <row r="1332" spans="1:3" x14ac:dyDescent="0.2">
      <c r="A1332" s="245" t="str">
        <f>IF('data-compo-bot50'!A1330&lt;&gt;'data-compo-bot50'!A1329,'data-compo-bot50'!A1330,"")</f>
        <v/>
      </c>
      <c r="B1332" s="7" t="str">
        <f>'data-compo-bot50'!C1330</f>
        <v>Sierra Leone</v>
      </c>
      <c r="C1332" s="246">
        <f>'data-compo-bot50'!B1330</f>
        <v>1</v>
      </c>
    </row>
    <row r="1333" spans="1:3" x14ac:dyDescent="0.2">
      <c r="A1333" s="245" t="str">
        <f>IF('data-compo-bot50'!A1331&lt;&gt;'data-compo-bot50'!A1330,'data-compo-bot50'!A1331,"")</f>
        <v/>
      </c>
      <c r="B1333" s="7" t="str">
        <f>'data-compo-bot50'!C1331</f>
        <v>Senegal</v>
      </c>
      <c r="C1333" s="246">
        <f>'data-compo-bot50'!B1331</f>
        <v>1</v>
      </c>
    </row>
    <row r="1334" spans="1:3" x14ac:dyDescent="0.2">
      <c r="A1334" s="245" t="str">
        <f>IF('data-compo-bot50'!A1332&lt;&gt;'data-compo-bot50'!A1331,'data-compo-bot50'!A1332,"")</f>
        <v/>
      </c>
      <c r="B1334" s="7" t="str">
        <f>'data-compo-bot50'!C1332</f>
        <v>Somalia</v>
      </c>
      <c r="C1334" s="246">
        <f>'data-compo-bot50'!B1332</f>
        <v>1</v>
      </c>
    </row>
    <row r="1335" spans="1:3" x14ac:dyDescent="0.2">
      <c r="A1335" s="245" t="str">
        <f>IF('data-compo-bot50'!A1333&lt;&gt;'data-compo-bot50'!A1332,'data-compo-bot50'!A1333,"")</f>
        <v/>
      </c>
      <c r="B1335" s="7" t="str">
        <f>'data-compo-bot50'!C1333</f>
        <v>South Sudan</v>
      </c>
      <c r="C1335" s="246">
        <f>'data-compo-bot50'!B1333</f>
        <v>1</v>
      </c>
    </row>
    <row r="1336" spans="1:3" x14ac:dyDescent="0.2">
      <c r="A1336" s="245" t="str">
        <f>IF('data-compo-bot50'!A1334&lt;&gt;'data-compo-bot50'!A1333,'data-compo-bot50'!A1334,"")</f>
        <v/>
      </c>
      <c r="B1336" s="7" t="str">
        <f>'data-compo-bot50'!C1334</f>
        <v>Sao Tome and Principe</v>
      </c>
      <c r="C1336" s="246">
        <f>'data-compo-bot50'!B1334</f>
        <v>1</v>
      </c>
    </row>
    <row r="1337" spans="1:3" x14ac:dyDescent="0.2">
      <c r="A1337" s="245" t="str">
        <f>IF('data-compo-bot50'!A1335&lt;&gt;'data-compo-bot50'!A1334,'data-compo-bot50'!A1335,"")</f>
        <v/>
      </c>
      <c r="B1337" s="7" t="str">
        <f>'data-compo-bot50'!C1335</f>
        <v>Chad</v>
      </c>
      <c r="C1337" s="246">
        <f>'data-compo-bot50'!B1335</f>
        <v>1</v>
      </c>
    </row>
    <row r="1338" spans="1:3" x14ac:dyDescent="0.2">
      <c r="A1338" s="245" t="str">
        <f>IF('data-compo-bot50'!A1336&lt;&gt;'data-compo-bot50'!A1335,'data-compo-bot50'!A1336,"")</f>
        <v/>
      </c>
      <c r="B1338" s="7" t="str">
        <f>'data-compo-bot50'!C1336</f>
        <v>Togo</v>
      </c>
      <c r="C1338" s="246">
        <f>'data-compo-bot50'!B1336</f>
        <v>1</v>
      </c>
    </row>
    <row r="1339" spans="1:3" x14ac:dyDescent="0.2">
      <c r="A1339" s="245" t="str">
        <f>IF('data-compo-bot50'!A1337&lt;&gt;'data-compo-bot50'!A1336,'data-compo-bot50'!A1337,"")</f>
        <v/>
      </c>
      <c r="B1339" s="7" t="str">
        <f>'data-compo-bot50'!C1337</f>
        <v>Tajikistan</v>
      </c>
      <c r="C1339" s="246">
        <f>'data-compo-bot50'!B1337</f>
        <v>1</v>
      </c>
    </row>
    <row r="1340" spans="1:3" x14ac:dyDescent="0.2">
      <c r="A1340" s="245" t="str">
        <f>IF('data-compo-bot50'!A1338&lt;&gt;'data-compo-bot50'!A1337,'data-compo-bot50'!A1338,"")</f>
        <v/>
      </c>
      <c r="B1340" s="7" t="str">
        <f>'data-compo-bot50'!C1338</f>
        <v>Tanzania</v>
      </c>
      <c r="C1340" s="246">
        <f>'data-compo-bot50'!B1338</f>
        <v>1</v>
      </c>
    </row>
    <row r="1341" spans="1:3" x14ac:dyDescent="0.2">
      <c r="A1341" s="245" t="str">
        <f>IF('data-compo-bot50'!A1339&lt;&gt;'data-compo-bot50'!A1338,'data-compo-bot50'!A1339,"")</f>
        <v/>
      </c>
      <c r="B1341" s="7" t="str">
        <f>'data-compo-bot50'!C1339</f>
        <v>Uganda</v>
      </c>
      <c r="C1341" s="246">
        <f>'data-compo-bot50'!B1339</f>
        <v>1</v>
      </c>
    </row>
    <row r="1342" spans="1:3" x14ac:dyDescent="0.2">
      <c r="A1342" s="245" t="str">
        <f>IF('data-compo-bot50'!A1340&lt;&gt;'data-compo-bot50'!A1339,'data-compo-bot50'!A1340,"")</f>
        <v/>
      </c>
      <c r="B1342" s="7" t="str">
        <f>'data-compo-bot50'!C1340</f>
        <v>Uzbekistan</v>
      </c>
      <c r="C1342" s="246">
        <f>'data-compo-bot50'!B1340</f>
        <v>1</v>
      </c>
    </row>
    <row r="1343" spans="1:3" x14ac:dyDescent="0.2">
      <c r="A1343" s="245" t="str">
        <f>IF('data-compo-bot50'!A1341&lt;&gt;'data-compo-bot50'!A1340,'data-compo-bot50'!A1341,"")</f>
        <v/>
      </c>
      <c r="B1343" s="7" t="str">
        <f>'data-compo-bot50'!C1341</f>
        <v>Viet Nam</v>
      </c>
      <c r="C1343" s="246">
        <f>'data-compo-bot50'!B1341</f>
        <v>1</v>
      </c>
    </row>
    <row r="1344" spans="1:3" x14ac:dyDescent="0.2">
      <c r="A1344" s="245" t="str">
        <f>IF('data-compo-bot50'!A1342&lt;&gt;'data-compo-bot50'!A1341,'data-compo-bot50'!A1342,"")</f>
        <v/>
      </c>
      <c r="B1344" s="7" t="str">
        <f>'data-compo-bot50'!C1342</f>
        <v>Yemen</v>
      </c>
      <c r="C1344" s="246">
        <f>'data-compo-bot50'!B1342</f>
        <v>1</v>
      </c>
    </row>
    <row r="1345" spans="1:3" x14ac:dyDescent="0.2">
      <c r="A1345" s="245" t="str">
        <f>IF('data-compo-bot50'!A1343&lt;&gt;'data-compo-bot50'!A1342,'data-compo-bot50'!A1343,"")</f>
        <v/>
      </c>
      <c r="B1345" s="7" t="str">
        <f>'data-compo-bot50'!C1343</f>
        <v>Zambia</v>
      </c>
      <c r="C1345" s="246">
        <f>'data-compo-bot50'!B1343</f>
        <v>1</v>
      </c>
    </row>
    <row r="1346" spans="1:3" x14ac:dyDescent="0.2">
      <c r="A1346" s="245" t="str">
        <f>IF('data-compo-bot50'!A1344&lt;&gt;'data-compo-bot50'!A1343,'data-compo-bot50'!A1344,"")</f>
        <v/>
      </c>
      <c r="B1346" s="7" t="str">
        <f>'data-compo-bot50'!C1344</f>
        <v>Zimbabwe</v>
      </c>
      <c r="C1346" s="246">
        <f>'data-compo-bot50'!B1344</f>
        <v>1</v>
      </c>
    </row>
    <row r="1347" spans="1:3" x14ac:dyDescent="0.2">
      <c r="A1347" s="245" t="str">
        <f>IF('data-compo-bot50'!A1345&lt;&gt;'data-compo-bot50'!A1344,'data-compo-bot50'!A1345,"")</f>
        <v/>
      </c>
      <c r="B1347" s="7" t="str">
        <f>'data-compo-bot50'!C1345</f>
        <v>Zanzibar</v>
      </c>
      <c r="C1347" s="246">
        <f>'data-compo-bot50'!B1345</f>
        <v>1</v>
      </c>
    </row>
    <row r="1348" spans="1:3" x14ac:dyDescent="0.2">
      <c r="A1348" s="245">
        <f>IF('data-compo-bot50'!A1346&lt;&gt;'data-compo-bot50'!A1345,'data-compo-bot50'!A1346,"")</f>
        <v>2004</v>
      </c>
      <c r="B1348" s="7" t="str">
        <f>'data-compo-bot50'!C1346</f>
        <v>Afghanistan</v>
      </c>
      <c r="C1348" s="246">
        <f>'data-compo-bot50'!B1346</f>
        <v>1</v>
      </c>
    </row>
    <row r="1349" spans="1:3" x14ac:dyDescent="0.2">
      <c r="A1349" s="245" t="str">
        <f>IF('data-compo-bot50'!A1347&lt;&gt;'data-compo-bot50'!A1346,'data-compo-bot50'!A1347,"")</f>
        <v/>
      </c>
      <c r="B1349" s="7" t="str">
        <f>'data-compo-bot50'!C1347</f>
        <v>Armenia</v>
      </c>
      <c r="C1349" s="246">
        <f>'data-compo-bot50'!B1347</f>
        <v>1</v>
      </c>
    </row>
    <row r="1350" spans="1:3" x14ac:dyDescent="0.2">
      <c r="A1350" s="245" t="str">
        <f>IF('data-compo-bot50'!A1348&lt;&gt;'data-compo-bot50'!A1347,'data-compo-bot50'!A1348,"")</f>
        <v/>
      </c>
      <c r="B1350" s="7" t="str">
        <f>'data-compo-bot50'!C1348</f>
        <v>Angola</v>
      </c>
      <c r="C1350" s="246">
        <f>'data-compo-bot50'!B1348</f>
        <v>1</v>
      </c>
    </row>
    <row r="1351" spans="1:3" x14ac:dyDescent="0.2">
      <c r="A1351" s="245" t="str">
        <f>IF('data-compo-bot50'!A1349&lt;&gt;'data-compo-bot50'!A1348,'data-compo-bot50'!A1349,"")</f>
        <v/>
      </c>
      <c r="B1351" s="7" t="str">
        <f>'data-compo-bot50'!C1349</f>
        <v>Bangladesh</v>
      </c>
      <c r="C1351" s="246">
        <f>'data-compo-bot50'!B1349</f>
        <v>1</v>
      </c>
    </row>
    <row r="1352" spans="1:3" x14ac:dyDescent="0.2">
      <c r="A1352" s="245" t="str">
        <f>IF('data-compo-bot50'!A1350&lt;&gt;'data-compo-bot50'!A1349,'data-compo-bot50'!A1350,"")</f>
        <v/>
      </c>
      <c r="B1352" s="7" t="str">
        <f>'data-compo-bot50'!C1350</f>
        <v>Burkina Faso</v>
      </c>
      <c r="C1352" s="246">
        <f>'data-compo-bot50'!B1350</f>
        <v>1</v>
      </c>
    </row>
    <row r="1353" spans="1:3" x14ac:dyDescent="0.2">
      <c r="A1353" s="245" t="str">
        <f>IF('data-compo-bot50'!A1351&lt;&gt;'data-compo-bot50'!A1350,'data-compo-bot50'!A1351,"")</f>
        <v/>
      </c>
      <c r="B1353" s="7" t="str">
        <f>'data-compo-bot50'!C1351</f>
        <v>Burundi</v>
      </c>
      <c r="C1353" s="246">
        <f>'data-compo-bot50'!B1351</f>
        <v>1</v>
      </c>
    </row>
    <row r="1354" spans="1:3" x14ac:dyDescent="0.2">
      <c r="A1354" s="245" t="str">
        <f>IF('data-compo-bot50'!A1352&lt;&gt;'data-compo-bot50'!A1351,'data-compo-bot50'!A1352,"")</f>
        <v/>
      </c>
      <c r="B1354" s="7" t="str">
        <f>'data-compo-bot50'!C1352</f>
        <v>Benin</v>
      </c>
      <c r="C1354" s="246">
        <f>'data-compo-bot50'!B1352</f>
        <v>1</v>
      </c>
    </row>
    <row r="1355" spans="1:3" x14ac:dyDescent="0.2">
      <c r="A1355" s="245" t="str">
        <f>IF('data-compo-bot50'!A1353&lt;&gt;'data-compo-bot50'!A1352,'data-compo-bot50'!A1353,"")</f>
        <v/>
      </c>
      <c r="B1355" s="7" t="str">
        <f>'data-compo-bot50'!C1353</f>
        <v>Bolivia</v>
      </c>
      <c r="C1355" s="246">
        <f>'data-compo-bot50'!B1353</f>
        <v>1</v>
      </c>
    </row>
    <row r="1356" spans="1:3" x14ac:dyDescent="0.2">
      <c r="A1356" s="245" t="str">
        <f>IF('data-compo-bot50'!A1354&lt;&gt;'data-compo-bot50'!A1353,'data-compo-bot50'!A1354,"")</f>
        <v/>
      </c>
      <c r="B1356" s="7" t="str">
        <f>'data-compo-bot50'!C1354</f>
        <v>Bhutan</v>
      </c>
      <c r="C1356" s="246">
        <f>'data-compo-bot50'!B1354</f>
        <v>1</v>
      </c>
    </row>
    <row r="1357" spans="1:3" x14ac:dyDescent="0.2">
      <c r="A1357" s="245" t="str">
        <f>IF('data-compo-bot50'!A1355&lt;&gt;'data-compo-bot50'!A1354,'data-compo-bot50'!A1355,"")</f>
        <v/>
      </c>
      <c r="B1357" s="7" t="str">
        <f>'data-compo-bot50'!C1355</f>
        <v>DR Congo</v>
      </c>
      <c r="C1357" s="246">
        <f>'data-compo-bot50'!B1355</f>
        <v>1</v>
      </c>
    </row>
    <row r="1358" spans="1:3" x14ac:dyDescent="0.2">
      <c r="A1358" s="245" t="str">
        <f>IF('data-compo-bot50'!A1356&lt;&gt;'data-compo-bot50'!A1355,'data-compo-bot50'!A1356,"")</f>
        <v/>
      </c>
      <c r="B1358" s="7" t="str">
        <f>'data-compo-bot50'!C1356</f>
        <v>Central African Republic</v>
      </c>
      <c r="C1358" s="246">
        <f>'data-compo-bot50'!B1356</f>
        <v>1</v>
      </c>
    </row>
    <row r="1359" spans="1:3" x14ac:dyDescent="0.2">
      <c r="A1359" s="245" t="str">
        <f>IF('data-compo-bot50'!A1357&lt;&gt;'data-compo-bot50'!A1356,'data-compo-bot50'!A1357,"")</f>
        <v/>
      </c>
      <c r="B1359" s="7" t="str">
        <f>'data-compo-bot50'!C1357</f>
        <v>Congo</v>
      </c>
      <c r="C1359" s="246">
        <f>'data-compo-bot50'!B1357</f>
        <v>1</v>
      </c>
    </row>
    <row r="1360" spans="1:3" x14ac:dyDescent="0.2">
      <c r="A1360" s="245" t="str">
        <f>IF('data-compo-bot50'!A1358&lt;&gt;'data-compo-bot50'!A1357,'data-compo-bot50'!A1358,"")</f>
        <v/>
      </c>
      <c r="B1360" s="7" t="str">
        <f>'data-compo-bot50'!C1358</f>
        <v>Cote d'Ivoire</v>
      </c>
      <c r="C1360" s="246">
        <f>'data-compo-bot50'!B1358</f>
        <v>1</v>
      </c>
    </row>
    <row r="1361" spans="1:3" x14ac:dyDescent="0.2">
      <c r="A1361" s="245" t="str">
        <f>IF('data-compo-bot50'!A1359&lt;&gt;'data-compo-bot50'!A1358,'data-compo-bot50'!A1359,"")</f>
        <v/>
      </c>
      <c r="B1361" s="7" t="str">
        <f>'data-compo-bot50'!C1359</f>
        <v>Cameroon</v>
      </c>
      <c r="C1361" s="246">
        <f>'data-compo-bot50'!B1359</f>
        <v>1</v>
      </c>
    </row>
    <row r="1362" spans="1:3" x14ac:dyDescent="0.2">
      <c r="A1362" s="245" t="str">
        <f>IF('data-compo-bot50'!A1360&lt;&gt;'data-compo-bot50'!A1359,'data-compo-bot50'!A1360,"")</f>
        <v/>
      </c>
      <c r="B1362" s="7" t="str">
        <f>'data-compo-bot50'!C1360</f>
        <v>China</v>
      </c>
      <c r="C1362" s="246">
        <f>'data-compo-bot50'!B1360</f>
        <v>0.34000000357627869</v>
      </c>
    </row>
    <row r="1363" spans="1:3" x14ac:dyDescent="0.2">
      <c r="A1363" s="245" t="str">
        <f>IF('data-compo-bot50'!A1361&lt;&gt;'data-compo-bot50'!A1360,'data-compo-bot50'!A1361,"")</f>
        <v/>
      </c>
      <c r="B1363" s="7" t="str">
        <f>'data-compo-bot50'!C1361</f>
        <v>Cabo Verde</v>
      </c>
      <c r="C1363" s="246">
        <f>'data-compo-bot50'!B1361</f>
        <v>1</v>
      </c>
    </row>
    <row r="1364" spans="1:3" x14ac:dyDescent="0.2">
      <c r="A1364" s="245" t="str">
        <f>IF('data-compo-bot50'!A1362&lt;&gt;'data-compo-bot50'!A1361,'data-compo-bot50'!A1362,"")</f>
        <v/>
      </c>
      <c r="B1364" s="7" t="str">
        <f>'data-compo-bot50'!C1362</f>
        <v>Djibouti</v>
      </c>
      <c r="C1364" s="246">
        <f>'data-compo-bot50'!B1362</f>
        <v>1</v>
      </c>
    </row>
    <row r="1365" spans="1:3" x14ac:dyDescent="0.2">
      <c r="A1365" s="245" t="str">
        <f>IF('data-compo-bot50'!A1363&lt;&gt;'data-compo-bot50'!A1362,'data-compo-bot50'!A1363,"")</f>
        <v/>
      </c>
      <c r="B1365" s="7" t="str">
        <f>'data-compo-bot50'!C1363</f>
        <v>Eritrea</v>
      </c>
      <c r="C1365" s="246">
        <f>'data-compo-bot50'!B1363</f>
        <v>1</v>
      </c>
    </row>
    <row r="1366" spans="1:3" x14ac:dyDescent="0.2">
      <c r="A1366" s="245" t="str">
        <f>IF('data-compo-bot50'!A1364&lt;&gt;'data-compo-bot50'!A1363,'data-compo-bot50'!A1364,"")</f>
        <v/>
      </c>
      <c r="B1366" s="7" t="str">
        <f>'data-compo-bot50'!C1364</f>
        <v>Ethiopia</v>
      </c>
      <c r="C1366" s="246">
        <f>'data-compo-bot50'!B1364</f>
        <v>1</v>
      </c>
    </row>
    <row r="1367" spans="1:3" x14ac:dyDescent="0.2">
      <c r="A1367" s="245" t="str">
        <f>IF('data-compo-bot50'!A1365&lt;&gt;'data-compo-bot50'!A1364,'data-compo-bot50'!A1365,"")</f>
        <v/>
      </c>
      <c r="B1367" s="7" t="str">
        <f>'data-compo-bot50'!C1365</f>
        <v>Georgia</v>
      </c>
      <c r="C1367" s="246">
        <f>'data-compo-bot50'!B1365</f>
        <v>1</v>
      </c>
    </row>
    <row r="1368" spans="1:3" x14ac:dyDescent="0.2">
      <c r="A1368" s="245" t="str">
        <f>IF('data-compo-bot50'!A1366&lt;&gt;'data-compo-bot50'!A1365,'data-compo-bot50'!A1366,"")</f>
        <v/>
      </c>
      <c r="B1368" s="7" t="str">
        <f>'data-compo-bot50'!C1366</f>
        <v>Ghana</v>
      </c>
      <c r="C1368" s="246">
        <f>'data-compo-bot50'!B1366</f>
        <v>1</v>
      </c>
    </row>
    <row r="1369" spans="1:3" x14ac:dyDescent="0.2">
      <c r="A1369" s="245" t="str">
        <f>IF('data-compo-bot50'!A1367&lt;&gt;'data-compo-bot50'!A1366,'data-compo-bot50'!A1367,"")</f>
        <v/>
      </c>
      <c r="B1369" s="7" t="str">
        <f>'data-compo-bot50'!C1367</f>
        <v>Gambia</v>
      </c>
      <c r="C1369" s="246">
        <f>'data-compo-bot50'!B1367</f>
        <v>1</v>
      </c>
    </row>
    <row r="1370" spans="1:3" x14ac:dyDescent="0.2">
      <c r="A1370" s="245" t="str">
        <f>IF('data-compo-bot50'!A1368&lt;&gt;'data-compo-bot50'!A1367,'data-compo-bot50'!A1368,"")</f>
        <v/>
      </c>
      <c r="B1370" s="7" t="str">
        <f>'data-compo-bot50'!C1368</f>
        <v>Guinea</v>
      </c>
      <c r="C1370" s="246">
        <f>'data-compo-bot50'!B1368</f>
        <v>1</v>
      </c>
    </row>
    <row r="1371" spans="1:3" x14ac:dyDescent="0.2">
      <c r="A1371" s="245" t="str">
        <f>IF('data-compo-bot50'!A1369&lt;&gt;'data-compo-bot50'!A1368,'data-compo-bot50'!A1369,"")</f>
        <v/>
      </c>
      <c r="B1371" s="7" t="str">
        <f>'data-compo-bot50'!C1369</f>
        <v>Guinea-Bissau</v>
      </c>
      <c r="C1371" s="246">
        <f>'data-compo-bot50'!B1369</f>
        <v>1</v>
      </c>
    </row>
    <row r="1372" spans="1:3" x14ac:dyDescent="0.2">
      <c r="A1372" s="245" t="str">
        <f>IF('data-compo-bot50'!A1370&lt;&gt;'data-compo-bot50'!A1369,'data-compo-bot50'!A1370,"")</f>
        <v/>
      </c>
      <c r="B1372" s="7" t="str">
        <f>'data-compo-bot50'!C1370</f>
        <v>Guyana</v>
      </c>
      <c r="C1372" s="246">
        <f>'data-compo-bot50'!B1370</f>
        <v>1</v>
      </c>
    </row>
    <row r="1373" spans="1:3" x14ac:dyDescent="0.2">
      <c r="A1373" s="245" t="str">
        <f>IF('data-compo-bot50'!A1371&lt;&gt;'data-compo-bot50'!A1370,'data-compo-bot50'!A1371,"")</f>
        <v/>
      </c>
      <c r="B1373" s="7" t="str">
        <f>'data-compo-bot50'!C1371</f>
        <v>Honduras</v>
      </c>
      <c r="C1373" s="246">
        <f>'data-compo-bot50'!B1371</f>
        <v>1</v>
      </c>
    </row>
    <row r="1374" spans="1:3" x14ac:dyDescent="0.2">
      <c r="A1374" s="245" t="str">
        <f>IF('data-compo-bot50'!A1372&lt;&gt;'data-compo-bot50'!A1371,'data-compo-bot50'!A1372,"")</f>
        <v/>
      </c>
      <c r="B1374" s="7" t="str">
        <f>'data-compo-bot50'!C1372</f>
        <v>Haiti</v>
      </c>
      <c r="C1374" s="246">
        <f>'data-compo-bot50'!B1372</f>
        <v>1</v>
      </c>
    </row>
    <row r="1375" spans="1:3" x14ac:dyDescent="0.2">
      <c r="A1375" s="245" t="str">
        <f>IF('data-compo-bot50'!A1373&lt;&gt;'data-compo-bot50'!A1372,'data-compo-bot50'!A1373,"")</f>
        <v/>
      </c>
      <c r="B1375" s="7" t="str">
        <f>'data-compo-bot50'!C1373</f>
        <v>Indonesia</v>
      </c>
      <c r="C1375" s="246">
        <f>'data-compo-bot50'!B1373</f>
        <v>1</v>
      </c>
    </row>
    <row r="1376" spans="1:3" x14ac:dyDescent="0.2">
      <c r="A1376" s="245" t="str">
        <f>IF('data-compo-bot50'!A1374&lt;&gt;'data-compo-bot50'!A1373,'data-compo-bot50'!A1374,"")</f>
        <v/>
      </c>
      <c r="B1376" s="7" t="str">
        <f>'data-compo-bot50'!C1374</f>
        <v>India</v>
      </c>
      <c r="C1376" s="246">
        <f>'data-compo-bot50'!B1374</f>
        <v>1</v>
      </c>
    </row>
    <row r="1377" spans="1:3" x14ac:dyDescent="0.2">
      <c r="A1377" s="245" t="str">
        <f>IF('data-compo-bot50'!A1375&lt;&gt;'data-compo-bot50'!A1374,'data-compo-bot50'!A1375,"")</f>
        <v/>
      </c>
      <c r="B1377" s="7" t="str">
        <f>'data-compo-bot50'!C1375</f>
        <v>Kenya</v>
      </c>
      <c r="C1377" s="246">
        <f>'data-compo-bot50'!B1375</f>
        <v>1</v>
      </c>
    </row>
    <row r="1378" spans="1:3" x14ac:dyDescent="0.2">
      <c r="A1378" s="245" t="str">
        <f>IF('data-compo-bot50'!A1376&lt;&gt;'data-compo-bot50'!A1375,'data-compo-bot50'!A1376,"")</f>
        <v/>
      </c>
      <c r="B1378" s="7" t="str">
        <f>'data-compo-bot50'!C1376</f>
        <v>Kyrgyzstan</v>
      </c>
      <c r="C1378" s="246">
        <f>'data-compo-bot50'!B1376</f>
        <v>1</v>
      </c>
    </row>
    <row r="1379" spans="1:3" x14ac:dyDescent="0.2">
      <c r="A1379" s="245" t="str">
        <f>IF('data-compo-bot50'!A1377&lt;&gt;'data-compo-bot50'!A1376,'data-compo-bot50'!A1377,"")</f>
        <v/>
      </c>
      <c r="B1379" s="7" t="str">
        <f>'data-compo-bot50'!C1377</f>
        <v>Cambodia</v>
      </c>
      <c r="C1379" s="246">
        <f>'data-compo-bot50'!B1377</f>
        <v>1</v>
      </c>
    </row>
    <row r="1380" spans="1:3" x14ac:dyDescent="0.2">
      <c r="A1380" s="245" t="str">
        <f>IF('data-compo-bot50'!A1378&lt;&gt;'data-compo-bot50'!A1377,'data-compo-bot50'!A1378,"")</f>
        <v/>
      </c>
      <c r="B1380" s="7" t="str">
        <f>'data-compo-bot50'!C1378</f>
        <v>Comoros</v>
      </c>
      <c r="C1380" s="246">
        <f>'data-compo-bot50'!B1378</f>
        <v>1</v>
      </c>
    </row>
    <row r="1381" spans="1:3" x14ac:dyDescent="0.2">
      <c r="A1381" s="245" t="str">
        <f>IF('data-compo-bot50'!A1379&lt;&gt;'data-compo-bot50'!A1378,'data-compo-bot50'!A1379,"")</f>
        <v/>
      </c>
      <c r="B1381" s="7" t="str">
        <f>'data-compo-bot50'!C1379</f>
        <v>Lao PDR</v>
      </c>
      <c r="C1381" s="246">
        <f>'data-compo-bot50'!B1379</f>
        <v>1</v>
      </c>
    </row>
    <row r="1382" spans="1:3" x14ac:dyDescent="0.2">
      <c r="A1382" s="245" t="str">
        <f>IF('data-compo-bot50'!A1380&lt;&gt;'data-compo-bot50'!A1379,'data-compo-bot50'!A1380,"")</f>
        <v/>
      </c>
      <c r="B1382" s="7" t="str">
        <f>'data-compo-bot50'!C1380</f>
        <v>Liberia</v>
      </c>
      <c r="C1382" s="246">
        <f>'data-compo-bot50'!B1380</f>
        <v>1</v>
      </c>
    </row>
    <row r="1383" spans="1:3" x14ac:dyDescent="0.2">
      <c r="A1383" s="245" t="str">
        <f>IF('data-compo-bot50'!A1381&lt;&gt;'data-compo-bot50'!A1380,'data-compo-bot50'!A1381,"")</f>
        <v/>
      </c>
      <c r="B1383" s="7" t="str">
        <f>'data-compo-bot50'!C1381</f>
        <v>Lesotho</v>
      </c>
      <c r="C1383" s="246">
        <f>'data-compo-bot50'!B1381</f>
        <v>1</v>
      </c>
    </row>
    <row r="1384" spans="1:3" x14ac:dyDescent="0.2">
      <c r="A1384" s="245" t="str">
        <f>IF('data-compo-bot50'!A1382&lt;&gt;'data-compo-bot50'!A1381,'data-compo-bot50'!A1382,"")</f>
        <v/>
      </c>
      <c r="B1384" s="7" t="str">
        <f>'data-compo-bot50'!C1382</f>
        <v>Morocco</v>
      </c>
      <c r="C1384" s="246">
        <f>'data-compo-bot50'!B1382</f>
        <v>1</v>
      </c>
    </row>
    <row r="1385" spans="1:3" x14ac:dyDescent="0.2">
      <c r="A1385" s="245" t="str">
        <f>IF('data-compo-bot50'!A1383&lt;&gt;'data-compo-bot50'!A1382,'data-compo-bot50'!A1383,"")</f>
        <v/>
      </c>
      <c r="B1385" s="7" t="str">
        <f>'data-compo-bot50'!C1383</f>
        <v>Moldova</v>
      </c>
      <c r="C1385" s="246">
        <f>'data-compo-bot50'!B1383</f>
        <v>1</v>
      </c>
    </row>
    <row r="1386" spans="1:3" x14ac:dyDescent="0.2">
      <c r="A1386" s="245" t="str">
        <f>IF('data-compo-bot50'!A1384&lt;&gt;'data-compo-bot50'!A1383,'data-compo-bot50'!A1384,"")</f>
        <v/>
      </c>
      <c r="B1386" s="7" t="str">
        <f>'data-compo-bot50'!C1384</f>
        <v>Madagascar</v>
      </c>
      <c r="C1386" s="246">
        <f>'data-compo-bot50'!B1384</f>
        <v>1</v>
      </c>
    </row>
    <row r="1387" spans="1:3" x14ac:dyDescent="0.2">
      <c r="A1387" s="245" t="str">
        <f>IF('data-compo-bot50'!A1385&lt;&gt;'data-compo-bot50'!A1384,'data-compo-bot50'!A1385,"")</f>
        <v/>
      </c>
      <c r="B1387" s="7" t="str">
        <f>'data-compo-bot50'!C1385</f>
        <v>Mali</v>
      </c>
      <c r="C1387" s="246">
        <f>'data-compo-bot50'!B1385</f>
        <v>1</v>
      </c>
    </row>
    <row r="1388" spans="1:3" x14ac:dyDescent="0.2">
      <c r="A1388" s="245" t="str">
        <f>IF('data-compo-bot50'!A1386&lt;&gt;'data-compo-bot50'!A1385,'data-compo-bot50'!A1386,"")</f>
        <v/>
      </c>
      <c r="B1388" s="7" t="str">
        <f>'data-compo-bot50'!C1386</f>
        <v>Myanmar</v>
      </c>
      <c r="C1388" s="246">
        <f>'data-compo-bot50'!B1386</f>
        <v>1</v>
      </c>
    </row>
    <row r="1389" spans="1:3" x14ac:dyDescent="0.2">
      <c r="A1389" s="245" t="str">
        <f>IF('data-compo-bot50'!A1387&lt;&gt;'data-compo-bot50'!A1386,'data-compo-bot50'!A1387,"")</f>
        <v/>
      </c>
      <c r="B1389" s="7" t="str">
        <f>'data-compo-bot50'!C1387</f>
        <v>Mauritania</v>
      </c>
      <c r="C1389" s="246">
        <f>'data-compo-bot50'!B1387</f>
        <v>1</v>
      </c>
    </row>
    <row r="1390" spans="1:3" x14ac:dyDescent="0.2">
      <c r="A1390" s="245" t="str">
        <f>IF('data-compo-bot50'!A1388&lt;&gt;'data-compo-bot50'!A1387,'data-compo-bot50'!A1388,"")</f>
        <v/>
      </c>
      <c r="B1390" s="7" t="str">
        <f>'data-compo-bot50'!C1388</f>
        <v>Malawi</v>
      </c>
      <c r="C1390" s="246">
        <f>'data-compo-bot50'!B1388</f>
        <v>1</v>
      </c>
    </row>
    <row r="1391" spans="1:3" x14ac:dyDescent="0.2">
      <c r="A1391" s="245" t="str">
        <f>IF('data-compo-bot50'!A1389&lt;&gt;'data-compo-bot50'!A1388,'data-compo-bot50'!A1389,"")</f>
        <v/>
      </c>
      <c r="B1391" s="7" t="str">
        <f>'data-compo-bot50'!C1389</f>
        <v>Mozambique</v>
      </c>
      <c r="C1391" s="246">
        <f>'data-compo-bot50'!B1389</f>
        <v>1</v>
      </c>
    </row>
    <row r="1392" spans="1:3" x14ac:dyDescent="0.2">
      <c r="A1392" s="245" t="str">
        <f>IF('data-compo-bot50'!A1390&lt;&gt;'data-compo-bot50'!A1389,'data-compo-bot50'!A1390,"")</f>
        <v/>
      </c>
      <c r="B1392" s="7" t="str">
        <f>'data-compo-bot50'!C1390</f>
        <v>Niger</v>
      </c>
      <c r="C1392" s="246">
        <f>'data-compo-bot50'!B1390</f>
        <v>1</v>
      </c>
    </row>
    <row r="1393" spans="1:3" x14ac:dyDescent="0.2">
      <c r="A1393" s="245" t="str">
        <f>IF('data-compo-bot50'!A1391&lt;&gt;'data-compo-bot50'!A1390,'data-compo-bot50'!A1391,"")</f>
        <v/>
      </c>
      <c r="B1393" s="7" t="str">
        <f>'data-compo-bot50'!C1391</f>
        <v>Nigeria</v>
      </c>
      <c r="C1393" s="246">
        <f>'data-compo-bot50'!B1391</f>
        <v>1</v>
      </c>
    </row>
    <row r="1394" spans="1:3" x14ac:dyDescent="0.2">
      <c r="A1394" s="245" t="str">
        <f>IF('data-compo-bot50'!A1392&lt;&gt;'data-compo-bot50'!A1391,'data-compo-bot50'!A1392,"")</f>
        <v/>
      </c>
      <c r="B1394" s="7" t="str">
        <f>'data-compo-bot50'!C1392</f>
        <v>Nicaragua</v>
      </c>
      <c r="C1394" s="246">
        <f>'data-compo-bot50'!B1392</f>
        <v>1</v>
      </c>
    </row>
    <row r="1395" spans="1:3" x14ac:dyDescent="0.2">
      <c r="A1395" s="245" t="str">
        <f>IF('data-compo-bot50'!A1393&lt;&gt;'data-compo-bot50'!A1392,'data-compo-bot50'!A1393,"")</f>
        <v/>
      </c>
      <c r="B1395" s="7" t="str">
        <f>'data-compo-bot50'!C1393</f>
        <v>Nepal</v>
      </c>
      <c r="C1395" s="246">
        <f>'data-compo-bot50'!B1393</f>
        <v>1</v>
      </c>
    </row>
    <row r="1396" spans="1:3" x14ac:dyDescent="0.2">
      <c r="A1396" s="245" t="str">
        <f>IF('data-compo-bot50'!A1394&lt;&gt;'data-compo-bot50'!A1393,'data-compo-bot50'!A1394,"")</f>
        <v/>
      </c>
      <c r="B1396" s="7" t="str">
        <f>'data-compo-bot50'!C1394</f>
        <v>Papua New Guinea</v>
      </c>
      <c r="C1396" s="246">
        <f>'data-compo-bot50'!B1394</f>
        <v>1</v>
      </c>
    </row>
    <row r="1397" spans="1:3" x14ac:dyDescent="0.2">
      <c r="A1397" s="245" t="str">
        <f>IF('data-compo-bot50'!A1395&lt;&gt;'data-compo-bot50'!A1394,'data-compo-bot50'!A1395,"")</f>
        <v/>
      </c>
      <c r="B1397" s="7" t="str">
        <f>'data-compo-bot50'!C1395</f>
        <v>Philippines</v>
      </c>
      <c r="C1397" s="246">
        <f>'data-compo-bot50'!B1395</f>
        <v>1</v>
      </c>
    </row>
    <row r="1398" spans="1:3" x14ac:dyDescent="0.2">
      <c r="A1398" s="245" t="str">
        <f>IF('data-compo-bot50'!A1396&lt;&gt;'data-compo-bot50'!A1395,'data-compo-bot50'!A1396,"")</f>
        <v/>
      </c>
      <c r="B1398" s="7" t="str">
        <f>'data-compo-bot50'!C1396</f>
        <v>Pakistan</v>
      </c>
      <c r="C1398" s="246">
        <f>'data-compo-bot50'!B1396</f>
        <v>1</v>
      </c>
    </row>
    <row r="1399" spans="1:3" x14ac:dyDescent="0.2">
      <c r="A1399" s="245" t="str">
        <f>IF('data-compo-bot50'!A1397&lt;&gt;'data-compo-bot50'!A1396,'data-compo-bot50'!A1397,"")</f>
        <v/>
      </c>
      <c r="B1399" s="7" t="str">
        <f>'data-compo-bot50'!C1397</f>
        <v>Palestine</v>
      </c>
      <c r="C1399" s="246">
        <f>'data-compo-bot50'!B1397</f>
        <v>1</v>
      </c>
    </row>
    <row r="1400" spans="1:3" x14ac:dyDescent="0.2">
      <c r="A1400" s="245" t="str">
        <f>IF('data-compo-bot50'!A1398&lt;&gt;'data-compo-bot50'!A1397,'data-compo-bot50'!A1398,"")</f>
        <v/>
      </c>
      <c r="B1400" s="7" t="str">
        <f>'data-compo-bot50'!C1398</f>
        <v>Rwanda</v>
      </c>
      <c r="C1400" s="246">
        <f>'data-compo-bot50'!B1398</f>
        <v>1</v>
      </c>
    </row>
    <row r="1401" spans="1:3" x14ac:dyDescent="0.2">
      <c r="A1401" s="245" t="str">
        <f>IF('data-compo-bot50'!A1399&lt;&gt;'data-compo-bot50'!A1398,'data-compo-bot50'!A1399,"")</f>
        <v/>
      </c>
      <c r="B1401" s="7" t="str">
        <f>'data-compo-bot50'!C1399</f>
        <v>Sudan</v>
      </c>
      <c r="C1401" s="246">
        <f>'data-compo-bot50'!B1399</f>
        <v>1</v>
      </c>
    </row>
    <row r="1402" spans="1:3" x14ac:dyDescent="0.2">
      <c r="A1402" s="245" t="str">
        <f>IF('data-compo-bot50'!A1400&lt;&gt;'data-compo-bot50'!A1399,'data-compo-bot50'!A1400,"")</f>
        <v/>
      </c>
      <c r="B1402" s="7" t="str">
        <f>'data-compo-bot50'!C1400</f>
        <v>Sierra Leone</v>
      </c>
      <c r="C1402" s="246">
        <f>'data-compo-bot50'!B1400</f>
        <v>1</v>
      </c>
    </row>
    <row r="1403" spans="1:3" x14ac:dyDescent="0.2">
      <c r="A1403" s="245" t="str">
        <f>IF('data-compo-bot50'!A1401&lt;&gt;'data-compo-bot50'!A1400,'data-compo-bot50'!A1401,"")</f>
        <v/>
      </c>
      <c r="B1403" s="7" t="str">
        <f>'data-compo-bot50'!C1401</f>
        <v>Senegal</v>
      </c>
      <c r="C1403" s="246">
        <f>'data-compo-bot50'!B1401</f>
        <v>1</v>
      </c>
    </row>
    <row r="1404" spans="1:3" x14ac:dyDescent="0.2">
      <c r="A1404" s="245" t="str">
        <f>IF('data-compo-bot50'!A1402&lt;&gt;'data-compo-bot50'!A1401,'data-compo-bot50'!A1402,"")</f>
        <v/>
      </c>
      <c r="B1404" s="7" t="str">
        <f>'data-compo-bot50'!C1402</f>
        <v>Somalia</v>
      </c>
      <c r="C1404" s="246">
        <f>'data-compo-bot50'!B1402</f>
        <v>1</v>
      </c>
    </row>
    <row r="1405" spans="1:3" x14ac:dyDescent="0.2">
      <c r="A1405" s="245" t="str">
        <f>IF('data-compo-bot50'!A1403&lt;&gt;'data-compo-bot50'!A1402,'data-compo-bot50'!A1403,"")</f>
        <v/>
      </c>
      <c r="B1405" s="7" t="str">
        <f>'data-compo-bot50'!C1403</f>
        <v>South Sudan</v>
      </c>
      <c r="C1405" s="246">
        <f>'data-compo-bot50'!B1403</f>
        <v>1</v>
      </c>
    </row>
    <row r="1406" spans="1:3" x14ac:dyDescent="0.2">
      <c r="A1406" s="245" t="str">
        <f>IF('data-compo-bot50'!A1404&lt;&gt;'data-compo-bot50'!A1403,'data-compo-bot50'!A1404,"")</f>
        <v/>
      </c>
      <c r="B1406" s="7" t="str">
        <f>'data-compo-bot50'!C1404</f>
        <v>Sao Tome and Principe</v>
      </c>
      <c r="C1406" s="246">
        <f>'data-compo-bot50'!B1404</f>
        <v>1</v>
      </c>
    </row>
    <row r="1407" spans="1:3" x14ac:dyDescent="0.2">
      <c r="A1407" s="245" t="str">
        <f>IF('data-compo-bot50'!A1405&lt;&gt;'data-compo-bot50'!A1404,'data-compo-bot50'!A1405,"")</f>
        <v/>
      </c>
      <c r="B1407" s="7" t="str">
        <f>'data-compo-bot50'!C1405</f>
        <v>Chad</v>
      </c>
      <c r="C1407" s="246">
        <f>'data-compo-bot50'!B1405</f>
        <v>1</v>
      </c>
    </row>
    <row r="1408" spans="1:3" x14ac:dyDescent="0.2">
      <c r="A1408" s="245" t="str">
        <f>IF('data-compo-bot50'!A1406&lt;&gt;'data-compo-bot50'!A1405,'data-compo-bot50'!A1406,"")</f>
        <v/>
      </c>
      <c r="B1408" s="7" t="str">
        <f>'data-compo-bot50'!C1406</f>
        <v>Togo</v>
      </c>
      <c r="C1408" s="246">
        <f>'data-compo-bot50'!B1406</f>
        <v>1</v>
      </c>
    </row>
    <row r="1409" spans="1:3" x14ac:dyDescent="0.2">
      <c r="A1409" s="245" t="str">
        <f>IF('data-compo-bot50'!A1407&lt;&gt;'data-compo-bot50'!A1406,'data-compo-bot50'!A1407,"")</f>
        <v/>
      </c>
      <c r="B1409" s="7" t="str">
        <f>'data-compo-bot50'!C1407</f>
        <v>Tajikistan</v>
      </c>
      <c r="C1409" s="246">
        <f>'data-compo-bot50'!B1407</f>
        <v>1</v>
      </c>
    </row>
    <row r="1410" spans="1:3" x14ac:dyDescent="0.2">
      <c r="A1410" s="245" t="str">
        <f>IF('data-compo-bot50'!A1408&lt;&gt;'data-compo-bot50'!A1407,'data-compo-bot50'!A1408,"")</f>
        <v/>
      </c>
      <c r="B1410" s="7" t="str">
        <f>'data-compo-bot50'!C1408</f>
        <v>Tanzania</v>
      </c>
      <c r="C1410" s="246">
        <f>'data-compo-bot50'!B1408</f>
        <v>1</v>
      </c>
    </row>
    <row r="1411" spans="1:3" x14ac:dyDescent="0.2">
      <c r="A1411" s="245" t="str">
        <f>IF('data-compo-bot50'!A1409&lt;&gt;'data-compo-bot50'!A1408,'data-compo-bot50'!A1409,"")</f>
        <v/>
      </c>
      <c r="B1411" s="7" t="str">
        <f>'data-compo-bot50'!C1409</f>
        <v>Uganda</v>
      </c>
      <c r="C1411" s="246">
        <f>'data-compo-bot50'!B1409</f>
        <v>1</v>
      </c>
    </row>
    <row r="1412" spans="1:3" x14ac:dyDescent="0.2">
      <c r="A1412" s="245" t="str">
        <f>IF('data-compo-bot50'!A1410&lt;&gt;'data-compo-bot50'!A1409,'data-compo-bot50'!A1410,"")</f>
        <v/>
      </c>
      <c r="B1412" s="7" t="str">
        <f>'data-compo-bot50'!C1410</f>
        <v>Uzbekistan</v>
      </c>
      <c r="C1412" s="246">
        <f>'data-compo-bot50'!B1410</f>
        <v>1</v>
      </c>
    </row>
    <row r="1413" spans="1:3" x14ac:dyDescent="0.2">
      <c r="A1413" s="245" t="str">
        <f>IF('data-compo-bot50'!A1411&lt;&gt;'data-compo-bot50'!A1410,'data-compo-bot50'!A1411,"")</f>
        <v/>
      </c>
      <c r="B1413" s="7" t="str">
        <f>'data-compo-bot50'!C1411</f>
        <v>Viet Nam</v>
      </c>
      <c r="C1413" s="246">
        <f>'data-compo-bot50'!B1411</f>
        <v>1</v>
      </c>
    </row>
    <row r="1414" spans="1:3" x14ac:dyDescent="0.2">
      <c r="A1414" s="245" t="str">
        <f>IF('data-compo-bot50'!A1412&lt;&gt;'data-compo-bot50'!A1411,'data-compo-bot50'!A1412,"")</f>
        <v/>
      </c>
      <c r="B1414" s="7" t="str">
        <f>'data-compo-bot50'!C1412</f>
        <v>Yemen</v>
      </c>
      <c r="C1414" s="246">
        <f>'data-compo-bot50'!B1412</f>
        <v>1</v>
      </c>
    </row>
    <row r="1415" spans="1:3" x14ac:dyDescent="0.2">
      <c r="A1415" s="245" t="str">
        <f>IF('data-compo-bot50'!A1413&lt;&gt;'data-compo-bot50'!A1412,'data-compo-bot50'!A1413,"")</f>
        <v/>
      </c>
      <c r="B1415" s="7" t="str">
        <f>'data-compo-bot50'!C1413</f>
        <v>Zambia</v>
      </c>
      <c r="C1415" s="246">
        <f>'data-compo-bot50'!B1413</f>
        <v>1</v>
      </c>
    </row>
    <row r="1416" spans="1:3" x14ac:dyDescent="0.2">
      <c r="A1416" s="245" t="str">
        <f>IF('data-compo-bot50'!A1414&lt;&gt;'data-compo-bot50'!A1413,'data-compo-bot50'!A1414,"")</f>
        <v/>
      </c>
      <c r="B1416" s="7" t="str">
        <f>'data-compo-bot50'!C1414</f>
        <v>Zimbabwe</v>
      </c>
      <c r="C1416" s="246">
        <f>'data-compo-bot50'!B1414</f>
        <v>1</v>
      </c>
    </row>
    <row r="1417" spans="1:3" x14ac:dyDescent="0.2">
      <c r="A1417" s="245" t="str">
        <f>IF('data-compo-bot50'!A1415&lt;&gt;'data-compo-bot50'!A1414,'data-compo-bot50'!A1415,"")</f>
        <v/>
      </c>
      <c r="B1417" s="7" t="str">
        <f>'data-compo-bot50'!C1415</f>
        <v>Zanzibar</v>
      </c>
      <c r="C1417" s="246">
        <f>'data-compo-bot50'!B1415</f>
        <v>1</v>
      </c>
    </row>
    <row r="1418" spans="1:3" x14ac:dyDescent="0.2">
      <c r="A1418" s="245">
        <f>IF('data-compo-bot50'!A1416&lt;&gt;'data-compo-bot50'!A1415,'data-compo-bot50'!A1416,"")</f>
        <v>2005</v>
      </c>
      <c r="B1418" s="7" t="str">
        <f>'data-compo-bot50'!C1416</f>
        <v>Afghanistan</v>
      </c>
      <c r="C1418" s="246">
        <f>'data-compo-bot50'!B1416</f>
        <v>1</v>
      </c>
    </row>
    <row r="1419" spans="1:3" x14ac:dyDescent="0.2">
      <c r="A1419" s="245" t="str">
        <f>IF('data-compo-bot50'!A1417&lt;&gt;'data-compo-bot50'!A1416,'data-compo-bot50'!A1417,"")</f>
        <v/>
      </c>
      <c r="B1419" s="7" t="str">
        <f>'data-compo-bot50'!C1417</f>
        <v>Armenia</v>
      </c>
      <c r="C1419" s="246">
        <f>'data-compo-bot50'!B1417</f>
        <v>1</v>
      </c>
    </row>
    <row r="1420" spans="1:3" x14ac:dyDescent="0.2">
      <c r="A1420" s="245" t="str">
        <f>IF('data-compo-bot50'!A1418&lt;&gt;'data-compo-bot50'!A1417,'data-compo-bot50'!A1418,"")</f>
        <v/>
      </c>
      <c r="B1420" s="7" t="str">
        <f>'data-compo-bot50'!C1418</f>
        <v>Angola</v>
      </c>
      <c r="C1420" s="246">
        <f>'data-compo-bot50'!B1418</f>
        <v>1</v>
      </c>
    </row>
    <row r="1421" spans="1:3" x14ac:dyDescent="0.2">
      <c r="A1421" s="245" t="str">
        <f>IF('data-compo-bot50'!A1419&lt;&gt;'data-compo-bot50'!A1418,'data-compo-bot50'!A1419,"")</f>
        <v/>
      </c>
      <c r="B1421" s="7" t="str">
        <f>'data-compo-bot50'!C1419</f>
        <v>Bangladesh</v>
      </c>
      <c r="C1421" s="246">
        <f>'data-compo-bot50'!B1419</f>
        <v>1</v>
      </c>
    </row>
    <row r="1422" spans="1:3" x14ac:dyDescent="0.2">
      <c r="A1422" s="245" t="str">
        <f>IF('data-compo-bot50'!A1420&lt;&gt;'data-compo-bot50'!A1419,'data-compo-bot50'!A1420,"")</f>
        <v/>
      </c>
      <c r="B1422" s="7" t="str">
        <f>'data-compo-bot50'!C1420</f>
        <v>Burkina Faso</v>
      </c>
      <c r="C1422" s="246">
        <f>'data-compo-bot50'!B1420</f>
        <v>1</v>
      </c>
    </row>
    <row r="1423" spans="1:3" x14ac:dyDescent="0.2">
      <c r="A1423" s="245" t="str">
        <f>IF('data-compo-bot50'!A1421&lt;&gt;'data-compo-bot50'!A1420,'data-compo-bot50'!A1421,"")</f>
        <v/>
      </c>
      <c r="B1423" s="7" t="str">
        <f>'data-compo-bot50'!C1421</f>
        <v>Burundi</v>
      </c>
      <c r="C1423" s="246">
        <f>'data-compo-bot50'!B1421</f>
        <v>1</v>
      </c>
    </row>
    <row r="1424" spans="1:3" x14ac:dyDescent="0.2">
      <c r="A1424" s="245" t="str">
        <f>IF('data-compo-bot50'!A1422&lt;&gt;'data-compo-bot50'!A1421,'data-compo-bot50'!A1422,"")</f>
        <v/>
      </c>
      <c r="B1424" s="7" t="str">
        <f>'data-compo-bot50'!C1422</f>
        <v>Benin</v>
      </c>
      <c r="C1424" s="246">
        <f>'data-compo-bot50'!B1422</f>
        <v>1</v>
      </c>
    </row>
    <row r="1425" spans="1:3" x14ac:dyDescent="0.2">
      <c r="A1425" s="245" t="str">
        <f>IF('data-compo-bot50'!A1423&lt;&gt;'data-compo-bot50'!A1422,'data-compo-bot50'!A1423,"")</f>
        <v/>
      </c>
      <c r="B1425" s="7" t="str">
        <f>'data-compo-bot50'!C1423</f>
        <v>Bolivia</v>
      </c>
      <c r="C1425" s="246">
        <f>'data-compo-bot50'!B1423</f>
        <v>1</v>
      </c>
    </row>
    <row r="1426" spans="1:3" x14ac:dyDescent="0.2">
      <c r="A1426" s="245" t="str">
        <f>IF('data-compo-bot50'!A1424&lt;&gt;'data-compo-bot50'!A1423,'data-compo-bot50'!A1424,"")</f>
        <v/>
      </c>
      <c r="B1426" s="7" t="str">
        <f>'data-compo-bot50'!C1424</f>
        <v>Bhutan</v>
      </c>
      <c r="C1426" s="246">
        <f>'data-compo-bot50'!B1424</f>
        <v>1</v>
      </c>
    </row>
    <row r="1427" spans="1:3" x14ac:dyDescent="0.2">
      <c r="A1427" s="245" t="str">
        <f>IF('data-compo-bot50'!A1425&lt;&gt;'data-compo-bot50'!A1424,'data-compo-bot50'!A1425,"")</f>
        <v/>
      </c>
      <c r="B1427" s="7" t="str">
        <f>'data-compo-bot50'!C1425</f>
        <v>DR Congo</v>
      </c>
      <c r="C1427" s="246">
        <f>'data-compo-bot50'!B1425</f>
        <v>1</v>
      </c>
    </row>
    <row r="1428" spans="1:3" x14ac:dyDescent="0.2">
      <c r="A1428" s="245" t="str">
        <f>IF('data-compo-bot50'!A1426&lt;&gt;'data-compo-bot50'!A1425,'data-compo-bot50'!A1426,"")</f>
        <v/>
      </c>
      <c r="B1428" s="7" t="str">
        <f>'data-compo-bot50'!C1426</f>
        <v>Central African Republic</v>
      </c>
      <c r="C1428" s="246">
        <f>'data-compo-bot50'!B1426</f>
        <v>1</v>
      </c>
    </row>
    <row r="1429" spans="1:3" x14ac:dyDescent="0.2">
      <c r="A1429" s="245" t="str">
        <f>IF('data-compo-bot50'!A1427&lt;&gt;'data-compo-bot50'!A1426,'data-compo-bot50'!A1427,"")</f>
        <v/>
      </c>
      <c r="B1429" s="7" t="str">
        <f>'data-compo-bot50'!C1427</f>
        <v>Congo</v>
      </c>
      <c r="C1429" s="246">
        <f>'data-compo-bot50'!B1427</f>
        <v>1</v>
      </c>
    </row>
    <row r="1430" spans="1:3" x14ac:dyDescent="0.2">
      <c r="A1430" s="245" t="str">
        <f>IF('data-compo-bot50'!A1428&lt;&gt;'data-compo-bot50'!A1427,'data-compo-bot50'!A1428,"")</f>
        <v/>
      </c>
      <c r="B1430" s="7" t="str">
        <f>'data-compo-bot50'!C1428</f>
        <v>Cote d'Ivoire</v>
      </c>
      <c r="C1430" s="246">
        <f>'data-compo-bot50'!B1428</f>
        <v>1</v>
      </c>
    </row>
    <row r="1431" spans="1:3" x14ac:dyDescent="0.2">
      <c r="A1431" s="245" t="str">
        <f>IF('data-compo-bot50'!A1429&lt;&gt;'data-compo-bot50'!A1428,'data-compo-bot50'!A1429,"")</f>
        <v/>
      </c>
      <c r="B1431" s="7" t="str">
        <f>'data-compo-bot50'!C1429</f>
        <v>Cameroon</v>
      </c>
      <c r="C1431" s="246">
        <f>'data-compo-bot50'!B1429</f>
        <v>1</v>
      </c>
    </row>
    <row r="1432" spans="1:3" x14ac:dyDescent="0.2">
      <c r="A1432" s="245" t="str">
        <f>IF('data-compo-bot50'!A1430&lt;&gt;'data-compo-bot50'!A1429,'data-compo-bot50'!A1430,"")</f>
        <v/>
      </c>
      <c r="B1432" s="7" t="str">
        <f>'data-compo-bot50'!C1430</f>
        <v>China</v>
      </c>
      <c r="C1432" s="246">
        <f>'data-compo-bot50'!B1430</f>
        <v>0.32999998331069946</v>
      </c>
    </row>
    <row r="1433" spans="1:3" x14ac:dyDescent="0.2">
      <c r="A1433" s="245" t="str">
        <f>IF('data-compo-bot50'!A1431&lt;&gt;'data-compo-bot50'!A1430,'data-compo-bot50'!A1431,"")</f>
        <v/>
      </c>
      <c r="B1433" s="7" t="str">
        <f>'data-compo-bot50'!C1431</f>
        <v>Cabo Verde</v>
      </c>
      <c r="C1433" s="246">
        <f>'data-compo-bot50'!B1431</f>
        <v>1</v>
      </c>
    </row>
    <row r="1434" spans="1:3" x14ac:dyDescent="0.2">
      <c r="A1434" s="245" t="str">
        <f>IF('data-compo-bot50'!A1432&lt;&gt;'data-compo-bot50'!A1431,'data-compo-bot50'!A1432,"")</f>
        <v/>
      </c>
      <c r="B1434" s="7" t="str">
        <f>'data-compo-bot50'!C1432</f>
        <v>Djibouti</v>
      </c>
      <c r="C1434" s="246">
        <f>'data-compo-bot50'!B1432</f>
        <v>1</v>
      </c>
    </row>
    <row r="1435" spans="1:3" x14ac:dyDescent="0.2">
      <c r="A1435" s="245" t="str">
        <f>IF('data-compo-bot50'!A1433&lt;&gt;'data-compo-bot50'!A1432,'data-compo-bot50'!A1433,"")</f>
        <v/>
      </c>
      <c r="B1435" s="7" t="str">
        <f>'data-compo-bot50'!C1433</f>
        <v>Eritrea</v>
      </c>
      <c r="C1435" s="246">
        <f>'data-compo-bot50'!B1433</f>
        <v>1</v>
      </c>
    </row>
    <row r="1436" spans="1:3" x14ac:dyDescent="0.2">
      <c r="A1436" s="245" t="str">
        <f>IF('data-compo-bot50'!A1434&lt;&gt;'data-compo-bot50'!A1433,'data-compo-bot50'!A1434,"")</f>
        <v/>
      </c>
      <c r="B1436" s="7" t="str">
        <f>'data-compo-bot50'!C1434</f>
        <v>Ethiopia</v>
      </c>
      <c r="C1436" s="246">
        <f>'data-compo-bot50'!B1434</f>
        <v>1</v>
      </c>
    </row>
    <row r="1437" spans="1:3" x14ac:dyDescent="0.2">
      <c r="A1437" s="245" t="str">
        <f>IF('data-compo-bot50'!A1435&lt;&gt;'data-compo-bot50'!A1434,'data-compo-bot50'!A1435,"")</f>
        <v/>
      </c>
      <c r="B1437" s="7" t="str">
        <f>'data-compo-bot50'!C1435</f>
        <v>Georgia</v>
      </c>
      <c r="C1437" s="246">
        <f>'data-compo-bot50'!B1435</f>
        <v>1</v>
      </c>
    </row>
    <row r="1438" spans="1:3" x14ac:dyDescent="0.2">
      <c r="A1438" s="245" t="str">
        <f>IF('data-compo-bot50'!A1436&lt;&gt;'data-compo-bot50'!A1435,'data-compo-bot50'!A1436,"")</f>
        <v/>
      </c>
      <c r="B1438" s="7" t="str">
        <f>'data-compo-bot50'!C1436</f>
        <v>Ghana</v>
      </c>
      <c r="C1438" s="246">
        <f>'data-compo-bot50'!B1436</f>
        <v>1</v>
      </c>
    </row>
    <row r="1439" spans="1:3" x14ac:dyDescent="0.2">
      <c r="A1439" s="245" t="str">
        <f>IF('data-compo-bot50'!A1437&lt;&gt;'data-compo-bot50'!A1436,'data-compo-bot50'!A1437,"")</f>
        <v/>
      </c>
      <c r="B1439" s="7" t="str">
        <f>'data-compo-bot50'!C1437</f>
        <v>Gambia</v>
      </c>
      <c r="C1439" s="246">
        <f>'data-compo-bot50'!B1437</f>
        <v>1</v>
      </c>
    </row>
    <row r="1440" spans="1:3" x14ac:dyDescent="0.2">
      <c r="A1440" s="245" t="str">
        <f>IF('data-compo-bot50'!A1438&lt;&gt;'data-compo-bot50'!A1437,'data-compo-bot50'!A1438,"")</f>
        <v/>
      </c>
      <c r="B1440" s="7" t="str">
        <f>'data-compo-bot50'!C1438</f>
        <v>Guinea</v>
      </c>
      <c r="C1440" s="246">
        <f>'data-compo-bot50'!B1438</f>
        <v>1</v>
      </c>
    </row>
    <row r="1441" spans="1:3" x14ac:dyDescent="0.2">
      <c r="A1441" s="245" t="str">
        <f>IF('data-compo-bot50'!A1439&lt;&gt;'data-compo-bot50'!A1438,'data-compo-bot50'!A1439,"")</f>
        <v/>
      </c>
      <c r="B1441" s="7" t="str">
        <f>'data-compo-bot50'!C1439</f>
        <v>Guinea-Bissau</v>
      </c>
      <c r="C1441" s="246">
        <f>'data-compo-bot50'!B1439</f>
        <v>1</v>
      </c>
    </row>
    <row r="1442" spans="1:3" x14ac:dyDescent="0.2">
      <c r="A1442" s="245" t="str">
        <f>IF('data-compo-bot50'!A1440&lt;&gt;'data-compo-bot50'!A1439,'data-compo-bot50'!A1440,"")</f>
        <v/>
      </c>
      <c r="B1442" s="7" t="str">
        <f>'data-compo-bot50'!C1440</f>
        <v>Guyana</v>
      </c>
      <c r="C1442" s="246">
        <f>'data-compo-bot50'!B1440</f>
        <v>1</v>
      </c>
    </row>
    <row r="1443" spans="1:3" x14ac:dyDescent="0.2">
      <c r="A1443" s="245" t="str">
        <f>IF('data-compo-bot50'!A1441&lt;&gt;'data-compo-bot50'!A1440,'data-compo-bot50'!A1441,"")</f>
        <v/>
      </c>
      <c r="B1443" s="7" t="str">
        <f>'data-compo-bot50'!C1441</f>
        <v>Honduras</v>
      </c>
      <c r="C1443" s="246">
        <f>'data-compo-bot50'!B1441</f>
        <v>1</v>
      </c>
    </row>
    <row r="1444" spans="1:3" x14ac:dyDescent="0.2">
      <c r="A1444" s="245" t="str">
        <f>IF('data-compo-bot50'!A1442&lt;&gt;'data-compo-bot50'!A1441,'data-compo-bot50'!A1442,"")</f>
        <v/>
      </c>
      <c r="B1444" s="7" t="str">
        <f>'data-compo-bot50'!C1442</f>
        <v>Haiti</v>
      </c>
      <c r="C1444" s="246">
        <f>'data-compo-bot50'!B1442</f>
        <v>1</v>
      </c>
    </row>
    <row r="1445" spans="1:3" x14ac:dyDescent="0.2">
      <c r="A1445" s="245" t="str">
        <f>IF('data-compo-bot50'!A1443&lt;&gt;'data-compo-bot50'!A1442,'data-compo-bot50'!A1443,"")</f>
        <v/>
      </c>
      <c r="B1445" s="7" t="str">
        <f>'data-compo-bot50'!C1443</f>
        <v>Indonesia</v>
      </c>
      <c r="C1445" s="246">
        <f>'data-compo-bot50'!B1443</f>
        <v>1</v>
      </c>
    </row>
    <row r="1446" spans="1:3" x14ac:dyDescent="0.2">
      <c r="A1446" s="245" t="str">
        <f>IF('data-compo-bot50'!A1444&lt;&gt;'data-compo-bot50'!A1443,'data-compo-bot50'!A1444,"")</f>
        <v/>
      </c>
      <c r="B1446" s="7" t="str">
        <f>'data-compo-bot50'!C1444</f>
        <v>India</v>
      </c>
      <c r="C1446" s="246">
        <f>'data-compo-bot50'!B1444</f>
        <v>1</v>
      </c>
    </row>
    <row r="1447" spans="1:3" x14ac:dyDescent="0.2">
      <c r="A1447" s="245" t="str">
        <f>IF('data-compo-bot50'!A1445&lt;&gt;'data-compo-bot50'!A1444,'data-compo-bot50'!A1445,"")</f>
        <v/>
      </c>
      <c r="B1447" s="7" t="str">
        <f>'data-compo-bot50'!C1445</f>
        <v>Kenya</v>
      </c>
      <c r="C1447" s="246">
        <f>'data-compo-bot50'!B1445</f>
        <v>1</v>
      </c>
    </row>
    <row r="1448" spans="1:3" x14ac:dyDescent="0.2">
      <c r="A1448" s="245" t="str">
        <f>IF('data-compo-bot50'!A1446&lt;&gt;'data-compo-bot50'!A1445,'data-compo-bot50'!A1446,"")</f>
        <v/>
      </c>
      <c r="B1448" s="7" t="str">
        <f>'data-compo-bot50'!C1446</f>
        <v>Kyrgyzstan</v>
      </c>
      <c r="C1448" s="246">
        <f>'data-compo-bot50'!B1446</f>
        <v>1</v>
      </c>
    </row>
    <row r="1449" spans="1:3" x14ac:dyDescent="0.2">
      <c r="A1449" s="245" t="str">
        <f>IF('data-compo-bot50'!A1447&lt;&gt;'data-compo-bot50'!A1446,'data-compo-bot50'!A1447,"")</f>
        <v/>
      </c>
      <c r="B1449" s="7" t="str">
        <f>'data-compo-bot50'!C1447</f>
        <v>Cambodia</v>
      </c>
      <c r="C1449" s="246">
        <f>'data-compo-bot50'!B1447</f>
        <v>1</v>
      </c>
    </row>
    <row r="1450" spans="1:3" x14ac:dyDescent="0.2">
      <c r="A1450" s="245" t="str">
        <f>IF('data-compo-bot50'!A1448&lt;&gt;'data-compo-bot50'!A1447,'data-compo-bot50'!A1448,"")</f>
        <v/>
      </c>
      <c r="B1450" s="7" t="str">
        <f>'data-compo-bot50'!C1448</f>
        <v>Comoros</v>
      </c>
      <c r="C1450" s="246">
        <f>'data-compo-bot50'!B1448</f>
        <v>1</v>
      </c>
    </row>
    <row r="1451" spans="1:3" x14ac:dyDescent="0.2">
      <c r="A1451" s="245" t="str">
        <f>IF('data-compo-bot50'!A1449&lt;&gt;'data-compo-bot50'!A1448,'data-compo-bot50'!A1449,"")</f>
        <v/>
      </c>
      <c r="B1451" s="7" t="str">
        <f>'data-compo-bot50'!C1449</f>
        <v>Lao PDR</v>
      </c>
      <c r="C1451" s="246">
        <f>'data-compo-bot50'!B1449</f>
        <v>1</v>
      </c>
    </row>
    <row r="1452" spans="1:3" x14ac:dyDescent="0.2">
      <c r="A1452" s="245" t="str">
        <f>IF('data-compo-bot50'!A1450&lt;&gt;'data-compo-bot50'!A1449,'data-compo-bot50'!A1450,"")</f>
        <v/>
      </c>
      <c r="B1452" s="7" t="str">
        <f>'data-compo-bot50'!C1450</f>
        <v>Liberia</v>
      </c>
      <c r="C1452" s="246">
        <f>'data-compo-bot50'!B1450</f>
        <v>1</v>
      </c>
    </row>
    <row r="1453" spans="1:3" x14ac:dyDescent="0.2">
      <c r="A1453" s="245" t="str">
        <f>IF('data-compo-bot50'!A1451&lt;&gt;'data-compo-bot50'!A1450,'data-compo-bot50'!A1451,"")</f>
        <v/>
      </c>
      <c r="B1453" s="7" t="str">
        <f>'data-compo-bot50'!C1451</f>
        <v>Lesotho</v>
      </c>
      <c r="C1453" s="246">
        <f>'data-compo-bot50'!B1451</f>
        <v>1</v>
      </c>
    </row>
    <row r="1454" spans="1:3" x14ac:dyDescent="0.2">
      <c r="A1454" s="245" t="str">
        <f>IF('data-compo-bot50'!A1452&lt;&gt;'data-compo-bot50'!A1451,'data-compo-bot50'!A1452,"")</f>
        <v/>
      </c>
      <c r="B1454" s="7" t="str">
        <f>'data-compo-bot50'!C1452</f>
        <v>Morocco</v>
      </c>
      <c r="C1454" s="246">
        <f>'data-compo-bot50'!B1452</f>
        <v>1</v>
      </c>
    </row>
    <row r="1455" spans="1:3" x14ac:dyDescent="0.2">
      <c r="A1455" s="245" t="str">
        <f>IF('data-compo-bot50'!A1453&lt;&gt;'data-compo-bot50'!A1452,'data-compo-bot50'!A1453,"")</f>
        <v/>
      </c>
      <c r="B1455" s="7" t="str">
        <f>'data-compo-bot50'!C1453</f>
        <v>Moldova</v>
      </c>
      <c r="C1455" s="246">
        <f>'data-compo-bot50'!B1453</f>
        <v>1</v>
      </c>
    </row>
    <row r="1456" spans="1:3" x14ac:dyDescent="0.2">
      <c r="A1456" s="245" t="str">
        <f>IF('data-compo-bot50'!A1454&lt;&gt;'data-compo-bot50'!A1453,'data-compo-bot50'!A1454,"")</f>
        <v/>
      </c>
      <c r="B1456" s="7" t="str">
        <f>'data-compo-bot50'!C1454</f>
        <v>Madagascar</v>
      </c>
      <c r="C1456" s="246">
        <f>'data-compo-bot50'!B1454</f>
        <v>1</v>
      </c>
    </row>
    <row r="1457" spans="1:3" x14ac:dyDescent="0.2">
      <c r="A1457" s="245" t="str">
        <f>IF('data-compo-bot50'!A1455&lt;&gt;'data-compo-bot50'!A1454,'data-compo-bot50'!A1455,"")</f>
        <v/>
      </c>
      <c r="B1457" s="7" t="str">
        <f>'data-compo-bot50'!C1455</f>
        <v>Mali</v>
      </c>
      <c r="C1457" s="246">
        <f>'data-compo-bot50'!B1455</f>
        <v>1</v>
      </c>
    </row>
    <row r="1458" spans="1:3" x14ac:dyDescent="0.2">
      <c r="A1458" s="245" t="str">
        <f>IF('data-compo-bot50'!A1456&lt;&gt;'data-compo-bot50'!A1455,'data-compo-bot50'!A1456,"")</f>
        <v/>
      </c>
      <c r="B1458" s="7" t="str">
        <f>'data-compo-bot50'!C1456</f>
        <v>Myanmar</v>
      </c>
      <c r="C1458" s="246">
        <f>'data-compo-bot50'!B1456</f>
        <v>1</v>
      </c>
    </row>
    <row r="1459" spans="1:3" x14ac:dyDescent="0.2">
      <c r="A1459" s="245" t="str">
        <f>IF('data-compo-bot50'!A1457&lt;&gt;'data-compo-bot50'!A1456,'data-compo-bot50'!A1457,"")</f>
        <v/>
      </c>
      <c r="B1459" s="7" t="str">
        <f>'data-compo-bot50'!C1457</f>
        <v>Mongolia</v>
      </c>
      <c r="C1459" s="246">
        <f>'data-compo-bot50'!B1457</f>
        <v>1</v>
      </c>
    </row>
    <row r="1460" spans="1:3" x14ac:dyDescent="0.2">
      <c r="A1460" s="245" t="str">
        <f>IF('data-compo-bot50'!A1458&lt;&gt;'data-compo-bot50'!A1457,'data-compo-bot50'!A1458,"")</f>
        <v/>
      </c>
      <c r="B1460" s="7" t="str">
        <f>'data-compo-bot50'!C1458</f>
        <v>Mauritania</v>
      </c>
      <c r="C1460" s="246">
        <f>'data-compo-bot50'!B1458</f>
        <v>1</v>
      </c>
    </row>
    <row r="1461" spans="1:3" x14ac:dyDescent="0.2">
      <c r="A1461" s="245" t="str">
        <f>IF('data-compo-bot50'!A1459&lt;&gt;'data-compo-bot50'!A1458,'data-compo-bot50'!A1459,"")</f>
        <v/>
      </c>
      <c r="B1461" s="7" t="str">
        <f>'data-compo-bot50'!C1459</f>
        <v>Malawi</v>
      </c>
      <c r="C1461" s="246">
        <f>'data-compo-bot50'!B1459</f>
        <v>1</v>
      </c>
    </row>
    <row r="1462" spans="1:3" x14ac:dyDescent="0.2">
      <c r="A1462" s="245" t="str">
        <f>IF('data-compo-bot50'!A1460&lt;&gt;'data-compo-bot50'!A1459,'data-compo-bot50'!A1460,"")</f>
        <v/>
      </c>
      <c r="B1462" s="7" t="str">
        <f>'data-compo-bot50'!C1460</f>
        <v>Mozambique</v>
      </c>
      <c r="C1462" s="246">
        <f>'data-compo-bot50'!B1460</f>
        <v>1</v>
      </c>
    </row>
    <row r="1463" spans="1:3" x14ac:dyDescent="0.2">
      <c r="A1463" s="245" t="str">
        <f>IF('data-compo-bot50'!A1461&lt;&gt;'data-compo-bot50'!A1460,'data-compo-bot50'!A1461,"")</f>
        <v/>
      </c>
      <c r="B1463" s="7" t="str">
        <f>'data-compo-bot50'!C1461</f>
        <v>Niger</v>
      </c>
      <c r="C1463" s="246">
        <f>'data-compo-bot50'!B1461</f>
        <v>1</v>
      </c>
    </row>
    <row r="1464" spans="1:3" x14ac:dyDescent="0.2">
      <c r="A1464" s="245" t="str">
        <f>IF('data-compo-bot50'!A1462&lt;&gt;'data-compo-bot50'!A1461,'data-compo-bot50'!A1462,"")</f>
        <v/>
      </c>
      <c r="B1464" s="7" t="str">
        <f>'data-compo-bot50'!C1462</f>
        <v>Nigeria</v>
      </c>
      <c r="C1464" s="246">
        <f>'data-compo-bot50'!B1462</f>
        <v>1</v>
      </c>
    </row>
    <row r="1465" spans="1:3" x14ac:dyDescent="0.2">
      <c r="A1465" s="245" t="str">
        <f>IF('data-compo-bot50'!A1463&lt;&gt;'data-compo-bot50'!A1462,'data-compo-bot50'!A1463,"")</f>
        <v/>
      </c>
      <c r="B1465" s="7" t="str">
        <f>'data-compo-bot50'!C1463</f>
        <v>Nicaragua</v>
      </c>
      <c r="C1465" s="246">
        <f>'data-compo-bot50'!B1463</f>
        <v>1</v>
      </c>
    </row>
    <row r="1466" spans="1:3" x14ac:dyDescent="0.2">
      <c r="A1466" s="245" t="str">
        <f>IF('data-compo-bot50'!A1464&lt;&gt;'data-compo-bot50'!A1463,'data-compo-bot50'!A1464,"")</f>
        <v/>
      </c>
      <c r="B1466" s="7" t="str">
        <f>'data-compo-bot50'!C1464</f>
        <v>Nepal</v>
      </c>
      <c r="C1466" s="246">
        <f>'data-compo-bot50'!B1464</f>
        <v>1</v>
      </c>
    </row>
    <row r="1467" spans="1:3" x14ac:dyDescent="0.2">
      <c r="A1467" s="245" t="str">
        <f>IF('data-compo-bot50'!A1465&lt;&gt;'data-compo-bot50'!A1464,'data-compo-bot50'!A1465,"")</f>
        <v/>
      </c>
      <c r="B1467" s="7" t="str">
        <f>'data-compo-bot50'!C1465</f>
        <v>Papua New Guinea</v>
      </c>
      <c r="C1467" s="246">
        <f>'data-compo-bot50'!B1465</f>
        <v>1</v>
      </c>
    </row>
    <row r="1468" spans="1:3" x14ac:dyDescent="0.2">
      <c r="A1468" s="245" t="str">
        <f>IF('data-compo-bot50'!A1466&lt;&gt;'data-compo-bot50'!A1465,'data-compo-bot50'!A1466,"")</f>
        <v/>
      </c>
      <c r="B1468" s="7" t="str">
        <f>'data-compo-bot50'!C1466</f>
        <v>Philippines</v>
      </c>
      <c r="C1468" s="246">
        <f>'data-compo-bot50'!B1466</f>
        <v>1</v>
      </c>
    </row>
    <row r="1469" spans="1:3" x14ac:dyDescent="0.2">
      <c r="A1469" s="245" t="str">
        <f>IF('data-compo-bot50'!A1467&lt;&gt;'data-compo-bot50'!A1466,'data-compo-bot50'!A1467,"")</f>
        <v/>
      </c>
      <c r="B1469" s="7" t="str">
        <f>'data-compo-bot50'!C1467</f>
        <v>Pakistan</v>
      </c>
      <c r="C1469" s="246">
        <f>'data-compo-bot50'!B1467</f>
        <v>1</v>
      </c>
    </row>
    <row r="1470" spans="1:3" x14ac:dyDescent="0.2">
      <c r="A1470" s="245" t="str">
        <f>IF('data-compo-bot50'!A1468&lt;&gt;'data-compo-bot50'!A1467,'data-compo-bot50'!A1468,"")</f>
        <v/>
      </c>
      <c r="B1470" s="7" t="str">
        <f>'data-compo-bot50'!C1468</f>
        <v>Palestine</v>
      </c>
      <c r="C1470" s="246">
        <f>'data-compo-bot50'!B1468</f>
        <v>1</v>
      </c>
    </row>
    <row r="1471" spans="1:3" x14ac:dyDescent="0.2">
      <c r="A1471" s="245" t="str">
        <f>IF('data-compo-bot50'!A1469&lt;&gt;'data-compo-bot50'!A1468,'data-compo-bot50'!A1469,"")</f>
        <v/>
      </c>
      <c r="B1471" s="7" t="str">
        <f>'data-compo-bot50'!C1469</f>
        <v>Rwanda</v>
      </c>
      <c r="C1471" s="246">
        <f>'data-compo-bot50'!B1469</f>
        <v>1</v>
      </c>
    </row>
    <row r="1472" spans="1:3" x14ac:dyDescent="0.2">
      <c r="A1472" s="245" t="str">
        <f>IF('data-compo-bot50'!A1470&lt;&gt;'data-compo-bot50'!A1469,'data-compo-bot50'!A1470,"")</f>
        <v/>
      </c>
      <c r="B1472" s="7" t="str">
        <f>'data-compo-bot50'!C1470</f>
        <v>Sudan</v>
      </c>
      <c r="C1472" s="246">
        <f>'data-compo-bot50'!B1470</f>
        <v>1</v>
      </c>
    </row>
    <row r="1473" spans="1:3" x14ac:dyDescent="0.2">
      <c r="A1473" s="245" t="str">
        <f>IF('data-compo-bot50'!A1471&lt;&gt;'data-compo-bot50'!A1470,'data-compo-bot50'!A1471,"")</f>
        <v/>
      </c>
      <c r="B1473" s="7" t="str">
        <f>'data-compo-bot50'!C1471</f>
        <v>Sierra Leone</v>
      </c>
      <c r="C1473" s="246">
        <f>'data-compo-bot50'!B1471</f>
        <v>1</v>
      </c>
    </row>
    <row r="1474" spans="1:3" x14ac:dyDescent="0.2">
      <c r="A1474" s="245" t="str">
        <f>IF('data-compo-bot50'!A1472&lt;&gt;'data-compo-bot50'!A1471,'data-compo-bot50'!A1472,"")</f>
        <v/>
      </c>
      <c r="B1474" s="7" t="str">
        <f>'data-compo-bot50'!C1472</f>
        <v>Senegal</v>
      </c>
      <c r="C1474" s="246">
        <f>'data-compo-bot50'!B1472</f>
        <v>1</v>
      </c>
    </row>
    <row r="1475" spans="1:3" x14ac:dyDescent="0.2">
      <c r="A1475" s="245" t="str">
        <f>IF('data-compo-bot50'!A1473&lt;&gt;'data-compo-bot50'!A1472,'data-compo-bot50'!A1473,"")</f>
        <v/>
      </c>
      <c r="B1475" s="7" t="str">
        <f>'data-compo-bot50'!C1473</f>
        <v>Somalia</v>
      </c>
      <c r="C1475" s="246">
        <f>'data-compo-bot50'!B1473</f>
        <v>1</v>
      </c>
    </row>
    <row r="1476" spans="1:3" x14ac:dyDescent="0.2">
      <c r="A1476" s="245" t="str">
        <f>IF('data-compo-bot50'!A1474&lt;&gt;'data-compo-bot50'!A1473,'data-compo-bot50'!A1474,"")</f>
        <v/>
      </c>
      <c r="B1476" s="7" t="str">
        <f>'data-compo-bot50'!C1474</f>
        <v>South Sudan</v>
      </c>
      <c r="C1476" s="246">
        <f>'data-compo-bot50'!B1474</f>
        <v>1</v>
      </c>
    </row>
    <row r="1477" spans="1:3" x14ac:dyDescent="0.2">
      <c r="A1477" s="245" t="str">
        <f>IF('data-compo-bot50'!A1475&lt;&gt;'data-compo-bot50'!A1474,'data-compo-bot50'!A1475,"")</f>
        <v/>
      </c>
      <c r="B1477" s="7" t="str">
        <f>'data-compo-bot50'!C1475</f>
        <v>Sao Tome and Principe</v>
      </c>
      <c r="C1477" s="246">
        <f>'data-compo-bot50'!B1475</f>
        <v>1</v>
      </c>
    </row>
    <row r="1478" spans="1:3" x14ac:dyDescent="0.2">
      <c r="A1478" s="245" t="str">
        <f>IF('data-compo-bot50'!A1476&lt;&gt;'data-compo-bot50'!A1475,'data-compo-bot50'!A1476,"")</f>
        <v/>
      </c>
      <c r="B1478" s="7" t="str">
        <f>'data-compo-bot50'!C1476</f>
        <v>El Salvador</v>
      </c>
      <c r="C1478" s="246">
        <f>'data-compo-bot50'!B1476</f>
        <v>1</v>
      </c>
    </row>
    <row r="1479" spans="1:3" x14ac:dyDescent="0.2">
      <c r="A1479" s="245" t="str">
        <f>IF('data-compo-bot50'!A1477&lt;&gt;'data-compo-bot50'!A1476,'data-compo-bot50'!A1477,"")</f>
        <v/>
      </c>
      <c r="B1479" s="7" t="str">
        <f>'data-compo-bot50'!C1477</f>
        <v>Chad</v>
      </c>
      <c r="C1479" s="246">
        <f>'data-compo-bot50'!B1477</f>
        <v>1</v>
      </c>
    </row>
    <row r="1480" spans="1:3" x14ac:dyDescent="0.2">
      <c r="A1480" s="245" t="str">
        <f>IF('data-compo-bot50'!A1478&lt;&gt;'data-compo-bot50'!A1477,'data-compo-bot50'!A1478,"")</f>
        <v/>
      </c>
      <c r="B1480" s="7" t="str">
        <f>'data-compo-bot50'!C1478</f>
        <v>Togo</v>
      </c>
      <c r="C1480" s="246">
        <f>'data-compo-bot50'!B1478</f>
        <v>1</v>
      </c>
    </row>
    <row r="1481" spans="1:3" x14ac:dyDescent="0.2">
      <c r="A1481" s="245" t="str">
        <f>IF('data-compo-bot50'!A1479&lt;&gt;'data-compo-bot50'!A1478,'data-compo-bot50'!A1479,"")</f>
        <v/>
      </c>
      <c r="B1481" s="7" t="str">
        <f>'data-compo-bot50'!C1479</f>
        <v>Tajikistan</v>
      </c>
      <c r="C1481" s="246">
        <f>'data-compo-bot50'!B1479</f>
        <v>1</v>
      </c>
    </row>
    <row r="1482" spans="1:3" x14ac:dyDescent="0.2">
      <c r="A1482" s="245" t="str">
        <f>IF('data-compo-bot50'!A1480&lt;&gt;'data-compo-bot50'!A1479,'data-compo-bot50'!A1480,"")</f>
        <v/>
      </c>
      <c r="B1482" s="7" t="str">
        <f>'data-compo-bot50'!C1480</f>
        <v>Tanzania</v>
      </c>
      <c r="C1482" s="246">
        <f>'data-compo-bot50'!B1480</f>
        <v>1</v>
      </c>
    </row>
    <row r="1483" spans="1:3" x14ac:dyDescent="0.2">
      <c r="A1483" s="245" t="str">
        <f>IF('data-compo-bot50'!A1481&lt;&gt;'data-compo-bot50'!A1480,'data-compo-bot50'!A1481,"")</f>
        <v/>
      </c>
      <c r="B1483" s="7" t="str">
        <f>'data-compo-bot50'!C1481</f>
        <v>Uganda</v>
      </c>
      <c r="C1483" s="246">
        <f>'data-compo-bot50'!B1481</f>
        <v>1</v>
      </c>
    </row>
    <row r="1484" spans="1:3" x14ac:dyDescent="0.2">
      <c r="A1484" s="245" t="str">
        <f>IF('data-compo-bot50'!A1482&lt;&gt;'data-compo-bot50'!A1481,'data-compo-bot50'!A1482,"")</f>
        <v/>
      </c>
      <c r="B1484" s="7" t="str">
        <f>'data-compo-bot50'!C1482</f>
        <v>Uzbekistan</v>
      </c>
      <c r="C1484" s="246">
        <f>'data-compo-bot50'!B1482</f>
        <v>1</v>
      </c>
    </row>
    <row r="1485" spans="1:3" x14ac:dyDescent="0.2">
      <c r="A1485" s="245" t="str">
        <f>IF('data-compo-bot50'!A1483&lt;&gt;'data-compo-bot50'!A1482,'data-compo-bot50'!A1483,"")</f>
        <v/>
      </c>
      <c r="B1485" s="7" t="str">
        <f>'data-compo-bot50'!C1483</f>
        <v>Viet Nam</v>
      </c>
      <c r="C1485" s="246">
        <f>'data-compo-bot50'!B1483</f>
        <v>1</v>
      </c>
    </row>
    <row r="1486" spans="1:3" x14ac:dyDescent="0.2">
      <c r="A1486" s="245" t="str">
        <f>IF('data-compo-bot50'!A1484&lt;&gt;'data-compo-bot50'!A1483,'data-compo-bot50'!A1484,"")</f>
        <v/>
      </c>
      <c r="B1486" s="7" t="str">
        <f>'data-compo-bot50'!C1484</f>
        <v>Yemen</v>
      </c>
      <c r="C1486" s="246">
        <f>'data-compo-bot50'!B1484</f>
        <v>1</v>
      </c>
    </row>
    <row r="1487" spans="1:3" x14ac:dyDescent="0.2">
      <c r="A1487" s="245" t="str">
        <f>IF('data-compo-bot50'!A1485&lt;&gt;'data-compo-bot50'!A1484,'data-compo-bot50'!A1485,"")</f>
        <v/>
      </c>
      <c r="B1487" s="7" t="str">
        <f>'data-compo-bot50'!C1485</f>
        <v>Zambia</v>
      </c>
      <c r="C1487" s="246">
        <f>'data-compo-bot50'!B1485</f>
        <v>1</v>
      </c>
    </row>
    <row r="1488" spans="1:3" x14ac:dyDescent="0.2">
      <c r="A1488" s="245" t="str">
        <f>IF('data-compo-bot50'!A1486&lt;&gt;'data-compo-bot50'!A1485,'data-compo-bot50'!A1486,"")</f>
        <v/>
      </c>
      <c r="B1488" s="7" t="str">
        <f>'data-compo-bot50'!C1486</f>
        <v>Zimbabwe</v>
      </c>
      <c r="C1488" s="246">
        <f>'data-compo-bot50'!B1486</f>
        <v>1</v>
      </c>
    </row>
    <row r="1489" spans="1:3" x14ac:dyDescent="0.2">
      <c r="A1489" s="245" t="str">
        <f>IF('data-compo-bot50'!A1487&lt;&gt;'data-compo-bot50'!A1486,'data-compo-bot50'!A1487,"")</f>
        <v/>
      </c>
      <c r="B1489" s="7" t="str">
        <f>'data-compo-bot50'!C1487</f>
        <v>Zanzibar</v>
      </c>
      <c r="C1489" s="246">
        <f>'data-compo-bot50'!B1487</f>
        <v>1</v>
      </c>
    </row>
    <row r="1490" spans="1:3" x14ac:dyDescent="0.2">
      <c r="A1490" s="245">
        <f>IF('data-compo-bot50'!A1488&lt;&gt;'data-compo-bot50'!A1487,'data-compo-bot50'!A1488,"")</f>
        <v>2006</v>
      </c>
      <c r="B1490" s="7" t="str">
        <f>'data-compo-bot50'!C1488</f>
        <v>Afghanistan</v>
      </c>
      <c r="C1490" s="246">
        <f>'data-compo-bot50'!B1488</f>
        <v>1</v>
      </c>
    </row>
    <row r="1491" spans="1:3" x14ac:dyDescent="0.2">
      <c r="A1491" s="245" t="str">
        <f>IF('data-compo-bot50'!A1489&lt;&gt;'data-compo-bot50'!A1488,'data-compo-bot50'!A1489,"")</f>
        <v/>
      </c>
      <c r="B1491" s="7" t="str">
        <f>'data-compo-bot50'!C1489</f>
        <v>Armenia</v>
      </c>
      <c r="C1491" s="246">
        <f>'data-compo-bot50'!B1489</f>
        <v>1</v>
      </c>
    </row>
    <row r="1492" spans="1:3" x14ac:dyDescent="0.2">
      <c r="A1492" s="245" t="str">
        <f>IF('data-compo-bot50'!A1490&lt;&gt;'data-compo-bot50'!A1489,'data-compo-bot50'!A1490,"")</f>
        <v/>
      </c>
      <c r="B1492" s="7" t="str">
        <f>'data-compo-bot50'!C1490</f>
        <v>Angola</v>
      </c>
      <c r="C1492" s="246">
        <f>'data-compo-bot50'!B1490</f>
        <v>1</v>
      </c>
    </row>
    <row r="1493" spans="1:3" x14ac:dyDescent="0.2">
      <c r="A1493" s="245" t="str">
        <f>IF('data-compo-bot50'!A1491&lt;&gt;'data-compo-bot50'!A1490,'data-compo-bot50'!A1491,"")</f>
        <v/>
      </c>
      <c r="B1493" s="7" t="str">
        <f>'data-compo-bot50'!C1491</f>
        <v>Bangladesh</v>
      </c>
      <c r="C1493" s="246">
        <f>'data-compo-bot50'!B1491</f>
        <v>1</v>
      </c>
    </row>
    <row r="1494" spans="1:3" x14ac:dyDescent="0.2">
      <c r="A1494" s="245" t="str">
        <f>IF('data-compo-bot50'!A1492&lt;&gt;'data-compo-bot50'!A1491,'data-compo-bot50'!A1492,"")</f>
        <v/>
      </c>
      <c r="B1494" s="7" t="str">
        <f>'data-compo-bot50'!C1492</f>
        <v>Burkina Faso</v>
      </c>
      <c r="C1494" s="246">
        <f>'data-compo-bot50'!B1492</f>
        <v>1</v>
      </c>
    </row>
    <row r="1495" spans="1:3" x14ac:dyDescent="0.2">
      <c r="A1495" s="245" t="str">
        <f>IF('data-compo-bot50'!A1493&lt;&gt;'data-compo-bot50'!A1492,'data-compo-bot50'!A1493,"")</f>
        <v/>
      </c>
      <c r="B1495" s="7" t="str">
        <f>'data-compo-bot50'!C1493</f>
        <v>Burundi</v>
      </c>
      <c r="C1495" s="246">
        <f>'data-compo-bot50'!B1493</f>
        <v>1</v>
      </c>
    </row>
    <row r="1496" spans="1:3" x14ac:dyDescent="0.2">
      <c r="A1496" s="245" t="str">
        <f>IF('data-compo-bot50'!A1494&lt;&gt;'data-compo-bot50'!A1493,'data-compo-bot50'!A1494,"")</f>
        <v/>
      </c>
      <c r="B1496" s="7" t="str">
        <f>'data-compo-bot50'!C1494</f>
        <v>Benin</v>
      </c>
      <c r="C1496" s="246">
        <f>'data-compo-bot50'!B1494</f>
        <v>1</v>
      </c>
    </row>
    <row r="1497" spans="1:3" x14ac:dyDescent="0.2">
      <c r="A1497" s="245" t="str">
        <f>IF('data-compo-bot50'!A1495&lt;&gt;'data-compo-bot50'!A1494,'data-compo-bot50'!A1495,"")</f>
        <v/>
      </c>
      <c r="B1497" s="7" t="str">
        <f>'data-compo-bot50'!C1495</f>
        <v>Bolivia</v>
      </c>
      <c r="C1497" s="246">
        <f>'data-compo-bot50'!B1495</f>
        <v>1</v>
      </c>
    </row>
    <row r="1498" spans="1:3" x14ac:dyDescent="0.2">
      <c r="A1498" s="245" t="str">
        <f>IF('data-compo-bot50'!A1496&lt;&gt;'data-compo-bot50'!A1495,'data-compo-bot50'!A1496,"")</f>
        <v/>
      </c>
      <c r="B1498" s="7" t="str">
        <f>'data-compo-bot50'!C1496</f>
        <v>Bhutan</v>
      </c>
      <c r="C1498" s="246">
        <f>'data-compo-bot50'!B1496</f>
        <v>1</v>
      </c>
    </row>
    <row r="1499" spans="1:3" x14ac:dyDescent="0.2">
      <c r="A1499" s="245" t="str">
        <f>IF('data-compo-bot50'!A1497&lt;&gt;'data-compo-bot50'!A1496,'data-compo-bot50'!A1497,"")</f>
        <v/>
      </c>
      <c r="B1499" s="7" t="str">
        <f>'data-compo-bot50'!C1497</f>
        <v>Belize</v>
      </c>
      <c r="C1499" s="246">
        <f>'data-compo-bot50'!B1497</f>
        <v>1</v>
      </c>
    </row>
    <row r="1500" spans="1:3" x14ac:dyDescent="0.2">
      <c r="A1500" s="245" t="str">
        <f>IF('data-compo-bot50'!A1498&lt;&gt;'data-compo-bot50'!A1497,'data-compo-bot50'!A1498,"")</f>
        <v/>
      </c>
      <c r="B1500" s="7" t="str">
        <f>'data-compo-bot50'!C1498</f>
        <v>DR Congo</v>
      </c>
      <c r="C1500" s="246">
        <f>'data-compo-bot50'!B1498</f>
        <v>1</v>
      </c>
    </row>
    <row r="1501" spans="1:3" x14ac:dyDescent="0.2">
      <c r="A1501" s="245" t="str">
        <f>IF('data-compo-bot50'!A1499&lt;&gt;'data-compo-bot50'!A1498,'data-compo-bot50'!A1499,"")</f>
        <v/>
      </c>
      <c r="B1501" s="7" t="str">
        <f>'data-compo-bot50'!C1499</f>
        <v>Central African Republic</v>
      </c>
      <c r="C1501" s="246">
        <f>'data-compo-bot50'!B1499</f>
        <v>1</v>
      </c>
    </row>
    <row r="1502" spans="1:3" x14ac:dyDescent="0.2">
      <c r="A1502" s="245" t="str">
        <f>IF('data-compo-bot50'!A1500&lt;&gt;'data-compo-bot50'!A1499,'data-compo-bot50'!A1500,"")</f>
        <v/>
      </c>
      <c r="B1502" s="7" t="str">
        <f>'data-compo-bot50'!C1500</f>
        <v>Congo</v>
      </c>
      <c r="C1502" s="246">
        <f>'data-compo-bot50'!B1500</f>
        <v>1</v>
      </c>
    </row>
    <row r="1503" spans="1:3" x14ac:dyDescent="0.2">
      <c r="A1503" s="245" t="str">
        <f>IF('data-compo-bot50'!A1501&lt;&gt;'data-compo-bot50'!A1500,'data-compo-bot50'!A1501,"")</f>
        <v/>
      </c>
      <c r="B1503" s="7" t="str">
        <f>'data-compo-bot50'!C1501</f>
        <v>Cote d'Ivoire</v>
      </c>
      <c r="C1503" s="246">
        <f>'data-compo-bot50'!B1501</f>
        <v>1</v>
      </c>
    </row>
    <row r="1504" spans="1:3" x14ac:dyDescent="0.2">
      <c r="A1504" s="245" t="str">
        <f>IF('data-compo-bot50'!A1502&lt;&gt;'data-compo-bot50'!A1501,'data-compo-bot50'!A1502,"")</f>
        <v/>
      </c>
      <c r="B1504" s="7" t="str">
        <f>'data-compo-bot50'!C1502</f>
        <v>Cameroon</v>
      </c>
      <c r="C1504" s="246">
        <f>'data-compo-bot50'!B1502</f>
        <v>1</v>
      </c>
    </row>
    <row r="1505" spans="1:3" x14ac:dyDescent="0.2">
      <c r="A1505" s="245" t="str">
        <f>IF('data-compo-bot50'!A1503&lt;&gt;'data-compo-bot50'!A1502,'data-compo-bot50'!A1503,"")</f>
        <v/>
      </c>
      <c r="B1505" s="7" t="str">
        <f>'data-compo-bot50'!C1503</f>
        <v>China</v>
      </c>
      <c r="C1505" s="246">
        <f>'data-compo-bot50'!B1503</f>
        <v>0.28999999165534973</v>
      </c>
    </row>
    <row r="1506" spans="1:3" x14ac:dyDescent="0.2">
      <c r="A1506" s="245" t="str">
        <f>IF('data-compo-bot50'!A1504&lt;&gt;'data-compo-bot50'!A1503,'data-compo-bot50'!A1504,"")</f>
        <v/>
      </c>
      <c r="B1506" s="7" t="str">
        <f>'data-compo-bot50'!C1504</f>
        <v>Cabo Verde</v>
      </c>
      <c r="C1506" s="246">
        <f>'data-compo-bot50'!B1504</f>
        <v>1</v>
      </c>
    </row>
    <row r="1507" spans="1:3" x14ac:dyDescent="0.2">
      <c r="A1507" s="245" t="str">
        <f>IF('data-compo-bot50'!A1505&lt;&gt;'data-compo-bot50'!A1504,'data-compo-bot50'!A1505,"")</f>
        <v/>
      </c>
      <c r="B1507" s="7" t="str">
        <f>'data-compo-bot50'!C1505</f>
        <v>Djibouti</v>
      </c>
      <c r="C1507" s="246">
        <f>'data-compo-bot50'!B1505</f>
        <v>1</v>
      </c>
    </row>
    <row r="1508" spans="1:3" x14ac:dyDescent="0.2">
      <c r="A1508" s="245" t="str">
        <f>IF('data-compo-bot50'!A1506&lt;&gt;'data-compo-bot50'!A1505,'data-compo-bot50'!A1506,"")</f>
        <v/>
      </c>
      <c r="B1508" s="7" t="str">
        <f>'data-compo-bot50'!C1506</f>
        <v>Eritrea</v>
      </c>
      <c r="C1508" s="246">
        <f>'data-compo-bot50'!B1506</f>
        <v>1</v>
      </c>
    </row>
    <row r="1509" spans="1:3" x14ac:dyDescent="0.2">
      <c r="A1509" s="245" t="str">
        <f>IF('data-compo-bot50'!A1507&lt;&gt;'data-compo-bot50'!A1506,'data-compo-bot50'!A1507,"")</f>
        <v/>
      </c>
      <c r="B1509" s="7" t="str">
        <f>'data-compo-bot50'!C1507</f>
        <v>Ethiopia</v>
      </c>
      <c r="C1509" s="246">
        <f>'data-compo-bot50'!B1507</f>
        <v>1</v>
      </c>
    </row>
    <row r="1510" spans="1:3" x14ac:dyDescent="0.2">
      <c r="A1510" s="245" t="str">
        <f>IF('data-compo-bot50'!A1508&lt;&gt;'data-compo-bot50'!A1507,'data-compo-bot50'!A1508,"")</f>
        <v/>
      </c>
      <c r="B1510" s="7" t="str">
        <f>'data-compo-bot50'!C1508</f>
        <v>Georgia</v>
      </c>
      <c r="C1510" s="246">
        <f>'data-compo-bot50'!B1508</f>
        <v>1</v>
      </c>
    </row>
    <row r="1511" spans="1:3" x14ac:dyDescent="0.2">
      <c r="A1511" s="245" t="str">
        <f>IF('data-compo-bot50'!A1509&lt;&gt;'data-compo-bot50'!A1508,'data-compo-bot50'!A1509,"")</f>
        <v/>
      </c>
      <c r="B1511" s="7" t="str">
        <f>'data-compo-bot50'!C1509</f>
        <v>Ghana</v>
      </c>
      <c r="C1511" s="246">
        <f>'data-compo-bot50'!B1509</f>
        <v>1</v>
      </c>
    </row>
    <row r="1512" spans="1:3" x14ac:dyDescent="0.2">
      <c r="A1512" s="245" t="str">
        <f>IF('data-compo-bot50'!A1510&lt;&gt;'data-compo-bot50'!A1509,'data-compo-bot50'!A1510,"")</f>
        <v/>
      </c>
      <c r="B1512" s="7" t="str">
        <f>'data-compo-bot50'!C1510</f>
        <v>Gambia</v>
      </c>
      <c r="C1512" s="246">
        <f>'data-compo-bot50'!B1510</f>
        <v>1</v>
      </c>
    </row>
    <row r="1513" spans="1:3" x14ac:dyDescent="0.2">
      <c r="A1513" s="245" t="str">
        <f>IF('data-compo-bot50'!A1511&lt;&gt;'data-compo-bot50'!A1510,'data-compo-bot50'!A1511,"")</f>
        <v/>
      </c>
      <c r="B1513" s="7" t="str">
        <f>'data-compo-bot50'!C1511</f>
        <v>Guinea</v>
      </c>
      <c r="C1513" s="246">
        <f>'data-compo-bot50'!B1511</f>
        <v>1</v>
      </c>
    </row>
    <row r="1514" spans="1:3" x14ac:dyDescent="0.2">
      <c r="A1514" s="245" t="str">
        <f>IF('data-compo-bot50'!A1512&lt;&gt;'data-compo-bot50'!A1511,'data-compo-bot50'!A1512,"")</f>
        <v/>
      </c>
      <c r="B1514" s="7" t="str">
        <f>'data-compo-bot50'!C1512</f>
        <v>Guatemala</v>
      </c>
      <c r="C1514" s="246">
        <f>'data-compo-bot50'!B1512</f>
        <v>1</v>
      </c>
    </row>
    <row r="1515" spans="1:3" x14ac:dyDescent="0.2">
      <c r="A1515" s="245" t="str">
        <f>IF('data-compo-bot50'!A1513&lt;&gt;'data-compo-bot50'!A1512,'data-compo-bot50'!A1513,"")</f>
        <v/>
      </c>
      <c r="B1515" s="7" t="str">
        <f>'data-compo-bot50'!C1513</f>
        <v>Guinea-Bissau</v>
      </c>
      <c r="C1515" s="246">
        <f>'data-compo-bot50'!B1513</f>
        <v>1</v>
      </c>
    </row>
    <row r="1516" spans="1:3" x14ac:dyDescent="0.2">
      <c r="A1516" s="245" t="str">
        <f>IF('data-compo-bot50'!A1514&lt;&gt;'data-compo-bot50'!A1513,'data-compo-bot50'!A1514,"")</f>
        <v/>
      </c>
      <c r="B1516" s="7" t="str">
        <f>'data-compo-bot50'!C1514</f>
        <v>Guyana</v>
      </c>
      <c r="C1516" s="246">
        <f>'data-compo-bot50'!B1514</f>
        <v>1</v>
      </c>
    </row>
    <row r="1517" spans="1:3" x14ac:dyDescent="0.2">
      <c r="A1517" s="245" t="str">
        <f>IF('data-compo-bot50'!A1515&lt;&gt;'data-compo-bot50'!A1514,'data-compo-bot50'!A1515,"")</f>
        <v/>
      </c>
      <c r="B1517" s="7" t="str">
        <f>'data-compo-bot50'!C1515</f>
        <v>Honduras</v>
      </c>
      <c r="C1517" s="246">
        <f>'data-compo-bot50'!B1515</f>
        <v>1</v>
      </c>
    </row>
    <row r="1518" spans="1:3" x14ac:dyDescent="0.2">
      <c r="A1518" s="245" t="str">
        <f>IF('data-compo-bot50'!A1516&lt;&gt;'data-compo-bot50'!A1515,'data-compo-bot50'!A1516,"")</f>
        <v/>
      </c>
      <c r="B1518" s="7" t="str">
        <f>'data-compo-bot50'!C1516</f>
        <v>Haiti</v>
      </c>
      <c r="C1518" s="246">
        <f>'data-compo-bot50'!B1516</f>
        <v>1</v>
      </c>
    </row>
    <row r="1519" spans="1:3" x14ac:dyDescent="0.2">
      <c r="A1519" s="245" t="str">
        <f>IF('data-compo-bot50'!A1517&lt;&gt;'data-compo-bot50'!A1516,'data-compo-bot50'!A1517,"")</f>
        <v/>
      </c>
      <c r="B1519" s="7" t="str">
        <f>'data-compo-bot50'!C1517</f>
        <v>Indonesia</v>
      </c>
      <c r="C1519" s="246">
        <f>'data-compo-bot50'!B1517</f>
        <v>1</v>
      </c>
    </row>
    <row r="1520" spans="1:3" x14ac:dyDescent="0.2">
      <c r="A1520" s="245" t="str">
        <f>IF('data-compo-bot50'!A1518&lt;&gt;'data-compo-bot50'!A1517,'data-compo-bot50'!A1518,"")</f>
        <v/>
      </c>
      <c r="B1520" s="7" t="str">
        <f>'data-compo-bot50'!C1518</f>
        <v>India</v>
      </c>
      <c r="C1520" s="246">
        <f>'data-compo-bot50'!B1518</f>
        <v>1</v>
      </c>
    </row>
    <row r="1521" spans="1:3" x14ac:dyDescent="0.2">
      <c r="A1521" s="245" t="str">
        <f>IF('data-compo-bot50'!A1519&lt;&gt;'data-compo-bot50'!A1518,'data-compo-bot50'!A1519,"")</f>
        <v/>
      </c>
      <c r="B1521" s="7" t="str">
        <f>'data-compo-bot50'!C1519</f>
        <v>Kenya</v>
      </c>
      <c r="C1521" s="246">
        <f>'data-compo-bot50'!B1519</f>
        <v>1</v>
      </c>
    </row>
    <row r="1522" spans="1:3" x14ac:dyDescent="0.2">
      <c r="A1522" s="245" t="str">
        <f>IF('data-compo-bot50'!A1520&lt;&gt;'data-compo-bot50'!A1519,'data-compo-bot50'!A1520,"")</f>
        <v/>
      </c>
      <c r="B1522" s="7" t="str">
        <f>'data-compo-bot50'!C1520</f>
        <v>Kyrgyzstan</v>
      </c>
      <c r="C1522" s="246">
        <f>'data-compo-bot50'!B1520</f>
        <v>1</v>
      </c>
    </row>
    <row r="1523" spans="1:3" x14ac:dyDescent="0.2">
      <c r="A1523" s="245" t="str">
        <f>IF('data-compo-bot50'!A1521&lt;&gt;'data-compo-bot50'!A1520,'data-compo-bot50'!A1521,"")</f>
        <v/>
      </c>
      <c r="B1523" s="7" t="str">
        <f>'data-compo-bot50'!C1521</f>
        <v>Cambodia</v>
      </c>
      <c r="C1523" s="246">
        <f>'data-compo-bot50'!B1521</f>
        <v>1</v>
      </c>
    </row>
    <row r="1524" spans="1:3" x14ac:dyDescent="0.2">
      <c r="A1524" s="245" t="str">
        <f>IF('data-compo-bot50'!A1522&lt;&gt;'data-compo-bot50'!A1521,'data-compo-bot50'!A1522,"")</f>
        <v/>
      </c>
      <c r="B1524" s="7" t="str">
        <f>'data-compo-bot50'!C1522</f>
        <v>Comoros</v>
      </c>
      <c r="C1524" s="246">
        <f>'data-compo-bot50'!B1522</f>
        <v>1</v>
      </c>
    </row>
    <row r="1525" spans="1:3" x14ac:dyDescent="0.2">
      <c r="A1525" s="245" t="str">
        <f>IF('data-compo-bot50'!A1523&lt;&gt;'data-compo-bot50'!A1522,'data-compo-bot50'!A1523,"")</f>
        <v/>
      </c>
      <c r="B1525" s="7" t="str">
        <f>'data-compo-bot50'!C1523</f>
        <v>Lao PDR</v>
      </c>
      <c r="C1525" s="246">
        <f>'data-compo-bot50'!B1523</f>
        <v>1</v>
      </c>
    </row>
    <row r="1526" spans="1:3" x14ac:dyDescent="0.2">
      <c r="A1526" s="245" t="str">
        <f>IF('data-compo-bot50'!A1524&lt;&gt;'data-compo-bot50'!A1523,'data-compo-bot50'!A1524,"")</f>
        <v/>
      </c>
      <c r="B1526" s="7" t="str">
        <f>'data-compo-bot50'!C1524</f>
        <v>Liberia</v>
      </c>
      <c r="C1526" s="246">
        <f>'data-compo-bot50'!B1524</f>
        <v>1</v>
      </c>
    </row>
    <row r="1527" spans="1:3" x14ac:dyDescent="0.2">
      <c r="A1527" s="245" t="str">
        <f>IF('data-compo-bot50'!A1525&lt;&gt;'data-compo-bot50'!A1524,'data-compo-bot50'!A1525,"")</f>
        <v/>
      </c>
      <c r="B1527" s="7" t="str">
        <f>'data-compo-bot50'!C1525</f>
        <v>Lesotho</v>
      </c>
      <c r="C1527" s="246">
        <f>'data-compo-bot50'!B1525</f>
        <v>1</v>
      </c>
    </row>
    <row r="1528" spans="1:3" x14ac:dyDescent="0.2">
      <c r="A1528" s="245" t="str">
        <f>IF('data-compo-bot50'!A1526&lt;&gt;'data-compo-bot50'!A1525,'data-compo-bot50'!A1526,"")</f>
        <v/>
      </c>
      <c r="B1528" s="7" t="str">
        <f>'data-compo-bot50'!C1526</f>
        <v>Morocco</v>
      </c>
      <c r="C1528" s="246">
        <f>'data-compo-bot50'!B1526</f>
        <v>1</v>
      </c>
    </row>
    <row r="1529" spans="1:3" x14ac:dyDescent="0.2">
      <c r="A1529" s="245" t="str">
        <f>IF('data-compo-bot50'!A1527&lt;&gt;'data-compo-bot50'!A1526,'data-compo-bot50'!A1527,"")</f>
        <v/>
      </c>
      <c r="B1529" s="7" t="str">
        <f>'data-compo-bot50'!C1527</f>
        <v>Moldova</v>
      </c>
      <c r="C1529" s="246">
        <f>'data-compo-bot50'!B1527</f>
        <v>1</v>
      </c>
    </row>
    <row r="1530" spans="1:3" x14ac:dyDescent="0.2">
      <c r="A1530" s="245" t="str">
        <f>IF('data-compo-bot50'!A1528&lt;&gt;'data-compo-bot50'!A1527,'data-compo-bot50'!A1528,"")</f>
        <v/>
      </c>
      <c r="B1530" s="7" t="str">
        <f>'data-compo-bot50'!C1528</f>
        <v>Madagascar</v>
      </c>
      <c r="C1530" s="246">
        <f>'data-compo-bot50'!B1528</f>
        <v>1</v>
      </c>
    </row>
    <row r="1531" spans="1:3" x14ac:dyDescent="0.2">
      <c r="A1531" s="245" t="str">
        <f>IF('data-compo-bot50'!A1529&lt;&gt;'data-compo-bot50'!A1528,'data-compo-bot50'!A1529,"")</f>
        <v/>
      </c>
      <c r="B1531" s="7" t="str">
        <f>'data-compo-bot50'!C1529</f>
        <v>Mali</v>
      </c>
      <c r="C1531" s="246">
        <f>'data-compo-bot50'!B1529</f>
        <v>1</v>
      </c>
    </row>
    <row r="1532" spans="1:3" x14ac:dyDescent="0.2">
      <c r="A1532" s="245" t="str">
        <f>IF('data-compo-bot50'!A1530&lt;&gt;'data-compo-bot50'!A1529,'data-compo-bot50'!A1530,"")</f>
        <v/>
      </c>
      <c r="B1532" s="7" t="str">
        <f>'data-compo-bot50'!C1530</f>
        <v>Myanmar</v>
      </c>
      <c r="C1532" s="246">
        <f>'data-compo-bot50'!B1530</f>
        <v>1</v>
      </c>
    </row>
    <row r="1533" spans="1:3" x14ac:dyDescent="0.2">
      <c r="A1533" s="245" t="str">
        <f>IF('data-compo-bot50'!A1531&lt;&gt;'data-compo-bot50'!A1530,'data-compo-bot50'!A1531,"")</f>
        <v/>
      </c>
      <c r="B1533" s="7" t="str">
        <f>'data-compo-bot50'!C1531</f>
        <v>Mongolia</v>
      </c>
      <c r="C1533" s="246">
        <f>'data-compo-bot50'!B1531</f>
        <v>1</v>
      </c>
    </row>
    <row r="1534" spans="1:3" x14ac:dyDescent="0.2">
      <c r="A1534" s="245" t="str">
        <f>IF('data-compo-bot50'!A1532&lt;&gt;'data-compo-bot50'!A1531,'data-compo-bot50'!A1532,"")</f>
        <v/>
      </c>
      <c r="B1534" s="7" t="str">
        <f>'data-compo-bot50'!C1532</f>
        <v>Mauritania</v>
      </c>
      <c r="C1534" s="246">
        <f>'data-compo-bot50'!B1532</f>
        <v>1</v>
      </c>
    </row>
    <row r="1535" spans="1:3" x14ac:dyDescent="0.2">
      <c r="A1535" s="245" t="str">
        <f>IF('data-compo-bot50'!A1533&lt;&gt;'data-compo-bot50'!A1532,'data-compo-bot50'!A1533,"")</f>
        <v/>
      </c>
      <c r="B1535" s="7" t="str">
        <f>'data-compo-bot50'!C1533</f>
        <v>Malawi</v>
      </c>
      <c r="C1535" s="246">
        <f>'data-compo-bot50'!B1533</f>
        <v>1</v>
      </c>
    </row>
    <row r="1536" spans="1:3" x14ac:dyDescent="0.2">
      <c r="A1536" s="245" t="str">
        <f>IF('data-compo-bot50'!A1534&lt;&gt;'data-compo-bot50'!A1533,'data-compo-bot50'!A1534,"")</f>
        <v/>
      </c>
      <c r="B1536" s="7" t="str">
        <f>'data-compo-bot50'!C1534</f>
        <v>Mozambique</v>
      </c>
      <c r="C1536" s="246">
        <f>'data-compo-bot50'!B1534</f>
        <v>1</v>
      </c>
    </row>
    <row r="1537" spans="1:3" x14ac:dyDescent="0.2">
      <c r="A1537" s="245" t="str">
        <f>IF('data-compo-bot50'!A1535&lt;&gt;'data-compo-bot50'!A1534,'data-compo-bot50'!A1535,"")</f>
        <v/>
      </c>
      <c r="B1537" s="7" t="str">
        <f>'data-compo-bot50'!C1535</f>
        <v>Niger</v>
      </c>
      <c r="C1537" s="246">
        <f>'data-compo-bot50'!B1535</f>
        <v>1</v>
      </c>
    </row>
    <row r="1538" spans="1:3" x14ac:dyDescent="0.2">
      <c r="A1538" s="245" t="str">
        <f>IF('data-compo-bot50'!A1536&lt;&gt;'data-compo-bot50'!A1535,'data-compo-bot50'!A1536,"")</f>
        <v/>
      </c>
      <c r="B1538" s="7" t="str">
        <f>'data-compo-bot50'!C1536</f>
        <v>Nigeria</v>
      </c>
      <c r="C1538" s="246">
        <f>'data-compo-bot50'!B1536</f>
        <v>1</v>
      </c>
    </row>
    <row r="1539" spans="1:3" x14ac:dyDescent="0.2">
      <c r="A1539" s="245" t="str">
        <f>IF('data-compo-bot50'!A1537&lt;&gt;'data-compo-bot50'!A1536,'data-compo-bot50'!A1537,"")</f>
        <v/>
      </c>
      <c r="B1539" s="7" t="str">
        <f>'data-compo-bot50'!C1537</f>
        <v>Nicaragua</v>
      </c>
      <c r="C1539" s="246">
        <f>'data-compo-bot50'!B1537</f>
        <v>1</v>
      </c>
    </row>
    <row r="1540" spans="1:3" x14ac:dyDescent="0.2">
      <c r="A1540" s="245" t="str">
        <f>IF('data-compo-bot50'!A1538&lt;&gt;'data-compo-bot50'!A1537,'data-compo-bot50'!A1538,"")</f>
        <v/>
      </c>
      <c r="B1540" s="7" t="str">
        <f>'data-compo-bot50'!C1538</f>
        <v>Nepal</v>
      </c>
      <c r="C1540" s="246">
        <f>'data-compo-bot50'!B1538</f>
        <v>1</v>
      </c>
    </row>
    <row r="1541" spans="1:3" x14ac:dyDescent="0.2">
      <c r="A1541" s="245" t="str">
        <f>IF('data-compo-bot50'!A1539&lt;&gt;'data-compo-bot50'!A1538,'data-compo-bot50'!A1539,"")</f>
        <v/>
      </c>
      <c r="B1541" s="7" t="str">
        <f>'data-compo-bot50'!C1539</f>
        <v>Papua New Guinea</v>
      </c>
      <c r="C1541" s="246">
        <f>'data-compo-bot50'!B1539</f>
        <v>1</v>
      </c>
    </row>
    <row r="1542" spans="1:3" x14ac:dyDescent="0.2">
      <c r="A1542" s="245" t="str">
        <f>IF('data-compo-bot50'!A1540&lt;&gt;'data-compo-bot50'!A1539,'data-compo-bot50'!A1540,"")</f>
        <v/>
      </c>
      <c r="B1542" s="7" t="str">
        <f>'data-compo-bot50'!C1540</f>
        <v>Philippines</v>
      </c>
      <c r="C1542" s="246">
        <f>'data-compo-bot50'!B1540</f>
        <v>1</v>
      </c>
    </row>
    <row r="1543" spans="1:3" x14ac:dyDescent="0.2">
      <c r="A1543" s="245" t="str">
        <f>IF('data-compo-bot50'!A1541&lt;&gt;'data-compo-bot50'!A1540,'data-compo-bot50'!A1541,"")</f>
        <v/>
      </c>
      <c r="B1543" s="7" t="str">
        <f>'data-compo-bot50'!C1541</f>
        <v>Pakistan</v>
      </c>
      <c r="C1543" s="246">
        <f>'data-compo-bot50'!B1541</f>
        <v>1</v>
      </c>
    </row>
    <row r="1544" spans="1:3" x14ac:dyDescent="0.2">
      <c r="A1544" s="245" t="str">
        <f>IF('data-compo-bot50'!A1542&lt;&gt;'data-compo-bot50'!A1541,'data-compo-bot50'!A1542,"")</f>
        <v/>
      </c>
      <c r="B1544" s="7" t="str">
        <f>'data-compo-bot50'!C1542</f>
        <v>Palestine</v>
      </c>
      <c r="C1544" s="246">
        <f>'data-compo-bot50'!B1542</f>
        <v>1</v>
      </c>
    </row>
    <row r="1545" spans="1:3" x14ac:dyDescent="0.2">
      <c r="A1545" s="245" t="str">
        <f>IF('data-compo-bot50'!A1543&lt;&gt;'data-compo-bot50'!A1542,'data-compo-bot50'!A1543,"")</f>
        <v/>
      </c>
      <c r="B1545" s="7" t="str">
        <f>'data-compo-bot50'!C1543</f>
        <v>Rwanda</v>
      </c>
      <c r="C1545" s="246">
        <f>'data-compo-bot50'!B1543</f>
        <v>1</v>
      </c>
    </row>
    <row r="1546" spans="1:3" x14ac:dyDescent="0.2">
      <c r="A1546" s="245" t="str">
        <f>IF('data-compo-bot50'!A1544&lt;&gt;'data-compo-bot50'!A1543,'data-compo-bot50'!A1544,"")</f>
        <v/>
      </c>
      <c r="B1546" s="7" t="str">
        <f>'data-compo-bot50'!C1544</f>
        <v>Sudan</v>
      </c>
      <c r="C1546" s="246">
        <f>'data-compo-bot50'!B1544</f>
        <v>1</v>
      </c>
    </row>
    <row r="1547" spans="1:3" x14ac:dyDescent="0.2">
      <c r="A1547" s="245" t="str">
        <f>IF('data-compo-bot50'!A1545&lt;&gt;'data-compo-bot50'!A1544,'data-compo-bot50'!A1545,"")</f>
        <v/>
      </c>
      <c r="B1547" s="7" t="str">
        <f>'data-compo-bot50'!C1545</f>
        <v>Sierra Leone</v>
      </c>
      <c r="C1547" s="246">
        <f>'data-compo-bot50'!B1545</f>
        <v>1</v>
      </c>
    </row>
    <row r="1548" spans="1:3" x14ac:dyDescent="0.2">
      <c r="A1548" s="245" t="str">
        <f>IF('data-compo-bot50'!A1546&lt;&gt;'data-compo-bot50'!A1545,'data-compo-bot50'!A1546,"")</f>
        <v/>
      </c>
      <c r="B1548" s="7" t="str">
        <f>'data-compo-bot50'!C1546</f>
        <v>Senegal</v>
      </c>
      <c r="C1548" s="246">
        <f>'data-compo-bot50'!B1546</f>
        <v>1</v>
      </c>
    </row>
    <row r="1549" spans="1:3" x14ac:dyDescent="0.2">
      <c r="A1549" s="245" t="str">
        <f>IF('data-compo-bot50'!A1547&lt;&gt;'data-compo-bot50'!A1546,'data-compo-bot50'!A1547,"")</f>
        <v/>
      </c>
      <c r="B1549" s="7" t="str">
        <f>'data-compo-bot50'!C1547</f>
        <v>Somalia</v>
      </c>
      <c r="C1549" s="246">
        <f>'data-compo-bot50'!B1547</f>
        <v>1</v>
      </c>
    </row>
    <row r="1550" spans="1:3" x14ac:dyDescent="0.2">
      <c r="A1550" s="245" t="str">
        <f>IF('data-compo-bot50'!A1548&lt;&gt;'data-compo-bot50'!A1547,'data-compo-bot50'!A1548,"")</f>
        <v/>
      </c>
      <c r="B1550" s="7" t="str">
        <f>'data-compo-bot50'!C1548</f>
        <v>South Sudan</v>
      </c>
      <c r="C1550" s="246">
        <f>'data-compo-bot50'!B1548</f>
        <v>1</v>
      </c>
    </row>
    <row r="1551" spans="1:3" x14ac:dyDescent="0.2">
      <c r="A1551" s="245" t="str">
        <f>IF('data-compo-bot50'!A1549&lt;&gt;'data-compo-bot50'!A1548,'data-compo-bot50'!A1549,"")</f>
        <v/>
      </c>
      <c r="B1551" s="7" t="str">
        <f>'data-compo-bot50'!C1549</f>
        <v>Sao Tome and Principe</v>
      </c>
      <c r="C1551" s="246">
        <f>'data-compo-bot50'!B1549</f>
        <v>1</v>
      </c>
    </row>
    <row r="1552" spans="1:3" x14ac:dyDescent="0.2">
      <c r="A1552" s="245" t="str">
        <f>IF('data-compo-bot50'!A1550&lt;&gt;'data-compo-bot50'!A1549,'data-compo-bot50'!A1550,"")</f>
        <v/>
      </c>
      <c r="B1552" s="7" t="str">
        <f>'data-compo-bot50'!C1550</f>
        <v>El Salvador</v>
      </c>
      <c r="C1552" s="246">
        <f>'data-compo-bot50'!B1550</f>
        <v>1</v>
      </c>
    </row>
    <row r="1553" spans="1:3" x14ac:dyDescent="0.2">
      <c r="A1553" s="245" t="str">
        <f>IF('data-compo-bot50'!A1551&lt;&gt;'data-compo-bot50'!A1550,'data-compo-bot50'!A1551,"")</f>
        <v/>
      </c>
      <c r="B1553" s="7" t="str">
        <f>'data-compo-bot50'!C1551</f>
        <v>Syrian Arab Republic</v>
      </c>
      <c r="C1553" s="246">
        <f>'data-compo-bot50'!B1551</f>
        <v>1</v>
      </c>
    </row>
    <row r="1554" spans="1:3" x14ac:dyDescent="0.2">
      <c r="A1554" s="245" t="str">
        <f>IF('data-compo-bot50'!A1552&lt;&gt;'data-compo-bot50'!A1551,'data-compo-bot50'!A1552,"")</f>
        <v/>
      </c>
      <c r="B1554" s="7" t="str">
        <f>'data-compo-bot50'!C1552</f>
        <v>Chad</v>
      </c>
      <c r="C1554" s="246">
        <f>'data-compo-bot50'!B1552</f>
        <v>1</v>
      </c>
    </row>
    <row r="1555" spans="1:3" x14ac:dyDescent="0.2">
      <c r="A1555" s="245" t="str">
        <f>IF('data-compo-bot50'!A1553&lt;&gt;'data-compo-bot50'!A1552,'data-compo-bot50'!A1553,"")</f>
        <v/>
      </c>
      <c r="B1555" s="7" t="str">
        <f>'data-compo-bot50'!C1553</f>
        <v>Togo</v>
      </c>
      <c r="C1555" s="246">
        <f>'data-compo-bot50'!B1553</f>
        <v>1</v>
      </c>
    </row>
    <row r="1556" spans="1:3" x14ac:dyDescent="0.2">
      <c r="A1556" s="245" t="str">
        <f>IF('data-compo-bot50'!A1554&lt;&gt;'data-compo-bot50'!A1553,'data-compo-bot50'!A1554,"")</f>
        <v/>
      </c>
      <c r="B1556" s="7" t="str">
        <f>'data-compo-bot50'!C1554</f>
        <v>Tajikistan</v>
      </c>
      <c r="C1556" s="246">
        <f>'data-compo-bot50'!B1554</f>
        <v>1</v>
      </c>
    </row>
    <row r="1557" spans="1:3" x14ac:dyDescent="0.2">
      <c r="A1557" s="245" t="str">
        <f>IF('data-compo-bot50'!A1555&lt;&gt;'data-compo-bot50'!A1554,'data-compo-bot50'!A1555,"")</f>
        <v/>
      </c>
      <c r="B1557" s="7" t="str">
        <f>'data-compo-bot50'!C1555</f>
        <v>Tanzania</v>
      </c>
      <c r="C1557" s="246">
        <f>'data-compo-bot50'!B1555</f>
        <v>1</v>
      </c>
    </row>
    <row r="1558" spans="1:3" x14ac:dyDescent="0.2">
      <c r="A1558" s="245" t="str">
        <f>IF('data-compo-bot50'!A1556&lt;&gt;'data-compo-bot50'!A1555,'data-compo-bot50'!A1556,"")</f>
        <v/>
      </c>
      <c r="B1558" s="7" t="str">
        <f>'data-compo-bot50'!C1556</f>
        <v>Uganda</v>
      </c>
      <c r="C1558" s="246">
        <f>'data-compo-bot50'!B1556</f>
        <v>1</v>
      </c>
    </row>
    <row r="1559" spans="1:3" x14ac:dyDescent="0.2">
      <c r="A1559" s="245" t="str">
        <f>IF('data-compo-bot50'!A1557&lt;&gt;'data-compo-bot50'!A1556,'data-compo-bot50'!A1557,"")</f>
        <v/>
      </c>
      <c r="B1559" s="7" t="str">
        <f>'data-compo-bot50'!C1557</f>
        <v>Uzbekistan</v>
      </c>
      <c r="C1559" s="246">
        <f>'data-compo-bot50'!B1557</f>
        <v>1</v>
      </c>
    </row>
    <row r="1560" spans="1:3" x14ac:dyDescent="0.2">
      <c r="A1560" s="245" t="str">
        <f>IF('data-compo-bot50'!A1558&lt;&gt;'data-compo-bot50'!A1557,'data-compo-bot50'!A1558,"")</f>
        <v/>
      </c>
      <c r="B1560" s="7" t="str">
        <f>'data-compo-bot50'!C1558</f>
        <v>Viet Nam</v>
      </c>
      <c r="C1560" s="246">
        <f>'data-compo-bot50'!B1558</f>
        <v>1</v>
      </c>
    </row>
    <row r="1561" spans="1:3" x14ac:dyDescent="0.2">
      <c r="A1561" s="245" t="str">
        <f>IF('data-compo-bot50'!A1559&lt;&gt;'data-compo-bot50'!A1558,'data-compo-bot50'!A1559,"")</f>
        <v/>
      </c>
      <c r="B1561" s="7" t="str">
        <f>'data-compo-bot50'!C1559</f>
        <v>Yemen</v>
      </c>
      <c r="C1561" s="246">
        <f>'data-compo-bot50'!B1559</f>
        <v>1</v>
      </c>
    </row>
    <row r="1562" spans="1:3" x14ac:dyDescent="0.2">
      <c r="A1562" s="245" t="str">
        <f>IF('data-compo-bot50'!A1560&lt;&gt;'data-compo-bot50'!A1559,'data-compo-bot50'!A1560,"")</f>
        <v/>
      </c>
      <c r="B1562" s="7" t="str">
        <f>'data-compo-bot50'!C1560</f>
        <v>Zambia</v>
      </c>
      <c r="C1562" s="246">
        <f>'data-compo-bot50'!B1560</f>
        <v>1</v>
      </c>
    </row>
    <row r="1563" spans="1:3" x14ac:dyDescent="0.2">
      <c r="A1563" s="245" t="str">
        <f>IF('data-compo-bot50'!A1561&lt;&gt;'data-compo-bot50'!A1560,'data-compo-bot50'!A1561,"")</f>
        <v/>
      </c>
      <c r="B1563" s="7" t="str">
        <f>'data-compo-bot50'!C1561</f>
        <v>Zimbabwe</v>
      </c>
      <c r="C1563" s="246">
        <f>'data-compo-bot50'!B1561</f>
        <v>1</v>
      </c>
    </row>
    <row r="1564" spans="1:3" x14ac:dyDescent="0.2">
      <c r="A1564" s="245" t="str">
        <f>IF('data-compo-bot50'!A1562&lt;&gt;'data-compo-bot50'!A1561,'data-compo-bot50'!A1562,"")</f>
        <v/>
      </c>
      <c r="B1564" s="7" t="str">
        <f>'data-compo-bot50'!C1562</f>
        <v>Zanzibar</v>
      </c>
      <c r="C1564" s="246">
        <f>'data-compo-bot50'!B1562</f>
        <v>1</v>
      </c>
    </row>
    <row r="1565" spans="1:3" x14ac:dyDescent="0.2">
      <c r="A1565" s="245">
        <f>IF('data-compo-bot50'!A1563&lt;&gt;'data-compo-bot50'!A1562,'data-compo-bot50'!A1563,"")</f>
        <v>2007</v>
      </c>
      <c r="B1565" s="7" t="str">
        <f>'data-compo-bot50'!C1563</f>
        <v>Afghanistan</v>
      </c>
      <c r="C1565" s="246">
        <f>'data-compo-bot50'!B1563</f>
        <v>1</v>
      </c>
    </row>
    <row r="1566" spans="1:3" x14ac:dyDescent="0.2">
      <c r="A1566" s="245" t="str">
        <f>IF('data-compo-bot50'!A1564&lt;&gt;'data-compo-bot50'!A1563,'data-compo-bot50'!A1564,"")</f>
        <v/>
      </c>
      <c r="B1566" s="7" t="str">
        <f>'data-compo-bot50'!C1564</f>
        <v>Armenia</v>
      </c>
      <c r="C1566" s="246">
        <f>'data-compo-bot50'!B1564</f>
        <v>1</v>
      </c>
    </row>
    <row r="1567" spans="1:3" x14ac:dyDescent="0.2">
      <c r="A1567" s="245" t="str">
        <f>IF('data-compo-bot50'!A1565&lt;&gt;'data-compo-bot50'!A1564,'data-compo-bot50'!A1565,"")</f>
        <v/>
      </c>
      <c r="B1567" s="7" t="str">
        <f>'data-compo-bot50'!C1565</f>
        <v>Angola</v>
      </c>
      <c r="C1567" s="246">
        <f>'data-compo-bot50'!B1565</f>
        <v>1</v>
      </c>
    </row>
    <row r="1568" spans="1:3" x14ac:dyDescent="0.2">
      <c r="A1568" s="245" t="str">
        <f>IF('data-compo-bot50'!A1566&lt;&gt;'data-compo-bot50'!A1565,'data-compo-bot50'!A1566,"")</f>
        <v/>
      </c>
      <c r="B1568" s="7" t="str">
        <f>'data-compo-bot50'!C1566</f>
        <v>Bangladesh</v>
      </c>
      <c r="C1568" s="246">
        <f>'data-compo-bot50'!B1566</f>
        <v>1</v>
      </c>
    </row>
    <row r="1569" spans="1:3" x14ac:dyDescent="0.2">
      <c r="A1569" s="245" t="str">
        <f>IF('data-compo-bot50'!A1567&lt;&gt;'data-compo-bot50'!A1566,'data-compo-bot50'!A1567,"")</f>
        <v/>
      </c>
      <c r="B1569" s="7" t="str">
        <f>'data-compo-bot50'!C1567</f>
        <v>Burkina Faso</v>
      </c>
      <c r="C1569" s="246">
        <f>'data-compo-bot50'!B1567</f>
        <v>1</v>
      </c>
    </row>
    <row r="1570" spans="1:3" x14ac:dyDescent="0.2">
      <c r="A1570" s="245" t="str">
        <f>IF('data-compo-bot50'!A1568&lt;&gt;'data-compo-bot50'!A1567,'data-compo-bot50'!A1568,"")</f>
        <v/>
      </c>
      <c r="B1570" s="7" t="str">
        <f>'data-compo-bot50'!C1568</f>
        <v>Burundi</v>
      </c>
      <c r="C1570" s="246">
        <f>'data-compo-bot50'!B1568</f>
        <v>1</v>
      </c>
    </row>
    <row r="1571" spans="1:3" x14ac:dyDescent="0.2">
      <c r="A1571" s="245" t="str">
        <f>IF('data-compo-bot50'!A1569&lt;&gt;'data-compo-bot50'!A1568,'data-compo-bot50'!A1569,"")</f>
        <v/>
      </c>
      <c r="B1571" s="7" t="str">
        <f>'data-compo-bot50'!C1569</f>
        <v>Benin</v>
      </c>
      <c r="C1571" s="246">
        <f>'data-compo-bot50'!B1569</f>
        <v>1</v>
      </c>
    </row>
    <row r="1572" spans="1:3" x14ac:dyDescent="0.2">
      <c r="A1572" s="245" t="str">
        <f>IF('data-compo-bot50'!A1570&lt;&gt;'data-compo-bot50'!A1569,'data-compo-bot50'!A1570,"")</f>
        <v/>
      </c>
      <c r="B1572" s="7" t="str">
        <f>'data-compo-bot50'!C1570</f>
        <v>Bolivia</v>
      </c>
      <c r="C1572" s="246">
        <f>'data-compo-bot50'!B1570</f>
        <v>1</v>
      </c>
    </row>
    <row r="1573" spans="1:3" x14ac:dyDescent="0.2">
      <c r="A1573" s="245" t="str">
        <f>IF('data-compo-bot50'!A1571&lt;&gt;'data-compo-bot50'!A1570,'data-compo-bot50'!A1571,"")</f>
        <v/>
      </c>
      <c r="B1573" s="7" t="str">
        <f>'data-compo-bot50'!C1571</f>
        <v>Bhutan</v>
      </c>
      <c r="C1573" s="246">
        <f>'data-compo-bot50'!B1571</f>
        <v>1</v>
      </c>
    </row>
    <row r="1574" spans="1:3" x14ac:dyDescent="0.2">
      <c r="A1574" s="245" t="str">
        <f>IF('data-compo-bot50'!A1572&lt;&gt;'data-compo-bot50'!A1571,'data-compo-bot50'!A1572,"")</f>
        <v/>
      </c>
      <c r="B1574" s="7" t="str">
        <f>'data-compo-bot50'!C1572</f>
        <v>Belize</v>
      </c>
      <c r="C1574" s="246">
        <f>'data-compo-bot50'!B1572</f>
        <v>1</v>
      </c>
    </row>
    <row r="1575" spans="1:3" x14ac:dyDescent="0.2">
      <c r="A1575" s="245" t="str">
        <f>IF('data-compo-bot50'!A1573&lt;&gt;'data-compo-bot50'!A1572,'data-compo-bot50'!A1573,"")</f>
        <v/>
      </c>
      <c r="B1575" s="7" t="str">
        <f>'data-compo-bot50'!C1573</f>
        <v>DR Congo</v>
      </c>
      <c r="C1575" s="246">
        <f>'data-compo-bot50'!B1573</f>
        <v>1</v>
      </c>
    </row>
    <row r="1576" spans="1:3" x14ac:dyDescent="0.2">
      <c r="A1576" s="245" t="str">
        <f>IF('data-compo-bot50'!A1574&lt;&gt;'data-compo-bot50'!A1573,'data-compo-bot50'!A1574,"")</f>
        <v/>
      </c>
      <c r="B1576" s="7" t="str">
        <f>'data-compo-bot50'!C1574</f>
        <v>Central African Republic</v>
      </c>
      <c r="C1576" s="246">
        <f>'data-compo-bot50'!B1574</f>
        <v>1</v>
      </c>
    </row>
    <row r="1577" spans="1:3" x14ac:dyDescent="0.2">
      <c r="A1577" s="245" t="str">
        <f>IF('data-compo-bot50'!A1575&lt;&gt;'data-compo-bot50'!A1574,'data-compo-bot50'!A1575,"")</f>
        <v/>
      </c>
      <c r="B1577" s="7" t="str">
        <f>'data-compo-bot50'!C1575</f>
        <v>Congo</v>
      </c>
      <c r="C1577" s="246">
        <f>'data-compo-bot50'!B1575</f>
        <v>1</v>
      </c>
    </row>
    <row r="1578" spans="1:3" x14ac:dyDescent="0.2">
      <c r="A1578" s="245" t="str">
        <f>IF('data-compo-bot50'!A1576&lt;&gt;'data-compo-bot50'!A1575,'data-compo-bot50'!A1576,"")</f>
        <v/>
      </c>
      <c r="B1578" s="7" t="str">
        <f>'data-compo-bot50'!C1576</f>
        <v>Cote d'Ivoire</v>
      </c>
      <c r="C1578" s="246">
        <f>'data-compo-bot50'!B1576</f>
        <v>1</v>
      </c>
    </row>
    <row r="1579" spans="1:3" x14ac:dyDescent="0.2">
      <c r="A1579" s="245" t="str">
        <f>IF('data-compo-bot50'!A1577&lt;&gt;'data-compo-bot50'!A1576,'data-compo-bot50'!A1577,"")</f>
        <v/>
      </c>
      <c r="B1579" s="7" t="str">
        <f>'data-compo-bot50'!C1577</f>
        <v>Cameroon</v>
      </c>
      <c r="C1579" s="246">
        <f>'data-compo-bot50'!B1577</f>
        <v>1</v>
      </c>
    </row>
    <row r="1580" spans="1:3" x14ac:dyDescent="0.2">
      <c r="A1580" s="245" t="str">
        <f>IF('data-compo-bot50'!A1578&lt;&gt;'data-compo-bot50'!A1577,'data-compo-bot50'!A1578,"")</f>
        <v/>
      </c>
      <c r="B1580" s="7" t="str">
        <f>'data-compo-bot50'!C1578</f>
        <v>China</v>
      </c>
      <c r="C1580" s="246">
        <f>'data-compo-bot50'!B1578</f>
        <v>0.25999999046325684</v>
      </c>
    </row>
    <row r="1581" spans="1:3" x14ac:dyDescent="0.2">
      <c r="A1581" s="245" t="str">
        <f>IF('data-compo-bot50'!A1579&lt;&gt;'data-compo-bot50'!A1578,'data-compo-bot50'!A1579,"")</f>
        <v/>
      </c>
      <c r="B1581" s="7" t="str">
        <f>'data-compo-bot50'!C1579</f>
        <v>Cabo Verde</v>
      </c>
      <c r="C1581" s="246">
        <f>'data-compo-bot50'!B1579</f>
        <v>1</v>
      </c>
    </row>
    <row r="1582" spans="1:3" x14ac:dyDescent="0.2">
      <c r="A1582" s="245" t="str">
        <f>IF('data-compo-bot50'!A1580&lt;&gt;'data-compo-bot50'!A1579,'data-compo-bot50'!A1580,"")</f>
        <v/>
      </c>
      <c r="B1582" s="7" t="str">
        <f>'data-compo-bot50'!C1580</f>
        <v>Djibouti</v>
      </c>
      <c r="C1582" s="246">
        <f>'data-compo-bot50'!B1580</f>
        <v>1</v>
      </c>
    </row>
    <row r="1583" spans="1:3" x14ac:dyDescent="0.2">
      <c r="A1583" s="245" t="str">
        <f>IF('data-compo-bot50'!A1581&lt;&gt;'data-compo-bot50'!A1580,'data-compo-bot50'!A1581,"")</f>
        <v/>
      </c>
      <c r="B1583" s="7" t="str">
        <f>'data-compo-bot50'!C1581</f>
        <v>Eritrea</v>
      </c>
      <c r="C1583" s="246">
        <f>'data-compo-bot50'!B1581</f>
        <v>1</v>
      </c>
    </row>
    <row r="1584" spans="1:3" x14ac:dyDescent="0.2">
      <c r="A1584" s="245" t="str">
        <f>IF('data-compo-bot50'!A1582&lt;&gt;'data-compo-bot50'!A1581,'data-compo-bot50'!A1582,"")</f>
        <v/>
      </c>
      <c r="B1584" s="7" t="str">
        <f>'data-compo-bot50'!C1582</f>
        <v>Ethiopia</v>
      </c>
      <c r="C1584" s="246">
        <f>'data-compo-bot50'!B1582</f>
        <v>1</v>
      </c>
    </row>
    <row r="1585" spans="1:3" x14ac:dyDescent="0.2">
      <c r="A1585" s="245" t="str">
        <f>IF('data-compo-bot50'!A1583&lt;&gt;'data-compo-bot50'!A1582,'data-compo-bot50'!A1583,"")</f>
        <v/>
      </c>
      <c r="B1585" s="7" t="str">
        <f>'data-compo-bot50'!C1583</f>
        <v>Georgia</v>
      </c>
      <c r="C1585" s="246">
        <f>'data-compo-bot50'!B1583</f>
        <v>1</v>
      </c>
    </row>
    <row r="1586" spans="1:3" x14ac:dyDescent="0.2">
      <c r="A1586" s="245" t="str">
        <f>IF('data-compo-bot50'!A1584&lt;&gt;'data-compo-bot50'!A1583,'data-compo-bot50'!A1584,"")</f>
        <v/>
      </c>
      <c r="B1586" s="7" t="str">
        <f>'data-compo-bot50'!C1584</f>
        <v>Ghana</v>
      </c>
      <c r="C1586" s="246">
        <f>'data-compo-bot50'!B1584</f>
        <v>1</v>
      </c>
    </row>
    <row r="1587" spans="1:3" x14ac:dyDescent="0.2">
      <c r="A1587" s="245" t="str">
        <f>IF('data-compo-bot50'!A1585&lt;&gt;'data-compo-bot50'!A1584,'data-compo-bot50'!A1585,"")</f>
        <v/>
      </c>
      <c r="B1587" s="7" t="str">
        <f>'data-compo-bot50'!C1585</f>
        <v>Gambia</v>
      </c>
      <c r="C1587" s="246">
        <f>'data-compo-bot50'!B1585</f>
        <v>1</v>
      </c>
    </row>
    <row r="1588" spans="1:3" x14ac:dyDescent="0.2">
      <c r="A1588" s="245" t="str">
        <f>IF('data-compo-bot50'!A1586&lt;&gt;'data-compo-bot50'!A1585,'data-compo-bot50'!A1586,"")</f>
        <v/>
      </c>
      <c r="B1588" s="7" t="str">
        <f>'data-compo-bot50'!C1586</f>
        <v>Guinea</v>
      </c>
      <c r="C1588" s="246">
        <f>'data-compo-bot50'!B1586</f>
        <v>1</v>
      </c>
    </row>
    <row r="1589" spans="1:3" x14ac:dyDescent="0.2">
      <c r="A1589" s="245" t="str">
        <f>IF('data-compo-bot50'!A1587&lt;&gt;'data-compo-bot50'!A1586,'data-compo-bot50'!A1587,"")</f>
        <v/>
      </c>
      <c r="B1589" s="7" t="str">
        <f>'data-compo-bot50'!C1587</f>
        <v>Guatemala</v>
      </c>
      <c r="C1589" s="246">
        <f>'data-compo-bot50'!B1587</f>
        <v>1</v>
      </c>
    </row>
    <row r="1590" spans="1:3" x14ac:dyDescent="0.2">
      <c r="A1590" s="245" t="str">
        <f>IF('data-compo-bot50'!A1588&lt;&gt;'data-compo-bot50'!A1587,'data-compo-bot50'!A1588,"")</f>
        <v/>
      </c>
      <c r="B1590" s="7" t="str">
        <f>'data-compo-bot50'!C1588</f>
        <v>Guinea-Bissau</v>
      </c>
      <c r="C1590" s="246">
        <f>'data-compo-bot50'!B1588</f>
        <v>1</v>
      </c>
    </row>
    <row r="1591" spans="1:3" x14ac:dyDescent="0.2">
      <c r="A1591" s="245" t="str">
        <f>IF('data-compo-bot50'!A1589&lt;&gt;'data-compo-bot50'!A1588,'data-compo-bot50'!A1589,"")</f>
        <v/>
      </c>
      <c r="B1591" s="7" t="str">
        <f>'data-compo-bot50'!C1589</f>
        <v>Guyana</v>
      </c>
      <c r="C1591" s="246">
        <f>'data-compo-bot50'!B1589</f>
        <v>1</v>
      </c>
    </row>
    <row r="1592" spans="1:3" x14ac:dyDescent="0.2">
      <c r="A1592" s="245" t="str">
        <f>IF('data-compo-bot50'!A1590&lt;&gt;'data-compo-bot50'!A1589,'data-compo-bot50'!A1590,"")</f>
        <v/>
      </c>
      <c r="B1592" s="7" t="str">
        <f>'data-compo-bot50'!C1590</f>
        <v>Honduras</v>
      </c>
      <c r="C1592" s="246">
        <f>'data-compo-bot50'!B1590</f>
        <v>1</v>
      </c>
    </row>
    <row r="1593" spans="1:3" x14ac:dyDescent="0.2">
      <c r="A1593" s="245" t="str">
        <f>IF('data-compo-bot50'!A1591&lt;&gt;'data-compo-bot50'!A1590,'data-compo-bot50'!A1591,"")</f>
        <v/>
      </c>
      <c r="B1593" s="7" t="str">
        <f>'data-compo-bot50'!C1591</f>
        <v>Haiti</v>
      </c>
      <c r="C1593" s="246">
        <f>'data-compo-bot50'!B1591</f>
        <v>1</v>
      </c>
    </row>
    <row r="1594" spans="1:3" x14ac:dyDescent="0.2">
      <c r="A1594" s="245" t="str">
        <f>IF('data-compo-bot50'!A1592&lt;&gt;'data-compo-bot50'!A1591,'data-compo-bot50'!A1592,"")</f>
        <v/>
      </c>
      <c r="B1594" s="7" t="str">
        <f>'data-compo-bot50'!C1592</f>
        <v>Indonesia</v>
      </c>
      <c r="C1594" s="246">
        <f>'data-compo-bot50'!B1592</f>
        <v>1</v>
      </c>
    </row>
    <row r="1595" spans="1:3" x14ac:dyDescent="0.2">
      <c r="A1595" s="245" t="str">
        <f>IF('data-compo-bot50'!A1593&lt;&gt;'data-compo-bot50'!A1592,'data-compo-bot50'!A1593,"")</f>
        <v/>
      </c>
      <c r="B1595" s="7" t="str">
        <f>'data-compo-bot50'!C1593</f>
        <v>India</v>
      </c>
      <c r="C1595" s="246">
        <f>'data-compo-bot50'!B1593</f>
        <v>1</v>
      </c>
    </row>
    <row r="1596" spans="1:3" x14ac:dyDescent="0.2">
      <c r="A1596" s="245" t="str">
        <f>IF('data-compo-bot50'!A1594&lt;&gt;'data-compo-bot50'!A1593,'data-compo-bot50'!A1594,"")</f>
        <v/>
      </c>
      <c r="B1596" s="7" t="str">
        <f>'data-compo-bot50'!C1594</f>
        <v>Kenya</v>
      </c>
      <c r="C1596" s="246">
        <f>'data-compo-bot50'!B1594</f>
        <v>1</v>
      </c>
    </row>
    <row r="1597" spans="1:3" x14ac:dyDescent="0.2">
      <c r="A1597" s="245" t="str">
        <f>IF('data-compo-bot50'!A1595&lt;&gt;'data-compo-bot50'!A1594,'data-compo-bot50'!A1595,"")</f>
        <v/>
      </c>
      <c r="B1597" s="7" t="str">
        <f>'data-compo-bot50'!C1595</f>
        <v>Kyrgyzstan</v>
      </c>
      <c r="C1597" s="246">
        <f>'data-compo-bot50'!B1595</f>
        <v>1</v>
      </c>
    </row>
    <row r="1598" spans="1:3" x14ac:dyDescent="0.2">
      <c r="A1598" s="245" t="str">
        <f>IF('data-compo-bot50'!A1596&lt;&gt;'data-compo-bot50'!A1595,'data-compo-bot50'!A1596,"")</f>
        <v/>
      </c>
      <c r="B1598" s="7" t="str">
        <f>'data-compo-bot50'!C1596</f>
        <v>Cambodia</v>
      </c>
      <c r="C1598" s="246">
        <f>'data-compo-bot50'!B1596</f>
        <v>1</v>
      </c>
    </row>
    <row r="1599" spans="1:3" x14ac:dyDescent="0.2">
      <c r="A1599" s="245" t="str">
        <f>IF('data-compo-bot50'!A1597&lt;&gt;'data-compo-bot50'!A1596,'data-compo-bot50'!A1597,"")</f>
        <v/>
      </c>
      <c r="B1599" s="7" t="str">
        <f>'data-compo-bot50'!C1597</f>
        <v>Comoros</v>
      </c>
      <c r="C1599" s="246">
        <f>'data-compo-bot50'!B1597</f>
        <v>1</v>
      </c>
    </row>
    <row r="1600" spans="1:3" x14ac:dyDescent="0.2">
      <c r="A1600" s="245" t="str">
        <f>IF('data-compo-bot50'!A1598&lt;&gt;'data-compo-bot50'!A1597,'data-compo-bot50'!A1598,"")</f>
        <v/>
      </c>
      <c r="B1600" s="7" t="str">
        <f>'data-compo-bot50'!C1598</f>
        <v>Lao PDR</v>
      </c>
      <c r="C1600" s="246">
        <f>'data-compo-bot50'!B1598</f>
        <v>1</v>
      </c>
    </row>
    <row r="1601" spans="1:3" x14ac:dyDescent="0.2">
      <c r="A1601" s="245" t="str">
        <f>IF('data-compo-bot50'!A1599&lt;&gt;'data-compo-bot50'!A1598,'data-compo-bot50'!A1599,"")</f>
        <v/>
      </c>
      <c r="B1601" s="7" t="str">
        <f>'data-compo-bot50'!C1599</f>
        <v>Sri Lanka</v>
      </c>
      <c r="C1601" s="246">
        <f>'data-compo-bot50'!B1599</f>
        <v>1</v>
      </c>
    </row>
    <row r="1602" spans="1:3" x14ac:dyDescent="0.2">
      <c r="A1602" s="245" t="str">
        <f>IF('data-compo-bot50'!A1600&lt;&gt;'data-compo-bot50'!A1599,'data-compo-bot50'!A1600,"")</f>
        <v/>
      </c>
      <c r="B1602" s="7" t="str">
        <f>'data-compo-bot50'!C1600</f>
        <v>Liberia</v>
      </c>
      <c r="C1602" s="246">
        <f>'data-compo-bot50'!B1600</f>
        <v>1</v>
      </c>
    </row>
    <row r="1603" spans="1:3" x14ac:dyDescent="0.2">
      <c r="A1603" s="245" t="str">
        <f>IF('data-compo-bot50'!A1601&lt;&gt;'data-compo-bot50'!A1600,'data-compo-bot50'!A1601,"")</f>
        <v/>
      </c>
      <c r="B1603" s="7" t="str">
        <f>'data-compo-bot50'!C1601</f>
        <v>Lesotho</v>
      </c>
      <c r="C1603" s="246">
        <f>'data-compo-bot50'!B1601</f>
        <v>1</v>
      </c>
    </row>
    <row r="1604" spans="1:3" x14ac:dyDescent="0.2">
      <c r="A1604" s="245" t="str">
        <f>IF('data-compo-bot50'!A1602&lt;&gt;'data-compo-bot50'!A1601,'data-compo-bot50'!A1602,"")</f>
        <v/>
      </c>
      <c r="B1604" s="7" t="str">
        <f>'data-compo-bot50'!C1602</f>
        <v>Morocco</v>
      </c>
      <c r="C1604" s="246">
        <f>'data-compo-bot50'!B1602</f>
        <v>1</v>
      </c>
    </row>
    <row r="1605" spans="1:3" x14ac:dyDescent="0.2">
      <c r="A1605" s="245" t="str">
        <f>IF('data-compo-bot50'!A1603&lt;&gt;'data-compo-bot50'!A1602,'data-compo-bot50'!A1603,"")</f>
        <v/>
      </c>
      <c r="B1605" s="7" t="str">
        <f>'data-compo-bot50'!C1603</f>
        <v>Moldova</v>
      </c>
      <c r="C1605" s="246">
        <f>'data-compo-bot50'!B1603</f>
        <v>1</v>
      </c>
    </row>
    <row r="1606" spans="1:3" x14ac:dyDescent="0.2">
      <c r="A1606" s="245" t="str">
        <f>IF('data-compo-bot50'!A1604&lt;&gt;'data-compo-bot50'!A1603,'data-compo-bot50'!A1604,"")</f>
        <v/>
      </c>
      <c r="B1606" s="7" t="str">
        <f>'data-compo-bot50'!C1604</f>
        <v>Madagascar</v>
      </c>
      <c r="C1606" s="246">
        <f>'data-compo-bot50'!B1604</f>
        <v>1</v>
      </c>
    </row>
    <row r="1607" spans="1:3" x14ac:dyDescent="0.2">
      <c r="A1607" s="245" t="str">
        <f>IF('data-compo-bot50'!A1605&lt;&gt;'data-compo-bot50'!A1604,'data-compo-bot50'!A1605,"")</f>
        <v/>
      </c>
      <c r="B1607" s="7" t="str">
        <f>'data-compo-bot50'!C1605</f>
        <v>Mali</v>
      </c>
      <c r="C1607" s="246">
        <f>'data-compo-bot50'!B1605</f>
        <v>1</v>
      </c>
    </row>
    <row r="1608" spans="1:3" x14ac:dyDescent="0.2">
      <c r="A1608" s="245" t="str">
        <f>IF('data-compo-bot50'!A1606&lt;&gt;'data-compo-bot50'!A1605,'data-compo-bot50'!A1606,"")</f>
        <v/>
      </c>
      <c r="B1608" s="7" t="str">
        <f>'data-compo-bot50'!C1606</f>
        <v>Myanmar</v>
      </c>
      <c r="C1608" s="246">
        <f>'data-compo-bot50'!B1606</f>
        <v>1</v>
      </c>
    </row>
    <row r="1609" spans="1:3" x14ac:dyDescent="0.2">
      <c r="A1609" s="245" t="str">
        <f>IF('data-compo-bot50'!A1607&lt;&gt;'data-compo-bot50'!A1606,'data-compo-bot50'!A1607,"")</f>
        <v/>
      </c>
      <c r="B1609" s="7" t="str">
        <f>'data-compo-bot50'!C1607</f>
        <v>Mongolia</v>
      </c>
      <c r="C1609" s="246">
        <f>'data-compo-bot50'!B1607</f>
        <v>1</v>
      </c>
    </row>
    <row r="1610" spans="1:3" x14ac:dyDescent="0.2">
      <c r="A1610" s="245" t="str">
        <f>IF('data-compo-bot50'!A1608&lt;&gt;'data-compo-bot50'!A1607,'data-compo-bot50'!A1608,"")</f>
        <v/>
      </c>
      <c r="B1610" s="7" t="str">
        <f>'data-compo-bot50'!C1608</f>
        <v>Mauritania</v>
      </c>
      <c r="C1610" s="246">
        <f>'data-compo-bot50'!B1608</f>
        <v>1</v>
      </c>
    </row>
    <row r="1611" spans="1:3" x14ac:dyDescent="0.2">
      <c r="A1611" s="245" t="str">
        <f>IF('data-compo-bot50'!A1609&lt;&gt;'data-compo-bot50'!A1608,'data-compo-bot50'!A1609,"")</f>
        <v/>
      </c>
      <c r="B1611" s="7" t="str">
        <f>'data-compo-bot50'!C1609</f>
        <v>Malawi</v>
      </c>
      <c r="C1611" s="246">
        <f>'data-compo-bot50'!B1609</f>
        <v>1</v>
      </c>
    </row>
    <row r="1612" spans="1:3" x14ac:dyDescent="0.2">
      <c r="A1612" s="245" t="str">
        <f>IF('data-compo-bot50'!A1610&lt;&gt;'data-compo-bot50'!A1609,'data-compo-bot50'!A1610,"")</f>
        <v/>
      </c>
      <c r="B1612" s="7" t="str">
        <f>'data-compo-bot50'!C1610</f>
        <v>Mozambique</v>
      </c>
      <c r="C1612" s="246">
        <f>'data-compo-bot50'!B1610</f>
        <v>1</v>
      </c>
    </row>
    <row r="1613" spans="1:3" x14ac:dyDescent="0.2">
      <c r="A1613" s="245" t="str">
        <f>IF('data-compo-bot50'!A1611&lt;&gt;'data-compo-bot50'!A1610,'data-compo-bot50'!A1611,"")</f>
        <v/>
      </c>
      <c r="B1613" s="7" t="str">
        <f>'data-compo-bot50'!C1611</f>
        <v>Niger</v>
      </c>
      <c r="C1613" s="246">
        <f>'data-compo-bot50'!B1611</f>
        <v>1</v>
      </c>
    </row>
    <row r="1614" spans="1:3" x14ac:dyDescent="0.2">
      <c r="A1614" s="245" t="str">
        <f>IF('data-compo-bot50'!A1612&lt;&gt;'data-compo-bot50'!A1611,'data-compo-bot50'!A1612,"")</f>
        <v/>
      </c>
      <c r="B1614" s="7" t="str">
        <f>'data-compo-bot50'!C1612</f>
        <v>Nigeria</v>
      </c>
      <c r="C1614" s="246">
        <f>'data-compo-bot50'!B1612</f>
        <v>1</v>
      </c>
    </row>
    <row r="1615" spans="1:3" x14ac:dyDescent="0.2">
      <c r="A1615" s="245" t="str">
        <f>IF('data-compo-bot50'!A1613&lt;&gt;'data-compo-bot50'!A1612,'data-compo-bot50'!A1613,"")</f>
        <v/>
      </c>
      <c r="B1615" s="7" t="str">
        <f>'data-compo-bot50'!C1613</f>
        <v>Nicaragua</v>
      </c>
      <c r="C1615" s="246">
        <f>'data-compo-bot50'!B1613</f>
        <v>1</v>
      </c>
    </row>
    <row r="1616" spans="1:3" x14ac:dyDescent="0.2">
      <c r="A1616" s="245" t="str">
        <f>IF('data-compo-bot50'!A1614&lt;&gt;'data-compo-bot50'!A1613,'data-compo-bot50'!A1614,"")</f>
        <v/>
      </c>
      <c r="B1616" s="7" t="str">
        <f>'data-compo-bot50'!C1614</f>
        <v>Nepal</v>
      </c>
      <c r="C1616" s="246">
        <f>'data-compo-bot50'!B1614</f>
        <v>1</v>
      </c>
    </row>
    <row r="1617" spans="1:3" x14ac:dyDescent="0.2">
      <c r="A1617" s="245" t="str">
        <f>IF('data-compo-bot50'!A1615&lt;&gt;'data-compo-bot50'!A1614,'data-compo-bot50'!A1615,"")</f>
        <v/>
      </c>
      <c r="B1617" s="7" t="str">
        <f>'data-compo-bot50'!C1615</f>
        <v>Papua New Guinea</v>
      </c>
      <c r="C1617" s="246">
        <f>'data-compo-bot50'!B1615</f>
        <v>1</v>
      </c>
    </row>
    <row r="1618" spans="1:3" x14ac:dyDescent="0.2">
      <c r="A1618" s="245" t="str">
        <f>IF('data-compo-bot50'!A1616&lt;&gt;'data-compo-bot50'!A1615,'data-compo-bot50'!A1616,"")</f>
        <v/>
      </c>
      <c r="B1618" s="7" t="str">
        <f>'data-compo-bot50'!C1616</f>
        <v>Philippines</v>
      </c>
      <c r="C1618" s="246">
        <f>'data-compo-bot50'!B1616</f>
        <v>1</v>
      </c>
    </row>
    <row r="1619" spans="1:3" x14ac:dyDescent="0.2">
      <c r="A1619" s="245" t="str">
        <f>IF('data-compo-bot50'!A1617&lt;&gt;'data-compo-bot50'!A1616,'data-compo-bot50'!A1617,"")</f>
        <v/>
      </c>
      <c r="B1619" s="7" t="str">
        <f>'data-compo-bot50'!C1617</f>
        <v>Pakistan</v>
      </c>
      <c r="C1619" s="246">
        <f>'data-compo-bot50'!B1617</f>
        <v>1</v>
      </c>
    </row>
    <row r="1620" spans="1:3" x14ac:dyDescent="0.2">
      <c r="A1620" s="245" t="str">
        <f>IF('data-compo-bot50'!A1618&lt;&gt;'data-compo-bot50'!A1617,'data-compo-bot50'!A1618,"")</f>
        <v/>
      </c>
      <c r="B1620" s="7" t="str">
        <f>'data-compo-bot50'!C1618</f>
        <v>Palestine</v>
      </c>
      <c r="C1620" s="246">
        <f>'data-compo-bot50'!B1618</f>
        <v>1</v>
      </c>
    </row>
    <row r="1621" spans="1:3" x14ac:dyDescent="0.2">
      <c r="A1621" s="245" t="str">
        <f>IF('data-compo-bot50'!A1619&lt;&gt;'data-compo-bot50'!A1618,'data-compo-bot50'!A1619,"")</f>
        <v/>
      </c>
      <c r="B1621" s="7" t="str">
        <f>'data-compo-bot50'!C1619</f>
        <v>Rwanda</v>
      </c>
      <c r="C1621" s="246">
        <f>'data-compo-bot50'!B1619</f>
        <v>1</v>
      </c>
    </row>
    <row r="1622" spans="1:3" x14ac:dyDescent="0.2">
      <c r="A1622" s="245" t="str">
        <f>IF('data-compo-bot50'!A1620&lt;&gt;'data-compo-bot50'!A1619,'data-compo-bot50'!A1620,"")</f>
        <v/>
      </c>
      <c r="B1622" s="7" t="str">
        <f>'data-compo-bot50'!C1620</f>
        <v>Sudan</v>
      </c>
      <c r="C1622" s="246">
        <f>'data-compo-bot50'!B1620</f>
        <v>1</v>
      </c>
    </row>
    <row r="1623" spans="1:3" x14ac:dyDescent="0.2">
      <c r="A1623" s="245" t="str">
        <f>IF('data-compo-bot50'!A1621&lt;&gt;'data-compo-bot50'!A1620,'data-compo-bot50'!A1621,"")</f>
        <v/>
      </c>
      <c r="B1623" s="7" t="str">
        <f>'data-compo-bot50'!C1621</f>
        <v>Sierra Leone</v>
      </c>
      <c r="C1623" s="246">
        <f>'data-compo-bot50'!B1621</f>
        <v>1</v>
      </c>
    </row>
    <row r="1624" spans="1:3" x14ac:dyDescent="0.2">
      <c r="A1624" s="245" t="str">
        <f>IF('data-compo-bot50'!A1622&lt;&gt;'data-compo-bot50'!A1621,'data-compo-bot50'!A1622,"")</f>
        <v/>
      </c>
      <c r="B1624" s="7" t="str">
        <f>'data-compo-bot50'!C1622</f>
        <v>Senegal</v>
      </c>
      <c r="C1624" s="246">
        <f>'data-compo-bot50'!B1622</f>
        <v>1</v>
      </c>
    </row>
    <row r="1625" spans="1:3" x14ac:dyDescent="0.2">
      <c r="A1625" s="245" t="str">
        <f>IF('data-compo-bot50'!A1623&lt;&gt;'data-compo-bot50'!A1622,'data-compo-bot50'!A1623,"")</f>
        <v/>
      </c>
      <c r="B1625" s="7" t="str">
        <f>'data-compo-bot50'!C1623</f>
        <v>Somalia</v>
      </c>
      <c r="C1625" s="246">
        <f>'data-compo-bot50'!B1623</f>
        <v>1</v>
      </c>
    </row>
    <row r="1626" spans="1:3" x14ac:dyDescent="0.2">
      <c r="A1626" s="245" t="str">
        <f>IF('data-compo-bot50'!A1624&lt;&gt;'data-compo-bot50'!A1623,'data-compo-bot50'!A1624,"")</f>
        <v/>
      </c>
      <c r="B1626" s="7" t="str">
        <f>'data-compo-bot50'!C1624</f>
        <v>South Sudan</v>
      </c>
      <c r="C1626" s="246">
        <f>'data-compo-bot50'!B1624</f>
        <v>1</v>
      </c>
    </row>
    <row r="1627" spans="1:3" x14ac:dyDescent="0.2">
      <c r="A1627" s="245" t="str">
        <f>IF('data-compo-bot50'!A1625&lt;&gt;'data-compo-bot50'!A1624,'data-compo-bot50'!A1625,"")</f>
        <v/>
      </c>
      <c r="B1627" s="7" t="str">
        <f>'data-compo-bot50'!C1625</f>
        <v>Sao Tome and Principe</v>
      </c>
      <c r="C1627" s="246">
        <f>'data-compo-bot50'!B1625</f>
        <v>1</v>
      </c>
    </row>
    <row r="1628" spans="1:3" x14ac:dyDescent="0.2">
      <c r="A1628" s="245" t="str">
        <f>IF('data-compo-bot50'!A1626&lt;&gt;'data-compo-bot50'!A1625,'data-compo-bot50'!A1626,"")</f>
        <v/>
      </c>
      <c r="B1628" s="7" t="str">
        <f>'data-compo-bot50'!C1626</f>
        <v>El Salvador</v>
      </c>
      <c r="C1628" s="246">
        <f>'data-compo-bot50'!B1626</f>
        <v>1</v>
      </c>
    </row>
    <row r="1629" spans="1:3" x14ac:dyDescent="0.2">
      <c r="A1629" s="245" t="str">
        <f>IF('data-compo-bot50'!A1627&lt;&gt;'data-compo-bot50'!A1626,'data-compo-bot50'!A1627,"")</f>
        <v/>
      </c>
      <c r="B1629" s="7" t="str">
        <f>'data-compo-bot50'!C1627</f>
        <v>Syrian Arab Republic</v>
      </c>
      <c r="C1629" s="246">
        <f>'data-compo-bot50'!B1627</f>
        <v>1</v>
      </c>
    </row>
    <row r="1630" spans="1:3" x14ac:dyDescent="0.2">
      <c r="A1630" s="245" t="str">
        <f>IF('data-compo-bot50'!A1628&lt;&gt;'data-compo-bot50'!A1627,'data-compo-bot50'!A1628,"")</f>
        <v/>
      </c>
      <c r="B1630" s="7" t="str">
        <f>'data-compo-bot50'!C1628</f>
        <v>Chad</v>
      </c>
      <c r="C1630" s="246">
        <f>'data-compo-bot50'!B1628</f>
        <v>1</v>
      </c>
    </row>
    <row r="1631" spans="1:3" x14ac:dyDescent="0.2">
      <c r="A1631" s="245" t="str">
        <f>IF('data-compo-bot50'!A1629&lt;&gt;'data-compo-bot50'!A1628,'data-compo-bot50'!A1629,"")</f>
        <v/>
      </c>
      <c r="B1631" s="7" t="str">
        <f>'data-compo-bot50'!C1629</f>
        <v>Togo</v>
      </c>
      <c r="C1631" s="246">
        <f>'data-compo-bot50'!B1629</f>
        <v>1</v>
      </c>
    </row>
    <row r="1632" spans="1:3" x14ac:dyDescent="0.2">
      <c r="A1632" s="245" t="str">
        <f>IF('data-compo-bot50'!A1630&lt;&gt;'data-compo-bot50'!A1629,'data-compo-bot50'!A1630,"")</f>
        <v/>
      </c>
      <c r="B1632" s="7" t="str">
        <f>'data-compo-bot50'!C1630</f>
        <v>Tajikistan</v>
      </c>
      <c r="C1632" s="246">
        <f>'data-compo-bot50'!B1630</f>
        <v>1</v>
      </c>
    </row>
    <row r="1633" spans="1:3" x14ac:dyDescent="0.2">
      <c r="A1633" s="245" t="str">
        <f>IF('data-compo-bot50'!A1631&lt;&gt;'data-compo-bot50'!A1630,'data-compo-bot50'!A1631,"")</f>
        <v/>
      </c>
      <c r="B1633" s="7" t="str">
        <f>'data-compo-bot50'!C1631</f>
        <v>Turkmenistan</v>
      </c>
      <c r="C1633" s="246">
        <f>'data-compo-bot50'!B1631</f>
        <v>1</v>
      </c>
    </row>
    <row r="1634" spans="1:3" x14ac:dyDescent="0.2">
      <c r="A1634" s="245" t="str">
        <f>IF('data-compo-bot50'!A1632&lt;&gt;'data-compo-bot50'!A1631,'data-compo-bot50'!A1632,"")</f>
        <v/>
      </c>
      <c r="B1634" s="7" t="str">
        <f>'data-compo-bot50'!C1632</f>
        <v>Tanzania</v>
      </c>
      <c r="C1634" s="246">
        <f>'data-compo-bot50'!B1632</f>
        <v>1</v>
      </c>
    </row>
    <row r="1635" spans="1:3" x14ac:dyDescent="0.2">
      <c r="A1635" s="245" t="str">
        <f>IF('data-compo-bot50'!A1633&lt;&gt;'data-compo-bot50'!A1632,'data-compo-bot50'!A1633,"")</f>
        <v/>
      </c>
      <c r="B1635" s="7" t="str">
        <f>'data-compo-bot50'!C1633</f>
        <v>Uganda</v>
      </c>
      <c r="C1635" s="246">
        <f>'data-compo-bot50'!B1633</f>
        <v>1</v>
      </c>
    </row>
    <row r="1636" spans="1:3" x14ac:dyDescent="0.2">
      <c r="A1636" s="245" t="str">
        <f>IF('data-compo-bot50'!A1634&lt;&gt;'data-compo-bot50'!A1633,'data-compo-bot50'!A1634,"")</f>
        <v/>
      </c>
      <c r="B1636" s="7" t="str">
        <f>'data-compo-bot50'!C1634</f>
        <v>Uzbekistan</v>
      </c>
      <c r="C1636" s="246">
        <f>'data-compo-bot50'!B1634</f>
        <v>1</v>
      </c>
    </row>
    <row r="1637" spans="1:3" x14ac:dyDescent="0.2">
      <c r="A1637" s="245" t="str">
        <f>IF('data-compo-bot50'!A1635&lt;&gt;'data-compo-bot50'!A1634,'data-compo-bot50'!A1635,"")</f>
        <v/>
      </c>
      <c r="B1637" s="7" t="str">
        <f>'data-compo-bot50'!C1635</f>
        <v>Viet Nam</v>
      </c>
      <c r="C1637" s="246">
        <f>'data-compo-bot50'!B1635</f>
        <v>1</v>
      </c>
    </row>
    <row r="1638" spans="1:3" x14ac:dyDescent="0.2">
      <c r="A1638" s="245" t="str">
        <f>IF('data-compo-bot50'!A1636&lt;&gt;'data-compo-bot50'!A1635,'data-compo-bot50'!A1636,"")</f>
        <v/>
      </c>
      <c r="B1638" s="7" t="str">
        <f>'data-compo-bot50'!C1636</f>
        <v>Yemen</v>
      </c>
      <c r="C1638" s="246">
        <f>'data-compo-bot50'!B1636</f>
        <v>1</v>
      </c>
    </row>
    <row r="1639" spans="1:3" x14ac:dyDescent="0.2">
      <c r="A1639" s="245" t="str">
        <f>IF('data-compo-bot50'!A1637&lt;&gt;'data-compo-bot50'!A1636,'data-compo-bot50'!A1637,"")</f>
        <v/>
      </c>
      <c r="B1639" s="7" t="str">
        <f>'data-compo-bot50'!C1637</f>
        <v>Zambia</v>
      </c>
      <c r="C1639" s="246">
        <f>'data-compo-bot50'!B1637</f>
        <v>1</v>
      </c>
    </row>
    <row r="1640" spans="1:3" x14ac:dyDescent="0.2">
      <c r="A1640" s="245" t="str">
        <f>IF('data-compo-bot50'!A1638&lt;&gt;'data-compo-bot50'!A1637,'data-compo-bot50'!A1638,"")</f>
        <v/>
      </c>
      <c r="B1640" s="7" t="str">
        <f>'data-compo-bot50'!C1638</f>
        <v>Zimbabwe</v>
      </c>
      <c r="C1640" s="246">
        <f>'data-compo-bot50'!B1638</f>
        <v>1</v>
      </c>
    </row>
    <row r="1641" spans="1:3" x14ac:dyDescent="0.2">
      <c r="A1641" s="245" t="str">
        <f>IF('data-compo-bot50'!A1639&lt;&gt;'data-compo-bot50'!A1638,'data-compo-bot50'!A1639,"")</f>
        <v/>
      </c>
      <c r="B1641" s="7" t="str">
        <f>'data-compo-bot50'!C1639</f>
        <v>Zanzibar</v>
      </c>
      <c r="C1641" s="246">
        <f>'data-compo-bot50'!B1639</f>
        <v>1</v>
      </c>
    </row>
    <row r="1642" spans="1:3" x14ac:dyDescent="0.2">
      <c r="A1642" s="245">
        <f>IF('data-compo-bot50'!A1640&lt;&gt;'data-compo-bot50'!A1639,'data-compo-bot50'!A1640,"")</f>
        <v>2008</v>
      </c>
      <c r="B1642" s="7" t="str">
        <f>'data-compo-bot50'!C1640</f>
        <v>Afghanistan</v>
      </c>
      <c r="C1642" s="246">
        <f>'data-compo-bot50'!B1640</f>
        <v>1</v>
      </c>
    </row>
    <row r="1643" spans="1:3" x14ac:dyDescent="0.2">
      <c r="A1643" s="245" t="str">
        <f>IF('data-compo-bot50'!A1641&lt;&gt;'data-compo-bot50'!A1640,'data-compo-bot50'!A1641,"")</f>
        <v/>
      </c>
      <c r="B1643" s="7" t="str">
        <f>'data-compo-bot50'!C1641</f>
        <v>Armenia</v>
      </c>
      <c r="C1643" s="246">
        <f>'data-compo-bot50'!B1641</f>
        <v>1</v>
      </c>
    </row>
    <row r="1644" spans="1:3" x14ac:dyDescent="0.2">
      <c r="A1644" s="245" t="str">
        <f>IF('data-compo-bot50'!A1642&lt;&gt;'data-compo-bot50'!A1641,'data-compo-bot50'!A1642,"")</f>
        <v/>
      </c>
      <c r="B1644" s="7" t="str">
        <f>'data-compo-bot50'!C1642</f>
        <v>Angola</v>
      </c>
      <c r="C1644" s="246">
        <f>'data-compo-bot50'!B1642</f>
        <v>1</v>
      </c>
    </row>
    <row r="1645" spans="1:3" x14ac:dyDescent="0.2">
      <c r="A1645" s="245" t="str">
        <f>IF('data-compo-bot50'!A1643&lt;&gt;'data-compo-bot50'!A1642,'data-compo-bot50'!A1643,"")</f>
        <v/>
      </c>
      <c r="B1645" s="7" t="str">
        <f>'data-compo-bot50'!C1643</f>
        <v>Bangladesh</v>
      </c>
      <c r="C1645" s="246">
        <f>'data-compo-bot50'!B1643</f>
        <v>1</v>
      </c>
    </row>
    <row r="1646" spans="1:3" x14ac:dyDescent="0.2">
      <c r="A1646" s="245" t="str">
        <f>IF('data-compo-bot50'!A1644&lt;&gt;'data-compo-bot50'!A1643,'data-compo-bot50'!A1644,"")</f>
        <v/>
      </c>
      <c r="B1646" s="7" t="str">
        <f>'data-compo-bot50'!C1644</f>
        <v>Burkina Faso</v>
      </c>
      <c r="C1646" s="246">
        <f>'data-compo-bot50'!B1644</f>
        <v>1</v>
      </c>
    </row>
    <row r="1647" spans="1:3" x14ac:dyDescent="0.2">
      <c r="A1647" s="245" t="str">
        <f>IF('data-compo-bot50'!A1645&lt;&gt;'data-compo-bot50'!A1644,'data-compo-bot50'!A1645,"")</f>
        <v/>
      </c>
      <c r="B1647" s="7" t="str">
        <f>'data-compo-bot50'!C1645</f>
        <v>Burundi</v>
      </c>
      <c r="C1647" s="246">
        <f>'data-compo-bot50'!B1645</f>
        <v>1</v>
      </c>
    </row>
    <row r="1648" spans="1:3" x14ac:dyDescent="0.2">
      <c r="A1648" s="245" t="str">
        <f>IF('data-compo-bot50'!A1646&lt;&gt;'data-compo-bot50'!A1645,'data-compo-bot50'!A1646,"")</f>
        <v/>
      </c>
      <c r="B1648" s="7" t="str">
        <f>'data-compo-bot50'!C1646</f>
        <v>Benin</v>
      </c>
      <c r="C1648" s="246">
        <f>'data-compo-bot50'!B1646</f>
        <v>1</v>
      </c>
    </row>
    <row r="1649" spans="1:3" x14ac:dyDescent="0.2">
      <c r="A1649" s="245" t="str">
        <f>IF('data-compo-bot50'!A1647&lt;&gt;'data-compo-bot50'!A1646,'data-compo-bot50'!A1647,"")</f>
        <v/>
      </c>
      <c r="B1649" s="7" t="str">
        <f>'data-compo-bot50'!C1647</f>
        <v>Bolivia</v>
      </c>
      <c r="C1649" s="246">
        <f>'data-compo-bot50'!B1647</f>
        <v>1</v>
      </c>
    </row>
    <row r="1650" spans="1:3" x14ac:dyDescent="0.2">
      <c r="A1650" s="245" t="str">
        <f>IF('data-compo-bot50'!A1648&lt;&gt;'data-compo-bot50'!A1647,'data-compo-bot50'!A1648,"")</f>
        <v/>
      </c>
      <c r="B1650" s="7" t="str">
        <f>'data-compo-bot50'!C1648</f>
        <v>Bhutan</v>
      </c>
      <c r="C1650" s="246">
        <f>'data-compo-bot50'!B1648</f>
        <v>1</v>
      </c>
    </row>
    <row r="1651" spans="1:3" x14ac:dyDescent="0.2">
      <c r="A1651" s="245" t="str">
        <f>IF('data-compo-bot50'!A1649&lt;&gt;'data-compo-bot50'!A1648,'data-compo-bot50'!A1649,"")</f>
        <v/>
      </c>
      <c r="B1651" s="7" t="str">
        <f>'data-compo-bot50'!C1649</f>
        <v>Belize</v>
      </c>
      <c r="C1651" s="246">
        <f>'data-compo-bot50'!B1649</f>
        <v>1</v>
      </c>
    </row>
    <row r="1652" spans="1:3" x14ac:dyDescent="0.2">
      <c r="A1652" s="245" t="str">
        <f>IF('data-compo-bot50'!A1650&lt;&gt;'data-compo-bot50'!A1649,'data-compo-bot50'!A1650,"")</f>
        <v/>
      </c>
      <c r="B1652" s="7" t="str">
        <f>'data-compo-bot50'!C1650</f>
        <v>DR Congo</v>
      </c>
      <c r="C1652" s="246">
        <f>'data-compo-bot50'!B1650</f>
        <v>1</v>
      </c>
    </row>
    <row r="1653" spans="1:3" x14ac:dyDescent="0.2">
      <c r="A1653" s="245" t="str">
        <f>IF('data-compo-bot50'!A1651&lt;&gt;'data-compo-bot50'!A1650,'data-compo-bot50'!A1651,"")</f>
        <v/>
      </c>
      <c r="B1653" s="7" t="str">
        <f>'data-compo-bot50'!C1651</f>
        <v>Central African Republic</v>
      </c>
      <c r="C1653" s="246">
        <f>'data-compo-bot50'!B1651</f>
        <v>1</v>
      </c>
    </row>
    <row r="1654" spans="1:3" x14ac:dyDescent="0.2">
      <c r="A1654" s="245" t="str">
        <f>IF('data-compo-bot50'!A1652&lt;&gt;'data-compo-bot50'!A1651,'data-compo-bot50'!A1652,"")</f>
        <v/>
      </c>
      <c r="B1654" s="7" t="str">
        <f>'data-compo-bot50'!C1652</f>
        <v>Congo</v>
      </c>
      <c r="C1654" s="246">
        <f>'data-compo-bot50'!B1652</f>
        <v>1</v>
      </c>
    </row>
    <row r="1655" spans="1:3" x14ac:dyDescent="0.2">
      <c r="A1655" s="245" t="str">
        <f>IF('data-compo-bot50'!A1653&lt;&gt;'data-compo-bot50'!A1652,'data-compo-bot50'!A1653,"")</f>
        <v/>
      </c>
      <c r="B1655" s="7" t="str">
        <f>'data-compo-bot50'!C1653</f>
        <v>Cote d'Ivoire</v>
      </c>
      <c r="C1655" s="246">
        <f>'data-compo-bot50'!B1653</f>
        <v>1</v>
      </c>
    </row>
    <row r="1656" spans="1:3" x14ac:dyDescent="0.2">
      <c r="A1656" s="245" t="str">
        <f>IF('data-compo-bot50'!A1654&lt;&gt;'data-compo-bot50'!A1653,'data-compo-bot50'!A1654,"")</f>
        <v/>
      </c>
      <c r="B1656" s="7" t="str">
        <f>'data-compo-bot50'!C1654</f>
        <v>Cameroon</v>
      </c>
      <c r="C1656" s="246">
        <f>'data-compo-bot50'!B1654</f>
        <v>1</v>
      </c>
    </row>
    <row r="1657" spans="1:3" x14ac:dyDescent="0.2">
      <c r="A1657" s="245" t="str">
        <f>IF('data-compo-bot50'!A1655&lt;&gt;'data-compo-bot50'!A1654,'data-compo-bot50'!A1655,"")</f>
        <v/>
      </c>
      <c r="B1657" s="7" t="str">
        <f>'data-compo-bot50'!C1655</f>
        <v>China</v>
      </c>
      <c r="C1657" s="246">
        <f>'data-compo-bot50'!B1655</f>
        <v>0.25</v>
      </c>
    </row>
    <row r="1658" spans="1:3" x14ac:dyDescent="0.2">
      <c r="A1658" s="245" t="str">
        <f>IF('data-compo-bot50'!A1656&lt;&gt;'data-compo-bot50'!A1655,'data-compo-bot50'!A1656,"")</f>
        <v/>
      </c>
      <c r="B1658" s="7" t="str">
        <f>'data-compo-bot50'!C1656</f>
        <v>Cabo Verde</v>
      </c>
      <c r="C1658" s="246">
        <f>'data-compo-bot50'!B1656</f>
        <v>1</v>
      </c>
    </row>
    <row r="1659" spans="1:3" x14ac:dyDescent="0.2">
      <c r="A1659" s="245" t="str">
        <f>IF('data-compo-bot50'!A1657&lt;&gt;'data-compo-bot50'!A1656,'data-compo-bot50'!A1657,"")</f>
        <v/>
      </c>
      <c r="B1659" s="7" t="str">
        <f>'data-compo-bot50'!C1657</f>
        <v>Djibouti</v>
      </c>
      <c r="C1659" s="246">
        <f>'data-compo-bot50'!B1657</f>
        <v>1</v>
      </c>
    </row>
    <row r="1660" spans="1:3" x14ac:dyDescent="0.2">
      <c r="A1660" s="245" t="str">
        <f>IF('data-compo-bot50'!A1658&lt;&gt;'data-compo-bot50'!A1657,'data-compo-bot50'!A1658,"")</f>
        <v/>
      </c>
      <c r="B1660" s="7" t="str">
        <f>'data-compo-bot50'!C1658</f>
        <v>Eritrea</v>
      </c>
      <c r="C1660" s="246">
        <f>'data-compo-bot50'!B1658</f>
        <v>1</v>
      </c>
    </row>
    <row r="1661" spans="1:3" x14ac:dyDescent="0.2">
      <c r="A1661" s="245" t="str">
        <f>IF('data-compo-bot50'!A1659&lt;&gt;'data-compo-bot50'!A1658,'data-compo-bot50'!A1659,"")</f>
        <v/>
      </c>
      <c r="B1661" s="7" t="str">
        <f>'data-compo-bot50'!C1659</f>
        <v>Ethiopia</v>
      </c>
      <c r="C1661" s="246">
        <f>'data-compo-bot50'!B1659</f>
        <v>1</v>
      </c>
    </row>
    <row r="1662" spans="1:3" x14ac:dyDescent="0.2">
      <c r="A1662" s="245" t="str">
        <f>IF('data-compo-bot50'!A1660&lt;&gt;'data-compo-bot50'!A1659,'data-compo-bot50'!A1660,"")</f>
        <v/>
      </c>
      <c r="B1662" s="7" t="str">
        <f>'data-compo-bot50'!C1660</f>
        <v>Georgia</v>
      </c>
      <c r="C1662" s="246">
        <f>'data-compo-bot50'!B1660</f>
        <v>1</v>
      </c>
    </row>
    <row r="1663" spans="1:3" x14ac:dyDescent="0.2">
      <c r="A1663" s="245" t="str">
        <f>IF('data-compo-bot50'!A1661&lt;&gt;'data-compo-bot50'!A1660,'data-compo-bot50'!A1661,"")</f>
        <v/>
      </c>
      <c r="B1663" s="7" t="str">
        <f>'data-compo-bot50'!C1661</f>
        <v>Ghana</v>
      </c>
      <c r="C1663" s="246">
        <f>'data-compo-bot50'!B1661</f>
        <v>1</v>
      </c>
    </row>
    <row r="1664" spans="1:3" x14ac:dyDescent="0.2">
      <c r="A1664" s="245" t="str">
        <f>IF('data-compo-bot50'!A1662&lt;&gt;'data-compo-bot50'!A1661,'data-compo-bot50'!A1662,"")</f>
        <v/>
      </c>
      <c r="B1664" s="7" t="str">
        <f>'data-compo-bot50'!C1662</f>
        <v>Gambia</v>
      </c>
      <c r="C1664" s="246">
        <f>'data-compo-bot50'!B1662</f>
        <v>1</v>
      </c>
    </row>
    <row r="1665" spans="1:3" x14ac:dyDescent="0.2">
      <c r="A1665" s="245" t="str">
        <f>IF('data-compo-bot50'!A1663&lt;&gt;'data-compo-bot50'!A1662,'data-compo-bot50'!A1663,"")</f>
        <v/>
      </c>
      <c r="B1665" s="7" t="str">
        <f>'data-compo-bot50'!C1663</f>
        <v>Guinea</v>
      </c>
      <c r="C1665" s="246">
        <f>'data-compo-bot50'!B1663</f>
        <v>1</v>
      </c>
    </row>
    <row r="1666" spans="1:3" x14ac:dyDescent="0.2">
      <c r="A1666" s="245" t="str">
        <f>IF('data-compo-bot50'!A1664&lt;&gt;'data-compo-bot50'!A1663,'data-compo-bot50'!A1664,"")</f>
        <v/>
      </c>
      <c r="B1666" s="7" t="str">
        <f>'data-compo-bot50'!C1664</f>
        <v>Guatemala</v>
      </c>
      <c r="C1666" s="246">
        <f>'data-compo-bot50'!B1664</f>
        <v>1</v>
      </c>
    </row>
    <row r="1667" spans="1:3" x14ac:dyDescent="0.2">
      <c r="A1667" s="245" t="str">
        <f>IF('data-compo-bot50'!A1665&lt;&gt;'data-compo-bot50'!A1664,'data-compo-bot50'!A1665,"")</f>
        <v/>
      </c>
      <c r="B1667" s="7" t="str">
        <f>'data-compo-bot50'!C1665</f>
        <v>Guinea-Bissau</v>
      </c>
      <c r="C1667" s="246">
        <f>'data-compo-bot50'!B1665</f>
        <v>1</v>
      </c>
    </row>
    <row r="1668" spans="1:3" x14ac:dyDescent="0.2">
      <c r="A1668" s="245" t="str">
        <f>IF('data-compo-bot50'!A1666&lt;&gt;'data-compo-bot50'!A1665,'data-compo-bot50'!A1666,"")</f>
        <v/>
      </c>
      <c r="B1668" s="7" t="str">
        <f>'data-compo-bot50'!C1666</f>
        <v>Guyana</v>
      </c>
      <c r="C1668" s="246">
        <f>'data-compo-bot50'!B1666</f>
        <v>1</v>
      </c>
    </row>
    <row r="1669" spans="1:3" x14ac:dyDescent="0.2">
      <c r="A1669" s="245" t="str">
        <f>IF('data-compo-bot50'!A1667&lt;&gt;'data-compo-bot50'!A1666,'data-compo-bot50'!A1667,"")</f>
        <v/>
      </c>
      <c r="B1669" s="7" t="str">
        <f>'data-compo-bot50'!C1667</f>
        <v>Honduras</v>
      </c>
      <c r="C1669" s="246">
        <f>'data-compo-bot50'!B1667</f>
        <v>1</v>
      </c>
    </row>
    <row r="1670" spans="1:3" x14ac:dyDescent="0.2">
      <c r="A1670" s="245" t="str">
        <f>IF('data-compo-bot50'!A1668&lt;&gt;'data-compo-bot50'!A1667,'data-compo-bot50'!A1668,"")</f>
        <v/>
      </c>
      <c r="B1670" s="7" t="str">
        <f>'data-compo-bot50'!C1668</f>
        <v>Haiti</v>
      </c>
      <c r="C1670" s="246">
        <f>'data-compo-bot50'!B1668</f>
        <v>1</v>
      </c>
    </row>
    <row r="1671" spans="1:3" x14ac:dyDescent="0.2">
      <c r="A1671" s="245" t="str">
        <f>IF('data-compo-bot50'!A1669&lt;&gt;'data-compo-bot50'!A1668,'data-compo-bot50'!A1669,"")</f>
        <v/>
      </c>
      <c r="B1671" s="7" t="str">
        <f>'data-compo-bot50'!C1669</f>
        <v>Indonesia</v>
      </c>
      <c r="C1671" s="246">
        <f>'data-compo-bot50'!B1669</f>
        <v>1</v>
      </c>
    </row>
    <row r="1672" spans="1:3" x14ac:dyDescent="0.2">
      <c r="A1672" s="245" t="str">
        <f>IF('data-compo-bot50'!A1670&lt;&gt;'data-compo-bot50'!A1669,'data-compo-bot50'!A1670,"")</f>
        <v/>
      </c>
      <c r="B1672" s="7" t="str">
        <f>'data-compo-bot50'!C1670</f>
        <v>India</v>
      </c>
      <c r="C1672" s="246">
        <f>'data-compo-bot50'!B1670</f>
        <v>1</v>
      </c>
    </row>
    <row r="1673" spans="1:3" x14ac:dyDescent="0.2">
      <c r="A1673" s="245" t="str">
        <f>IF('data-compo-bot50'!A1671&lt;&gt;'data-compo-bot50'!A1670,'data-compo-bot50'!A1671,"")</f>
        <v/>
      </c>
      <c r="B1673" s="7" t="str">
        <f>'data-compo-bot50'!C1671</f>
        <v>Kenya</v>
      </c>
      <c r="C1673" s="246">
        <f>'data-compo-bot50'!B1671</f>
        <v>1</v>
      </c>
    </row>
    <row r="1674" spans="1:3" x14ac:dyDescent="0.2">
      <c r="A1674" s="245" t="str">
        <f>IF('data-compo-bot50'!A1672&lt;&gt;'data-compo-bot50'!A1671,'data-compo-bot50'!A1672,"")</f>
        <v/>
      </c>
      <c r="B1674" s="7" t="str">
        <f>'data-compo-bot50'!C1672</f>
        <v>Kyrgyzstan</v>
      </c>
      <c r="C1674" s="246">
        <f>'data-compo-bot50'!B1672</f>
        <v>1</v>
      </c>
    </row>
    <row r="1675" spans="1:3" x14ac:dyDescent="0.2">
      <c r="A1675" s="245" t="str">
        <f>IF('data-compo-bot50'!A1673&lt;&gt;'data-compo-bot50'!A1672,'data-compo-bot50'!A1673,"")</f>
        <v/>
      </c>
      <c r="B1675" s="7" t="str">
        <f>'data-compo-bot50'!C1673</f>
        <v>Cambodia</v>
      </c>
      <c r="C1675" s="246">
        <f>'data-compo-bot50'!B1673</f>
        <v>1</v>
      </c>
    </row>
    <row r="1676" spans="1:3" x14ac:dyDescent="0.2">
      <c r="A1676" s="245" t="str">
        <f>IF('data-compo-bot50'!A1674&lt;&gt;'data-compo-bot50'!A1673,'data-compo-bot50'!A1674,"")</f>
        <v/>
      </c>
      <c r="B1676" s="7" t="str">
        <f>'data-compo-bot50'!C1674</f>
        <v>Comoros</v>
      </c>
      <c r="C1676" s="246">
        <f>'data-compo-bot50'!B1674</f>
        <v>1</v>
      </c>
    </row>
    <row r="1677" spans="1:3" x14ac:dyDescent="0.2">
      <c r="A1677" s="245" t="str">
        <f>IF('data-compo-bot50'!A1675&lt;&gt;'data-compo-bot50'!A1674,'data-compo-bot50'!A1675,"")</f>
        <v/>
      </c>
      <c r="B1677" s="7" t="str">
        <f>'data-compo-bot50'!C1675</f>
        <v>Lao PDR</v>
      </c>
      <c r="C1677" s="246">
        <f>'data-compo-bot50'!B1675</f>
        <v>1</v>
      </c>
    </row>
    <row r="1678" spans="1:3" x14ac:dyDescent="0.2">
      <c r="A1678" s="245" t="str">
        <f>IF('data-compo-bot50'!A1676&lt;&gt;'data-compo-bot50'!A1675,'data-compo-bot50'!A1676,"")</f>
        <v/>
      </c>
      <c r="B1678" s="7" t="str">
        <f>'data-compo-bot50'!C1676</f>
        <v>Sri Lanka</v>
      </c>
      <c r="C1678" s="246">
        <f>'data-compo-bot50'!B1676</f>
        <v>1</v>
      </c>
    </row>
    <row r="1679" spans="1:3" x14ac:dyDescent="0.2">
      <c r="A1679" s="245" t="str">
        <f>IF('data-compo-bot50'!A1677&lt;&gt;'data-compo-bot50'!A1676,'data-compo-bot50'!A1677,"")</f>
        <v/>
      </c>
      <c r="B1679" s="7" t="str">
        <f>'data-compo-bot50'!C1677</f>
        <v>Liberia</v>
      </c>
      <c r="C1679" s="246">
        <f>'data-compo-bot50'!B1677</f>
        <v>1</v>
      </c>
    </row>
    <row r="1680" spans="1:3" x14ac:dyDescent="0.2">
      <c r="A1680" s="245" t="str">
        <f>IF('data-compo-bot50'!A1678&lt;&gt;'data-compo-bot50'!A1677,'data-compo-bot50'!A1678,"")</f>
        <v/>
      </c>
      <c r="B1680" s="7" t="str">
        <f>'data-compo-bot50'!C1678</f>
        <v>Lesotho</v>
      </c>
      <c r="C1680" s="246">
        <f>'data-compo-bot50'!B1678</f>
        <v>1</v>
      </c>
    </row>
    <row r="1681" spans="1:3" x14ac:dyDescent="0.2">
      <c r="A1681" s="245" t="str">
        <f>IF('data-compo-bot50'!A1679&lt;&gt;'data-compo-bot50'!A1678,'data-compo-bot50'!A1679,"")</f>
        <v/>
      </c>
      <c r="B1681" s="7" t="str">
        <f>'data-compo-bot50'!C1679</f>
        <v>Morocco</v>
      </c>
      <c r="C1681" s="246">
        <f>'data-compo-bot50'!B1679</f>
        <v>1</v>
      </c>
    </row>
    <row r="1682" spans="1:3" x14ac:dyDescent="0.2">
      <c r="A1682" s="245" t="str">
        <f>IF('data-compo-bot50'!A1680&lt;&gt;'data-compo-bot50'!A1679,'data-compo-bot50'!A1680,"")</f>
        <v/>
      </c>
      <c r="B1682" s="7" t="str">
        <f>'data-compo-bot50'!C1680</f>
        <v>Moldova</v>
      </c>
      <c r="C1682" s="246">
        <f>'data-compo-bot50'!B1680</f>
        <v>1</v>
      </c>
    </row>
    <row r="1683" spans="1:3" x14ac:dyDescent="0.2">
      <c r="A1683" s="245" t="str">
        <f>IF('data-compo-bot50'!A1681&lt;&gt;'data-compo-bot50'!A1680,'data-compo-bot50'!A1681,"")</f>
        <v/>
      </c>
      <c r="B1683" s="7" t="str">
        <f>'data-compo-bot50'!C1681</f>
        <v>Madagascar</v>
      </c>
      <c r="C1683" s="246">
        <f>'data-compo-bot50'!B1681</f>
        <v>1</v>
      </c>
    </row>
    <row r="1684" spans="1:3" x14ac:dyDescent="0.2">
      <c r="A1684" s="245" t="str">
        <f>IF('data-compo-bot50'!A1682&lt;&gt;'data-compo-bot50'!A1681,'data-compo-bot50'!A1682,"")</f>
        <v/>
      </c>
      <c r="B1684" s="7" t="str">
        <f>'data-compo-bot50'!C1682</f>
        <v>Mali</v>
      </c>
      <c r="C1684" s="246">
        <f>'data-compo-bot50'!B1682</f>
        <v>1</v>
      </c>
    </row>
    <row r="1685" spans="1:3" x14ac:dyDescent="0.2">
      <c r="A1685" s="245" t="str">
        <f>IF('data-compo-bot50'!A1683&lt;&gt;'data-compo-bot50'!A1682,'data-compo-bot50'!A1683,"")</f>
        <v/>
      </c>
      <c r="B1685" s="7" t="str">
        <f>'data-compo-bot50'!C1683</f>
        <v>Myanmar</v>
      </c>
      <c r="C1685" s="246">
        <f>'data-compo-bot50'!B1683</f>
        <v>1</v>
      </c>
    </row>
    <row r="1686" spans="1:3" x14ac:dyDescent="0.2">
      <c r="A1686" s="245" t="str">
        <f>IF('data-compo-bot50'!A1684&lt;&gt;'data-compo-bot50'!A1683,'data-compo-bot50'!A1684,"")</f>
        <v/>
      </c>
      <c r="B1686" s="7" t="str">
        <f>'data-compo-bot50'!C1684</f>
        <v>Mongolia</v>
      </c>
      <c r="C1686" s="246">
        <f>'data-compo-bot50'!B1684</f>
        <v>1</v>
      </c>
    </row>
    <row r="1687" spans="1:3" x14ac:dyDescent="0.2">
      <c r="A1687" s="245" t="str">
        <f>IF('data-compo-bot50'!A1685&lt;&gt;'data-compo-bot50'!A1684,'data-compo-bot50'!A1685,"")</f>
        <v/>
      </c>
      <c r="B1687" s="7" t="str">
        <f>'data-compo-bot50'!C1685</f>
        <v>Mauritania</v>
      </c>
      <c r="C1687" s="246">
        <f>'data-compo-bot50'!B1685</f>
        <v>1</v>
      </c>
    </row>
    <row r="1688" spans="1:3" x14ac:dyDescent="0.2">
      <c r="A1688" s="245" t="str">
        <f>IF('data-compo-bot50'!A1686&lt;&gt;'data-compo-bot50'!A1685,'data-compo-bot50'!A1686,"")</f>
        <v/>
      </c>
      <c r="B1688" s="7" t="str">
        <f>'data-compo-bot50'!C1686</f>
        <v>Malawi</v>
      </c>
      <c r="C1688" s="246">
        <f>'data-compo-bot50'!B1686</f>
        <v>1</v>
      </c>
    </row>
    <row r="1689" spans="1:3" x14ac:dyDescent="0.2">
      <c r="A1689" s="245" t="str">
        <f>IF('data-compo-bot50'!A1687&lt;&gt;'data-compo-bot50'!A1686,'data-compo-bot50'!A1687,"")</f>
        <v/>
      </c>
      <c r="B1689" s="7" t="str">
        <f>'data-compo-bot50'!C1687</f>
        <v>Mozambique</v>
      </c>
      <c r="C1689" s="246">
        <f>'data-compo-bot50'!B1687</f>
        <v>1</v>
      </c>
    </row>
    <row r="1690" spans="1:3" x14ac:dyDescent="0.2">
      <c r="A1690" s="245" t="str">
        <f>IF('data-compo-bot50'!A1688&lt;&gt;'data-compo-bot50'!A1687,'data-compo-bot50'!A1688,"")</f>
        <v/>
      </c>
      <c r="B1690" s="7" t="str">
        <f>'data-compo-bot50'!C1688</f>
        <v>Niger</v>
      </c>
      <c r="C1690" s="246">
        <f>'data-compo-bot50'!B1688</f>
        <v>1</v>
      </c>
    </row>
    <row r="1691" spans="1:3" x14ac:dyDescent="0.2">
      <c r="A1691" s="245" t="str">
        <f>IF('data-compo-bot50'!A1689&lt;&gt;'data-compo-bot50'!A1688,'data-compo-bot50'!A1689,"")</f>
        <v/>
      </c>
      <c r="B1691" s="7" t="str">
        <f>'data-compo-bot50'!C1689</f>
        <v>Nigeria</v>
      </c>
      <c r="C1691" s="246">
        <f>'data-compo-bot50'!B1689</f>
        <v>1</v>
      </c>
    </row>
    <row r="1692" spans="1:3" x14ac:dyDescent="0.2">
      <c r="A1692" s="245" t="str">
        <f>IF('data-compo-bot50'!A1690&lt;&gt;'data-compo-bot50'!A1689,'data-compo-bot50'!A1690,"")</f>
        <v/>
      </c>
      <c r="B1692" s="7" t="str">
        <f>'data-compo-bot50'!C1690</f>
        <v>Nicaragua</v>
      </c>
      <c r="C1692" s="246">
        <f>'data-compo-bot50'!B1690</f>
        <v>1</v>
      </c>
    </row>
    <row r="1693" spans="1:3" x14ac:dyDescent="0.2">
      <c r="A1693" s="245" t="str">
        <f>IF('data-compo-bot50'!A1691&lt;&gt;'data-compo-bot50'!A1690,'data-compo-bot50'!A1691,"")</f>
        <v/>
      </c>
      <c r="B1693" s="7" t="str">
        <f>'data-compo-bot50'!C1691</f>
        <v>Nepal</v>
      </c>
      <c r="C1693" s="246">
        <f>'data-compo-bot50'!B1691</f>
        <v>1</v>
      </c>
    </row>
    <row r="1694" spans="1:3" x14ac:dyDescent="0.2">
      <c r="A1694" s="245" t="str">
        <f>IF('data-compo-bot50'!A1692&lt;&gt;'data-compo-bot50'!A1691,'data-compo-bot50'!A1692,"")</f>
        <v/>
      </c>
      <c r="B1694" s="7" t="str">
        <f>'data-compo-bot50'!C1692</f>
        <v>Papua New Guinea</v>
      </c>
      <c r="C1694" s="246">
        <f>'data-compo-bot50'!B1692</f>
        <v>1</v>
      </c>
    </row>
    <row r="1695" spans="1:3" x14ac:dyDescent="0.2">
      <c r="A1695" s="245" t="str">
        <f>IF('data-compo-bot50'!A1693&lt;&gt;'data-compo-bot50'!A1692,'data-compo-bot50'!A1693,"")</f>
        <v/>
      </c>
      <c r="B1695" s="7" t="str">
        <f>'data-compo-bot50'!C1693</f>
        <v>Philippines</v>
      </c>
      <c r="C1695" s="246">
        <f>'data-compo-bot50'!B1693</f>
        <v>1</v>
      </c>
    </row>
    <row r="1696" spans="1:3" x14ac:dyDescent="0.2">
      <c r="A1696" s="245" t="str">
        <f>IF('data-compo-bot50'!A1694&lt;&gt;'data-compo-bot50'!A1693,'data-compo-bot50'!A1694,"")</f>
        <v/>
      </c>
      <c r="B1696" s="7" t="str">
        <f>'data-compo-bot50'!C1694</f>
        <v>Pakistan</v>
      </c>
      <c r="C1696" s="246">
        <f>'data-compo-bot50'!B1694</f>
        <v>1</v>
      </c>
    </row>
    <row r="1697" spans="1:3" x14ac:dyDescent="0.2">
      <c r="A1697" s="245" t="str">
        <f>IF('data-compo-bot50'!A1695&lt;&gt;'data-compo-bot50'!A1694,'data-compo-bot50'!A1695,"")</f>
        <v/>
      </c>
      <c r="B1697" s="7" t="str">
        <f>'data-compo-bot50'!C1695</f>
        <v>Palestine</v>
      </c>
      <c r="C1697" s="246">
        <f>'data-compo-bot50'!B1695</f>
        <v>1</v>
      </c>
    </row>
    <row r="1698" spans="1:3" x14ac:dyDescent="0.2">
      <c r="A1698" s="245" t="str">
        <f>IF('data-compo-bot50'!A1696&lt;&gt;'data-compo-bot50'!A1695,'data-compo-bot50'!A1696,"")</f>
        <v/>
      </c>
      <c r="B1698" s="7" t="str">
        <f>'data-compo-bot50'!C1696</f>
        <v>Rwanda</v>
      </c>
      <c r="C1698" s="246">
        <f>'data-compo-bot50'!B1696</f>
        <v>1</v>
      </c>
    </row>
    <row r="1699" spans="1:3" x14ac:dyDescent="0.2">
      <c r="A1699" s="245" t="str">
        <f>IF('data-compo-bot50'!A1697&lt;&gt;'data-compo-bot50'!A1696,'data-compo-bot50'!A1697,"")</f>
        <v/>
      </c>
      <c r="B1699" s="7" t="str">
        <f>'data-compo-bot50'!C1697</f>
        <v>Sudan</v>
      </c>
      <c r="C1699" s="246">
        <f>'data-compo-bot50'!B1697</f>
        <v>1</v>
      </c>
    </row>
    <row r="1700" spans="1:3" x14ac:dyDescent="0.2">
      <c r="A1700" s="245" t="str">
        <f>IF('data-compo-bot50'!A1698&lt;&gt;'data-compo-bot50'!A1697,'data-compo-bot50'!A1698,"")</f>
        <v/>
      </c>
      <c r="B1700" s="7" t="str">
        <f>'data-compo-bot50'!C1698</f>
        <v>Sierra Leone</v>
      </c>
      <c r="C1700" s="246">
        <f>'data-compo-bot50'!B1698</f>
        <v>1</v>
      </c>
    </row>
    <row r="1701" spans="1:3" x14ac:dyDescent="0.2">
      <c r="A1701" s="245" t="str">
        <f>IF('data-compo-bot50'!A1699&lt;&gt;'data-compo-bot50'!A1698,'data-compo-bot50'!A1699,"")</f>
        <v/>
      </c>
      <c r="B1701" s="7" t="str">
        <f>'data-compo-bot50'!C1699</f>
        <v>Senegal</v>
      </c>
      <c r="C1701" s="246">
        <f>'data-compo-bot50'!B1699</f>
        <v>1</v>
      </c>
    </row>
    <row r="1702" spans="1:3" x14ac:dyDescent="0.2">
      <c r="A1702" s="245" t="str">
        <f>IF('data-compo-bot50'!A1700&lt;&gt;'data-compo-bot50'!A1699,'data-compo-bot50'!A1700,"")</f>
        <v/>
      </c>
      <c r="B1702" s="7" t="str">
        <f>'data-compo-bot50'!C1700</f>
        <v>Somalia</v>
      </c>
      <c r="C1702" s="246">
        <f>'data-compo-bot50'!B1700</f>
        <v>1</v>
      </c>
    </row>
    <row r="1703" spans="1:3" x14ac:dyDescent="0.2">
      <c r="A1703" s="245" t="str">
        <f>IF('data-compo-bot50'!A1701&lt;&gt;'data-compo-bot50'!A1700,'data-compo-bot50'!A1701,"")</f>
        <v/>
      </c>
      <c r="B1703" s="7" t="str">
        <f>'data-compo-bot50'!C1701</f>
        <v>South Sudan</v>
      </c>
      <c r="C1703" s="246">
        <f>'data-compo-bot50'!B1701</f>
        <v>1</v>
      </c>
    </row>
    <row r="1704" spans="1:3" x14ac:dyDescent="0.2">
      <c r="A1704" s="245" t="str">
        <f>IF('data-compo-bot50'!A1702&lt;&gt;'data-compo-bot50'!A1701,'data-compo-bot50'!A1702,"")</f>
        <v/>
      </c>
      <c r="B1704" s="7" t="str">
        <f>'data-compo-bot50'!C1702</f>
        <v>Sao Tome and Principe</v>
      </c>
      <c r="C1704" s="246">
        <f>'data-compo-bot50'!B1702</f>
        <v>1</v>
      </c>
    </row>
    <row r="1705" spans="1:3" x14ac:dyDescent="0.2">
      <c r="A1705" s="245" t="str">
        <f>IF('data-compo-bot50'!A1703&lt;&gt;'data-compo-bot50'!A1702,'data-compo-bot50'!A1703,"")</f>
        <v/>
      </c>
      <c r="B1705" s="7" t="str">
        <f>'data-compo-bot50'!C1703</f>
        <v>El Salvador</v>
      </c>
      <c r="C1705" s="246">
        <f>'data-compo-bot50'!B1703</f>
        <v>1</v>
      </c>
    </row>
    <row r="1706" spans="1:3" x14ac:dyDescent="0.2">
      <c r="A1706" s="245" t="str">
        <f>IF('data-compo-bot50'!A1704&lt;&gt;'data-compo-bot50'!A1703,'data-compo-bot50'!A1704,"")</f>
        <v/>
      </c>
      <c r="B1706" s="7" t="str">
        <f>'data-compo-bot50'!C1704</f>
        <v>Syrian Arab Republic</v>
      </c>
      <c r="C1706" s="246">
        <f>'data-compo-bot50'!B1704</f>
        <v>1</v>
      </c>
    </row>
    <row r="1707" spans="1:3" x14ac:dyDescent="0.2">
      <c r="A1707" s="245" t="str">
        <f>IF('data-compo-bot50'!A1705&lt;&gt;'data-compo-bot50'!A1704,'data-compo-bot50'!A1705,"")</f>
        <v/>
      </c>
      <c r="B1707" s="7" t="str">
        <f>'data-compo-bot50'!C1705</f>
        <v>Swaziland</v>
      </c>
      <c r="C1707" s="246">
        <f>'data-compo-bot50'!B1705</f>
        <v>1</v>
      </c>
    </row>
    <row r="1708" spans="1:3" x14ac:dyDescent="0.2">
      <c r="A1708" s="245" t="str">
        <f>IF('data-compo-bot50'!A1706&lt;&gt;'data-compo-bot50'!A1705,'data-compo-bot50'!A1706,"")</f>
        <v/>
      </c>
      <c r="B1708" s="7" t="str">
        <f>'data-compo-bot50'!C1706</f>
        <v>Chad</v>
      </c>
      <c r="C1708" s="246">
        <f>'data-compo-bot50'!B1706</f>
        <v>1</v>
      </c>
    </row>
    <row r="1709" spans="1:3" x14ac:dyDescent="0.2">
      <c r="A1709" s="245" t="str">
        <f>IF('data-compo-bot50'!A1707&lt;&gt;'data-compo-bot50'!A1706,'data-compo-bot50'!A1707,"")</f>
        <v/>
      </c>
      <c r="B1709" s="7" t="str">
        <f>'data-compo-bot50'!C1707</f>
        <v>Togo</v>
      </c>
      <c r="C1709" s="246">
        <f>'data-compo-bot50'!B1707</f>
        <v>1</v>
      </c>
    </row>
    <row r="1710" spans="1:3" x14ac:dyDescent="0.2">
      <c r="A1710" s="245" t="str">
        <f>IF('data-compo-bot50'!A1708&lt;&gt;'data-compo-bot50'!A1707,'data-compo-bot50'!A1708,"")</f>
        <v/>
      </c>
      <c r="B1710" s="7" t="str">
        <f>'data-compo-bot50'!C1708</f>
        <v>Tajikistan</v>
      </c>
      <c r="C1710" s="246">
        <f>'data-compo-bot50'!B1708</f>
        <v>1</v>
      </c>
    </row>
    <row r="1711" spans="1:3" x14ac:dyDescent="0.2">
      <c r="A1711" s="245" t="str">
        <f>IF('data-compo-bot50'!A1709&lt;&gt;'data-compo-bot50'!A1708,'data-compo-bot50'!A1709,"")</f>
        <v/>
      </c>
      <c r="B1711" s="7" t="str">
        <f>'data-compo-bot50'!C1709</f>
        <v>Tanzania</v>
      </c>
      <c r="C1711" s="246">
        <f>'data-compo-bot50'!B1709</f>
        <v>1</v>
      </c>
    </row>
    <row r="1712" spans="1:3" x14ac:dyDescent="0.2">
      <c r="A1712" s="245" t="str">
        <f>IF('data-compo-bot50'!A1710&lt;&gt;'data-compo-bot50'!A1709,'data-compo-bot50'!A1710,"")</f>
        <v/>
      </c>
      <c r="B1712" s="7" t="str">
        <f>'data-compo-bot50'!C1710</f>
        <v>Uganda</v>
      </c>
      <c r="C1712" s="246">
        <f>'data-compo-bot50'!B1710</f>
        <v>1</v>
      </c>
    </row>
    <row r="1713" spans="1:3" x14ac:dyDescent="0.2">
      <c r="A1713" s="245" t="str">
        <f>IF('data-compo-bot50'!A1711&lt;&gt;'data-compo-bot50'!A1710,'data-compo-bot50'!A1711,"")</f>
        <v/>
      </c>
      <c r="B1713" s="7" t="str">
        <f>'data-compo-bot50'!C1711</f>
        <v>Uzbekistan</v>
      </c>
      <c r="C1713" s="246">
        <f>'data-compo-bot50'!B1711</f>
        <v>1</v>
      </c>
    </row>
    <row r="1714" spans="1:3" x14ac:dyDescent="0.2">
      <c r="A1714" s="245" t="str">
        <f>IF('data-compo-bot50'!A1712&lt;&gt;'data-compo-bot50'!A1711,'data-compo-bot50'!A1712,"")</f>
        <v/>
      </c>
      <c r="B1714" s="7" t="str">
        <f>'data-compo-bot50'!C1712</f>
        <v>Viet Nam</v>
      </c>
      <c r="C1714" s="246">
        <f>'data-compo-bot50'!B1712</f>
        <v>1</v>
      </c>
    </row>
    <row r="1715" spans="1:3" x14ac:dyDescent="0.2">
      <c r="A1715" s="245" t="str">
        <f>IF('data-compo-bot50'!A1713&lt;&gt;'data-compo-bot50'!A1712,'data-compo-bot50'!A1713,"")</f>
        <v/>
      </c>
      <c r="B1715" s="7" t="str">
        <f>'data-compo-bot50'!C1713</f>
        <v>Yemen</v>
      </c>
      <c r="C1715" s="246">
        <f>'data-compo-bot50'!B1713</f>
        <v>1</v>
      </c>
    </row>
    <row r="1716" spans="1:3" x14ac:dyDescent="0.2">
      <c r="A1716" s="245" t="str">
        <f>IF('data-compo-bot50'!A1714&lt;&gt;'data-compo-bot50'!A1713,'data-compo-bot50'!A1714,"")</f>
        <v/>
      </c>
      <c r="B1716" s="7" t="str">
        <f>'data-compo-bot50'!C1714</f>
        <v>Zambia</v>
      </c>
      <c r="C1716" s="246">
        <f>'data-compo-bot50'!B1714</f>
        <v>1</v>
      </c>
    </row>
    <row r="1717" spans="1:3" x14ac:dyDescent="0.2">
      <c r="A1717" s="245" t="str">
        <f>IF('data-compo-bot50'!A1715&lt;&gt;'data-compo-bot50'!A1714,'data-compo-bot50'!A1715,"")</f>
        <v/>
      </c>
      <c r="B1717" s="7" t="str">
        <f>'data-compo-bot50'!C1715</f>
        <v>Zimbabwe</v>
      </c>
      <c r="C1717" s="246">
        <f>'data-compo-bot50'!B1715</f>
        <v>1</v>
      </c>
    </row>
    <row r="1718" spans="1:3" x14ac:dyDescent="0.2">
      <c r="A1718" s="245" t="str">
        <f>IF('data-compo-bot50'!A1716&lt;&gt;'data-compo-bot50'!A1715,'data-compo-bot50'!A1716,"")</f>
        <v/>
      </c>
      <c r="B1718" s="7" t="str">
        <f>'data-compo-bot50'!C1716</f>
        <v>Zanzibar</v>
      </c>
      <c r="C1718" s="246">
        <f>'data-compo-bot50'!B1716</f>
        <v>1</v>
      </c>
    </row>
    <row r="1719" spans="1:3" x14ac:dyDescent="0.2">
      <c r="A1719" s="245">
        <f>IF('data-compo-bot50'!A1717&lt;&gt;'data-compo-bot50'!A1716,'data-compo-bot50'!A1717,"")</f>
        <v>2009</v>
      </c>
      <c r="B1719" s="7" t="str">
        <f>'data-compo-bot50'!C1717</f>
        <v>Afghanistan</v>
      </c>
      <c r="C1719" s="246">
        <f>'data-compo-bot50'!B1717</f>
        <v>1</v>
      </c>
    </row>
    <row r="1720" spans="1:3" x14ac:dyDescent="0.2">
      <c r="A1720" s="245" t="str">
        <f>IF('data-compo-bot50'!A1718&lt;&gt;'data-compo-bot50'!A1717,'data-compo-bot50'!A1718,"")</f>
        <v/>
      </c>
      <c r="B1720" s="7" t="str">
        <f>'data-compo-bot50'!C1718</f>
        <v>Armenia</v>
      </c>
      <c r="C1720" s="246">
        <f>'data-compo-bot50'!B1718</f>
        <v>1</v>
      </c>
    </row>
    <row r="1721" spans="1:3" x14ac:dyDescent="0.2">
      <c r="A1721" s="245" t="str">
        <f>IF('data-compo-bot50'!A1719&lt;&gt;'data-compo-bot50'!A1718,'data-compo-bot50'!A1719,"")</f>
        <v/>
      </c>
      <c r="B1721" s="7" t="str">
        <f>'data-compo-bot50'!C1719</f>
        <v>Angola</v>
      </c>
      <c r="C1721" s="246">
        <f>'data-compo-bot50'!B1719</f>
        <v>1</v>
      </c>
    </row>
    <row r="1722" spans="1:3" x14ac:dyDescent="0.2">
      <c r="A1722" s="245" t="str">
        <f>IF('data-compo-bot50'!A1720&lt;&gt;'data-compo-bot50'!A1719,'data-compo-bot50'!A1720,"")</f>
        <v/>
      </c>
      <c r="B1722" s="7" t="str">
        <f>'data-compo-bot50'!C1720</f>
        <v>Bangladesh</v>
      </c>
      <c r="C1722" s="246">
        <f>'data-compo-bot50'!B1720</f>
        <v>1</v>
      </c>
    </row>
    <row r="1723" spans="1:3" x14ac:dyDescent="0.2">
      <c r="A1723" s="245" t="str">
        <f>IF('data-compo-bot50'!A1721&lt;&gt;'data-compo-bot50'!A1720,'data-compo-bot50'!A1721,"")</f>
        <v/>
      </c>
      <c r="B1723" s="7" t="str">
        <f>'data-compo-bot50'!C1721</f>
        <v>Burkina Faso</v>
      </c>
      <c r="C1723" s="246">
        <f>'data-compo-bot50'!B1721</f>
        <v>1</v>
      </c>
    </row>
    <row r="1724" spans="1:3" x14ac:dyDescent="0.2">
      <c r="A1724" s="245" t="str">
        <f>IF('data-compo-bot50'!A1722&lt;&gt;'data-compo-bot50'!A1721,'data-compo-bot50'!A1722,"")</f>
        <v/>
      </c>
      <c r="B1724" s="7" t="str">
        <f>'data-compo-bot50'!C1722</f>
        <v>Burundi</v>
      </c>
      <c r="C1724" s="246">
        <f>'data-compo-bot50'!B1722</f>
        <v>1</v>
      </c>
    </row>
    <row r="1725" spans="1:3" x14ac:dyDescent="0.2">
      <c r="A1725" s="245" t="str">
        <f>IF('data-compo-bot50'!A1723&lt;&gt;'data-compo-bot50'!A1722,'data-compo-bot50'!A1723,"")</f>
        <v/>
      </c>
      <c r="B1725" s="7" t="str">
        <f>'data-compo-bot50'!C1723</f>
        <v>Benin</v>
      </c>
      <c r="C1725" s="246">
        <f>'data-compo-bot50'!B1723</f>
        <v>1</v>
      </c>
    </row>
    <row r="1726" spans="1:3" x14ac:dyDescent="0.2">
      <c r="A1726" s="245" t="str">
        <f>IF('data-compo-bot50'!A1724&lt;&gt;'data-compo-bot50'!A1723,'data-compo-bot50'!A1724,"")</f>
        <v/>
      </c>
      <c r="B1726" s="7" t="str">
        <f>'data-compo-bot50'!C1724</f>
        <v>Bolivia</v>
      </c>
      <c r="C1726" s="246">
        <f>'data-compo-bot50'!B1724</f>
        <v>1</v>
      </c>
    </row>
    <row r="1727" spans="1:3" x14ac:dyDescent="0.2">
      <c r="A1727" s="245" t="str">
        <f>IF('data-compo-bot50'!A1725&lt;&gt;'data-compo-bot50'!A1724,'data-compo-bot50'!A1725,"")</f>
        <v/>
      </c>
      <c r="B1727" s="7" t="str">
        <f>'data-compo-bot50'!C1725</f>
        <v>Bhutan</v>
      </c>
      <c r="C1727" s="246">
        <f>'data-compo-bot50'!B1725</f>
        <v>1</v>
      </c>
    </row>
    <row r="1728" spans="1:3" x14ac:dyDescent="0.2">
      <c r="A1728" s="245" t="str">
        <f>IF('data-compo-bot50'!A1726&lt;&gt;'data-compo-bot50'!A1725,'data-compo-bot50'!A1726,"")</f>
        <v/>
      </c>
      <c r="B1728" s="7" t="str">
        <f>'data-compo-bot50'!C1726</f>
        <v>Belize</v>
      </c>
      <c r="C1728" s="246">
        <f>'data-compo-bot50'!B1726</f>
        <v>1</v>
      </c>
    </row>
    <row r="1729" spans="1:3" x14ac:dyDescent="0.2">
      <c r="A1729" s="245" t="str">
        <f>IF('data-compo-bot50'!A1727&lt;&gt;'data-compo-bot50'!A1726,'data-compo-bot50'!A1727,"")</f>
        <v/>
      </c>
      <c r="B1729" s="7" t="str">
        <f>'data-compo-bot50'!C1727</f>
        <v>DR Congo</v>
      </c>
      <c r="C1729" s="246">
        <f>'data-compo-bot50'!B1727</f>
        <v>1</v>
      </c>
    </row>
    <row r="1730" spans="1:3" x14ac:dyDescent="0.2">
      <c r="A1730" s="245" t="str">
        <f>IF('data-compo-bot50'!A1728&lt;&gt;'data-compo-bot50'!A1727,'data-compo-bot50'!A1728,"")</f>
        <v/>
      </c>
      <c r="B1730" s="7" t="str">
        <f>'data-compo-bot50'!C1728</f>
        <v>Central African Republic</v>
      </c>
      <c r="C1730" s="246">
        <f>'data-compo-bot50'!B1728</f>
        <v>1</v>
      </c>
    </row>
    <row r="1731" spans="1:3" x14ac:dyDescent="0.2">
      <c r="A1731" s="245" t="str">
        <f>IF('data-compo-bot50'!A1729&lt;&gt;'data-compo-bot50'!A1728,'data-compo-bot50'!A1729,"")</f>
        <v/>
      </c>
      <c r="B1731" s="7" t="str">
        <f>'data-compo-bot50'!C1729</f>
        <v>Congo</v>
      </c>
      <c r="C1731" s="246">
        <f>'data-compo-bot50'!B1729</f>
        <v>1</v>
      </c>
    </row>
    <row r="1732" spans="1:3" x14ac:dyDescent="0.2">
      <c r="A1732" s="245" t="str">
        <f>IF('data-compo-bot50'!A1730&lt;&gt;'data-compo-bot50'!A1729,'data-compo-bot50'!A1730,"")</f>
        <v/>
      </c>
      <c r="B1732" s="7" t="str">
        <f>'data-compo-bot50'!C1730</f>
        <v>Cote d'Ivoire</v>
      </c>
      <c r="C1732" s="246">
        <f>'data-compo-bot50'!B1730</f>
        <v>1</v>
      </c>
    </row>
    <row r="1733" spans="1:3" x14ac:dyDescent="0.2">
      <c r="A1733" s="245" t="str">
        <f>IF('data-compo-bot50'!A1731&lt;&gt;'data-compo-bot50'!A1730,'data-compo-bot50'!A1731,"")</f>
        <v/>
      </c>
      <c r="B1733" s="7" t="str">
        <f>'data-compo-bot50'!C1731</f>
        <v>Cameroon</v>
      </c>
      <c r="C1733" s="246">
        <f>'data-compo-bot50'!B1731</f>
        <v>1</v>
      </c>
    </row>
    <row r="1734" spans="1:3" x14ac:dyDescent="0.2">
      <c r="A1734" s="245" t="str">
        <f>IF('data-compo-bot50'!A1732&lt;&gt;'data-compo-bot50'!A1731,'data-compo-bot50'!A1732,"")</f>
        <v/>
      </c>
      <c r="B1734" s="7" t="str">
        <f>'data-compo-bot50'!C1732</f>
        <v>China</v>
      </c>
      <c r="C1734" s="246">
        <f>'data-compo-bot50'!B1732</f>
        <v>0.18999999761581421</v>
      </c>
    </row>
    <row r="1735" spans="1:3" x14ac:dyDescent="0.2">
      <c r="A1735" s="245" t="str">
        <f>IF('data-compo-bot50'!A1733&lt;&gt;'data-compo-bot50'!A1732,'data-compo-bot50'!A1733,"")</f>
        <v/>
      </c>
      <c r="B1735" s="7" t="str">
        <f>'data-compo-bot50'!C1733</f>
        <v>Cabo Verde</v>
      </c>
      <c r="C1735" s="246">
        <f>'data-compo-bot50'!B1733</f>
        <v>1</v>
      </c>
    </row>
    <row r="1736" spans="1:3" x14ac:dyDescent="0.2">
      <c r="A1736" s="245" t="str">
        <f>IF('data-compo-bot50'!A1734&lt;&gt;'data-compo-bot50'!A1733,'data-compo-bot50'!A1734,"")</f>
        <v/>
      </c>
      <c r="B1736" s="7" t="str">
        <f>'data-compo-bot50'!C1734</f>
        <v>Djibouti</v>
      </c>
      <c r="C1736" s="246">
        <f>'data-compo-bot50'!B1734</f>
        <v>1</v>
      </c>
    </row>
    <row r="1737" spans="1:3" x14ac:dyDescent="0.2">
      <c r="A1737" s="245" t="str">
        <f>IF('data-compo-bot50'!A1735&lt;&gt;'data-compo-bot50'!A1734,'data-compo-bot50'!A1735,"")</f>
        <v/>
      </c>
      <c r="B1737" s="7" t="str">
        <f>'data-compo-bot50'!C1735</f>
        <v>Ecuador</v>
      </c>
      <c r="C1737" s="246">
        <f>'data-compo-bot50'!B1735</f>
        <v>1</v>
      </c>
    </row>
    <row r="1738" spans="1:3" x14ac:dyDescent="0.2">
      <c r="A1738" s="245" t="str">
        <f>IF('data-compo-bot50'!A1736&lt;&gt;'data-compo-bot50'!A1735,'data-compo-bot50'!A1736,"")</f>
        <v/>
      </c>
      <c r="B1738" s="7" t="str">
        <f>'data-compo-bot50'!C1736</f>
        <v>Eritrea</v>
      </c>
      <c r="C1738" s="246">
        <f>'data-compo-bot50'!B1736</f>
        <v>1</v>
      </c>
    </row>
    <row r="1739" spans="1:3" x14ac:dyDescent="0.2">
      <c r="A1739" s="245" t="str">
        <f>IF('data-compo-bot50'!A1737&lt;&gt;'data-compo-bot50'!A1736,'data-compo-bot50'!A1737,"")</f>
        <v/>
      </c>
      <c r="B1739" s="7" t="str">
        <f>'data-compo-bot50'!C1737</f>
        <v>Ethiopia</v>
      </c>
      <c r="C1739" s="246">
        <f>'data-compo-bot50'!B1737</f>
        <v>1</v>
      </c>
    </row>
    <row r="1740" spans="1:3" x14ac:dyDescent="0.2">
      <c r="A1740" s="245" t="str">
        <f>IF('data-compo-bot50'!A1738&lt;&gt;'data-compo-bot50'!A1737,'data-compo-bot50'!A1738,"")</f>
        <v/>
      </c>
      <c r="B1740" s="7" t="str">
        <f>'data-compo-bot50'!C1738</f>
        <v>Georgia</v>
      </c>
      <c r="C1740" s="246">
        <f>'data-compo-bot50'!B1738</f>
        <v>1</v>
      </c>
    </row>
    <row r="1741" spans="1:3" x14ac:dyDescent="0.2">
      <c r="A1741" s="245" t="str">
        <f>IF('data-compo-bot50'!A1739&lt;&gt;'data-compo-bot50'!A1738,'data-compo-bot50'!A1739,"")</f>
        <v/>
      </c>
      <c r="B1741" s="7" t="str">
        <f>'data-compo-bot50'!C1739</f>
        <v>Ghana</v>
      </c>
      <c r="C1741" s="246">
        <f>'data-compo-bot50'!B1739</f>
        <v>1</v>
      </c>
    </row>
    <row r="1742" spans="1:3" x14ac:dyDescent="0.2">
      <c r="A1742" s="245" t="str">
        <f>IF('data-compo-bot50'!A1740&lt;&gt;'data-compo-bot50'!A1739,'data-compo-bot50'!A1740,"")</f>
        <v/>
      </c>
      <c r="B1742" s="7" t="str">
        <f>'data-compo-bot50'!C1740</f>
        <v>Gambia</v>
      </c>
      <c r="C1742" s="246">
        <f>'data-compo-bot50'!B1740</f>
        <v>1</v>
      </c>
    </row>
    <row r="1743" spans="1:3" x14ac:dyDescent="0.2">
      <c r="A1743" s="245" t="str">
        <f>IF('data-compo-bot50'!A1741&lt;&gt;'data-compo-bot50'!A1740,'data-compo-bot50'!A1741,"")</f>
        <v/>
      </c>
      <c r="B1743" s="7" t="str">
        <f>'data-compo-bot50'!C1741</f>
        <v>Guinea</v>
      </c>
      <c r="C1743" s="246">
        <f>'data-compo-bot50'!B1741</f>
        <v>1</v>
      </c>
    </row>
    <row r="1744" spans="1:3" x14ac:dyDescent="0.2">
      <c r="A1744" s="245" t="str">
        <f>IF('data-compo-bot50'!A1742&lt;&gt;'data-compo-bot50'!A1741,'data-compo-bot50'!A1742,"")</f>
        <v/>
      </c>
      <c r="B1744" s="7" t="str">
        <f>'data-compo-bot50'!C1742</f>
        <v>Guatemala</v>
      </c>
      <c r="C1744" s="246">
        <f>'data-compo-bot50'!B1742</f>
        <v>1</v>
      </c>
    </row>
    <row r="1745" spans="1:3" x14ac:dyDescent="0.2">
      <c r="A1745" s="245" t="str">
        <f>IF('data-compo-bot50'!A1743&lt;&gt;'data-compo-bot50'!A1742,'data-compo-bot50'!A1743,"")</f>
        <v/>
      </c>
      <c r="B1745" s="7" t="str">
        <f>'data-compo-bot50'!C1743</f>
        <v>Guinea-Bissau</v>
      </c>
      <c r="C1745" s="246">
        <f>'data-compo-bot50'!B1743</f>
        <v>1</v>
      </c>
    </row>
    <row r="1746" spans="1:3" x14ac:dyDescent="0.2">
      <c r="A1746" s="245" t="str">
        <f>IF('data-compo-bot50'!A1744&lt;&gt;'data-compo-bot50'!A1743,'data-compo-bot50'!A1744,"")</f>
        <v/>
      </c>
      <c r="B1746" s="7" t="str">
        <f>'data-compo-bot50'!C1744</f>
        <v>Guyana</v>
      </c>
      <c r="C1746" s="246">
        <f>'data-compo-bot50'!B1744</f>
        <v>1</v>
      </c>
    </row>
    <row r="1747" spans="1:3" x14ac:dyDescent="0.2">
      <c r="A1747" s="245" t="str">
        <f>IF('data-compo-bot50'!A1745&lt;&gt;'data-compo-bot50'!A1744,'data-compo-bot50'!A1745,"")</f>
        <v/>
      </c>
      <c r="B1747" s="7" t="str">
        <f>'data-compo-bot50'!C1745</f>
        <v>Honduras</v>
      </c>
      <c r="C1747" s="246">
        <f>'data-compo-bot50'!B1745</f>
        <v>1</v>
      </c>
    </row>
    <row r="1748" spans="1:3" x14ac:dyDescent="0.2">
      <c r="A1748" s="245" t="str">
        <f>IF('data-compo-bot50'!A1746&lt;&gt;'data-compo-bot50'!A1745,'data-compo-bot50'!A1746,"")</f>
        <v/>
      </c>
      <c r="B1748" s="7" t="str">
        <f>'data-compo-bot50'!C1746</f>
        <v>Haiti</v>
      </c>
      <c r="C1748" s="246">
        <f>'data-compo-bot50'!B1746</f>
        <v>1</v>
      </c>
    </row>
    <row r="1749" spans="1:3" x14ac:dyDescent="0.2">
      <c r="A1749" s="245" t="str">
        <f>IF('data-compo-bot50'!A1747&lt;&gt;'data-compo-bot50'!A1746,'data-compo-bot50'!A1747,"")</f>
        <v/>
      </c>
      <c r="B1749" s="7" t="str">
        <f>'data-compo-bot50'!C1747</f>
        <v>Indonesia</v>
      </c>
      <c r="C1749" s="246">
        <f>'data-compo-bot50'!B1747</f>
        <v>1</v>
      </c>
    </row>
    <row r="1750" spans="1:3" x14ac:dyDescent="0.2">
      <c r="A1750" s="245" t="str">
        <f>IF('data-compo-bot50'!A1748&lt;&gt;'data-compo-bot50'!A1747,'data-compo-bot50'!A1748,"")</f>
        <v/>
      </c>
      <c r="B1750" s="7" t="str">
        <f>'data-compo-bot50'!C1748</f>
        <v>India</v>
      </c>
      <c r="C1750" s="246">
        <f>'data-compo-bot50'!B1748</f>
        <v>1</v>
      </c>
    </row>
    <row r="1751" spans="1:3" x14ac:dyDescent="0.2">
      <c r="A1751" s="245" t="str">
        <f>IF('data-compo-bot50'!A1749&lt;&gt;'data-compo-bot50'!A1748,'data-compo-bot50'!A1749,"")</f>
        <v/>
      </c>
      <c r="B1751" s="7" t="str">
        <f>'data-compo-bot50'!C1749</f>
        <v>Jamaica</v>
      </c>
      <c r="C1751" s="246">
        <f>'data-compo-bot50'!B1749</f>
        <v>1</v>
      </c>
    </row>
    <row r="1752" spans="1:3" x14ac:dyDescent="0.2">
      <c r="A1752" s="245" t="str">
        <f>IF('data-compo-bot50'!A1750&lt;&gt;'data-compo-bot50'!A1749,'data-compo-bot50'!A1750,"")</f>
        <v/>
      </c>
      <c r="B1752" s="7" t="str">
        <f>'data-compo-bot50'!C1750</f>
        <v>Kenya</v>
      </c>
      <c r="C1752" s="246">
        <f>'data-compo-bot50'!B1750</f>
        <v>1</v>
      </c>
    </row>
    <row r="1753" spans="1:3" x14ac:dyDescent="0.2">
      <c r="A1753" s="245" t="str">
        <f>IF('data-compo-bot50'!A1751&lt;&gt;'data-compo-bot50'!A1750,'data-compo-bot50'!A1751,"")</f>
        <v/>
      </c>
      <c r="B1753" s="7" t="str">
        <f>'data-compo-bot50'!C1751</f>
        <v>Kyrgyzstan</v>
      </c>
      <c r="C1753" s="246">
        <f>'data-compo-bot50'!B1751</f>
        <v>1</v>
      </c>
    </row>
    <row r="1754" spans="1:3" x14ac:dyDescent="0.2">
      <c r="A1754" s="245" t="str">
        <f>IF('data-compo-bot50'!A1752&lt;&gt;'data-compo-bot50'!A1751,'data-compo-bot50'!A1752,"")</f>
        <v/>
      </c>
      <c r="B1754" s="7" t="str">
        <f>'data-compo-bot50'!C1752</f>
        <v>Cambodia</v>
      </c>
      <c r="C1754" s="246">
        <f>'data-compo-bot50'!B1752</f>
        <v>1</v>
      </c>
    </row>
    <row r="1755" spans="1:3" x14ac:dyDescent="0.2">
      <c r="A1755" s="245" t="str">
        <f>IF('data-compo-bot50'!A1753&lt;&gt;'data-compo-bot50'!A1752,'data-compo-bot50'!A1753,"")</f>
        <v/>
      </c>
      <c r="B1755" s="7" t="str">
        <f>'data-compo-bot50'!C1753</f>
        <v>Comoros</v>
      </c>
      <c r="C1755" s="246">
        <f>'data-compo-bot50'!B1753</f>
        <v>1</v>
      </c>
    </row>
    <row r="1756" spans="1:3" x14ac:dyDescent="0.2">
      <c r="A1756" s="245" t="str">
        <f>IF('data-compo-bot50'!A1754&lt;&gt;'data-compo-bot50'!A1753,'data-compo-bot50'!A1754,"")</f>
        <v/>
      </c>
      <c r="B1756" s="7" t="str">
        <f>'data-compo-bot50'!C1754</f>
        <v>Lao PDR</v>
      </c>
      <c r="C1756" s="246">
        <f>'data-compo-bot50'!B1754</f>
        <v>1</v>
      </c>
    </row>
    <row r="1757" spans="1:3" x14ac:dyDescent="0.2">
      <c r="A1757" s="245" t="str">
        <f>IF('data-compo-bot50'!A1755&lt;&gt;'data-compo-bot50'!A1754,'data-compo-bot50'!A1755,"")</f>
        <v/>
      </c>
      <c r="B1757" s="7" t="str">
        <f>'data-compo-bot50'!C1755</f>
        <v>Sri Lanka</v>
      </c>
      <c r="C1757" s="246">
        <f>'data-compo-bot50'!B1755</f>
        <v>1</v>
      </c>
    </row>
    <row r="1758" spans="1:3" x14ac:dyDescent="0.2">
      <c r="A1758" s="245" t="str">
        <f>IF('data-compo-bot50'!A1756&lt;&gt;'data-compo-bot50'!A1755,'data-compo-bot50'!A1756,"")</f>
        <v/>
      </c>
      <c r="B1758" s="7" t="str">
        <f>'data-compo-bot50'!C1756</f>
        <v>Liberia</v>
      </c>
      <c r="C1758" s="246">
        <f>'data-compo-bot50'!B1756</f>
        <v>1</v>
      </c>
    </row>
    <row r="1759" spans="1:3" x14ac:dyDescent="0.2">
      <c r="A1759" s="245" t="str">
        <f>IF('data-compo-bot50'!A1757&lt;&gt;'data-compo-bot50'!A1756,'data-compo-bot50'!A1757,"")</f>
        <v/>
      </c>
      <c r="B1759" s="7" t="str">
        <f>'data-compo-bot50'!C1757</f>
        <v>Lesotho</v>
      </c>
      <c r="C1759" s="246">
        <f>'data-compo-bot50'!B1757</f>
        <v>1</v>
      </c>
    </row>
    <row r="1760" spans="1:3" x14ac:dyDescent="0.2">
      <c r="A1760" s="245" t="str">
        <f>IF('data-compo-bot50'!A1758&lt;&gt;'data-compo-bot50'!A1757,'data-compo-bot50'!A1758,"")</f>
        <v/>
      </c>
      <c r="B1760" s="7" t="str">
        <f>'data-compo-bot50'!C1758</f>
        <v>Morocco</v>
      </c>
      <c r="C1760" s="246">
        <f>'data-compo-bot50'!B1758</f>
        <v>1</v>
      </c>
    </row>
    <row r="1761" spans="1:3" x14ac:dyDescent="0.2">
      <c r="A1761" s="245" t="str">
        <f>IF('data-compo-bot50'!A1759&lt;&gt;'data-compo-bot50'!A1758,'data-compo-bot50'!A1759,"")</f>
        <v/>
      </c>
      <c r="B1761" s="7" t="str">
        <f>'data-compo-bot50'!C1759</f>
        <v>Moldova</v>
      </c>
      <c r="C1761" s="246">
        <f>'data-compo-bot50'!B1759</f>
        <v>1</v>
      </c>
    </row>
    <row r="1762" spans="1:3" x14ac:dyDescent="0.2">
      <c r="A1762" s="245" t="str">
        <f>IF('data-compo-bot50'!A1760&lt;&gt;'data-compo-bot50'!A1759,'data-compo-bot50'!A1760,"")</f>
        <v/>
      </c>
      <c r="B1762" s="7" t="str">
        <f>'data-compo-bot50'!C1760</f>
        <v>Madagascar</v>
      </c>
      <c r="C1762" s="246">
        <f>'data-compo-bot50'!B1760</f>
        <v>1</v>
      </c>
    </row>
    <row r="1763" spans="1:3" x14ac:dyDescent="0.2">
      <c r="A1763" s="245" t="str">
        <f>IF('data-compo-bot50'!A1761&lt;&gt;'data-compo-bot50'!A1760,'data-compo-bot50'!A1761,"")</f>
        <v/>
      </c>
      <c r="B1763" s="7" t="str">
        <f>'data-compo-bot50'!C1761</f>
        <v>Mali</v>
      </c>
      <c r="C1763" s="246">
        <f>'data-compo-bot50'!B1761</f>
        <v>1</v>
      </c>
    </row>
    <row r="1764" spans="1:3" x14ac:dyDescent="0.2">
      <c r="A1764" s="245" t="str">
        <f>IF('data-compo-bot50'!A1762&lt;&gt;'data-compo-bot50'!A1761,'data-compo-bot50'!A1762,"")</f>
        <v/>
      </c>
      <c r="B1764" s="7" t="str">
        <f>'data-compo-bot50'!C1762</f>
        <v>Myanmar</v>
      </c>
      <c r="C1764" s="246">
        <f>'data-compo-bot50'!B1762</f>
        <v>1</v>
      </c>
    </row>
    <row r="1765" spans="1:3" x14ac:dyDescent="0.2">
      <c r="A1765" s="245" t="str">
        <f>IF('data-compo-bot50'!A1763&lt;&gt;'data-compo-bot50'!A1762,'data-compo-bot50'!A1763,"")</f>
        <v/>
      </c>
      <c r="B1765" s="7" t="str">
        <f>'data-compo-bot50'!C1763</f>
        <v>Mongolia</v>
      </c>
      <c r="C1765" s="246">
        <f>'data-compo-bot50'!B1763</f>
        <v>1</v>
      </c>
    </row>
    <row r="1766" spans="1:3" x14ac:dyDescent="0.2">
      <c r="A1766" s="245" t="str">
        <f>IF('data-compo-bot50'!A1764&lt;&gt;'data-compo-bot50'!A1763,'data-compo-bot50'!A1764,"")</f>
        <v/>
      </c>
      <c r="B1766" s="7" t="str">
        <f>'data-compo-bot50'!C1764</f>
        <v>Mauritania</v>
      </c>
      <c r="C1766" s="246">
        <f>'data-compo-bot50'!B1764</f>
        <v>1</v>
      </c>
    </row>
    <row r="1767" spans="1:3" x14ac:dyDescent="0.2">
      <c r="A1767" s="245" t="str">
        <f>IF('data-compo-bot50'!A1765&lt;&gt;'data-compo-bot50'!A1764,'data-compo-bot50'!A1765,"")</f>
        <v/>
      </c>
      <c r="B1767" s="7" t="str">
        <f>'data-compo-bot50'!C1765</f>
        <v>Malawi</v>
      </c>
      <c r="C1767" s="246">
        <f>'data-compo-bot50'!B1765</f>
        <v>1</v>
      </c>
    </row>
    <row r="1768" spans="1:3" x14ac:dyDescent="0.2">
      <c r="A1768" s="245" t="str">
        <f>IF('data-compo-bot50'!A1766&lt;&gt;'data-compo-bot50'!A1765,'data-compo-bot50'!A1766,"")</f>
        <v/>
      </c>
      <c r="B1768" s="7" t="str">
        <f>'data-compo-bot50'!C1766</f>
        <v>Mozambique</v>
      </c>
      <c r="C1768" s="246">
        <f>'data-compo-bot50'!B1766</f>
        <v>1</v>
      </c>
    </row>
    <row r="1769" spans="1:3" x14ac:dyDescent="0.2">
      <c r="A1769" s="245" t="str">
        <f>IF('data-compo-bot50'!A1767&lt;&gt;'data-compo-bot50'!A1766,'data-compo-bot50'!A1767,"")</f>
        <v/>
      </c>
      <c r="B1769" s="7" t="str">
        <f>'data-compo-bot50'!C1767</f>
        <v>Namibia</v>
      </c>
      <c r="C1769" s="246">
        <f>'data-compo-bot50'!B1767</f>
        <v>1</v>
      </c>
    </row>
    <row r="1770" spans="1:3" x14ac:dyDescent="0.2">
      <c r="A1770" s="245" t="str">
        <f>IF('data-compo-bot50'!A1768&lt;&gt;'data-compo-bot50'!A1767,'data-compo-bot50'!A1768,"")</f>
        <v/>
      </c>
      <c r="B1770" s="7" t="str">
        <f>'data-compo-bot50'!C1768</f>
        <v>Niger</v>
      </c>
      <c r="C1770" s="246">
        <f>'data-compo-bot50'!B1768</f>
        <v>1</v>
      </c>
    </row>
    <row r="1771" spans="1:3" x14ac:dyDescent="0.2">
      <c r="A1771" s="245" t="str">
        <f>IF('data-compo-bot50'!A1769&lt;&gt;'data-compo-bot50'!A1768,'data-compo-bot50'!A1769,"")</f>
        <v/>
      </c>
      <c r="B1771" s="7" t="str">
        <f>'data-compo-bot50'!C1769</f>
        <v>Nigeria</v>
      </c>
      <c r="C1771" s="246">
        <f>'data-compo-bot50'!B1769</f>
        <v>1</v>
      </c>
    </row>
    <row r="1772" spans="1:3" x14ac:dyDescent="0.2">
      <c r="A1772" s="245" t="str">
        <f>IF('data-compo-bot50'!A1770&lt;&gt;'data-compo-bot50'!A1769,'data-compo-bot50'!A1770,"")</f>
        <v/>
      </c>
      <c r="B1772" s="7" t="str">
        <f>'data-compo-bot50'!C1770</f>
        <v>Nicaragua</v>
      </c>
      <c r="C1772" s="246">
        <f>'data-compo-bot50'!B1770</f>
        <v>1</v>
      </c>
    </row>
    <row r="1773" spans="1:3" x14ac:dyDescent="0.2">
      <c r="A1773" s="245" t="str">
        <f>IF('data-compo-bot50'!A1771&lt;&gt;'data-compo-bot50'!A1770,'data-compo-bot50'!A1771,"")</f>
        <v/>
      </c>
      <c r="B1773" s="7" t="str">
        <f>'data-compo-bot50'!C1771</f>
        <v>Nepal</v>
      </c>
      <c r="C1773" s="246">
        <f>'data-compo-bot50'!B1771</f>
        <v>1</v>
      </c>
    </row>
    <row r="1774" spans="1:3" x14ac:dyDescent="0.2">
      <c r="A1774" s="245" t="str">
        <f>IF('data-compo-bot50'!A1772&lt;&gt;'data-compo-bot50'!A1771,'data-compo-bot50'!A1772,"")</f>
        <v/>
      </c>
      <c r="B1774" s="7" t="str">
        <f>'data-compo-bot50'!C1772</f>
        <v>Papua New Guinea</v>
      </c>
      <c r="C1774" s="246">
        <f>'data-compo-bot50'!B1772</f>
        <v>1</v>
      </c>
    </row>
    <row r="1775" spans="1:3" x14ac:dyDescent="0.2">
      <c r="A1775" s="245" t="str">
        <f>IF('data-compo-bot50'!A1773&lt;&gt;'data-compo-bot50'!A1772,'data-compo-bot50'!A1773,"")</f>
        <v/>
      </c>
      <c r="B1775" s="7" t="str">
        <f>'data-compo-bot50'!C1773</f>
        <v>Philippines</v>
      </c>
      <c r="C1775" s="246">
        <f>'data-compo-bot50'!B1773</f>
        <v>1</v>
      </c>
    </row>
    <row r="1776" spans="1:3" x14ac:dyDescent="0.2">
      <c r="A1776" s="245" t="str">
        <f>IF('data-compo-bot50'!A1774&lt;&gt;'data-compo-bot50'!A1773,'data-compo-bot50'!A1774,"")</f>
        <v/>
      </c>
      <c r="B1776" s="7" t="str">
        <f>'data-compo-bot50'!C1774</f>
        <v>Pakistan</v>
      </c>
      <c r="C1776" s="246">
        <f>'data-compo-bot50'!B1774</f>
        <v>1</v>
      </c>
    </row>
    <row r="1777" spans="1:3" x14ac:dyDescent="0.2">
      <c r="A1777" s="245" t="str">
        <f>IF('data-compo-bot50'!A1775&lt;&gt;'data-compo-bot50'!A1774,'data-compo-bot50'!A1775,"")</f>
        <v/>
      </c>
      <c r="B1777" s="7" t="str">
        <f>'data-compo-bot50'!C1775</f>
        <v>Palestine</v>
      </c>
      <c r="C1777" s="246">
        <f>'data-compo-bot50'!B1775</f>
        <v>1</v>
      </c>
    </row>
    <row r="1778" spans="1:3" x14ac:dyDescent="0.2">
      <c r="A1778" s="245" t="str">
        <f>IF('data-compo-bot50'!A1776&lt;&gt;'data-compo-bot50'!A1775,'data-compo-bot50'!A1776,"")</f>
        <v/>
      </c>
      <c r="B1778" s="7" t="str">
        <f>'data-compo-bot50'!C1776</f>
        <v>Paraguay</v>
      </c>
      <c r="C1778" s="246">
        <f>'data-compo-bot50'!B1776</f>
        <v>1</v>
      </c>
    </row>
    <row r="1779" spans="1:3" x14ac:dyDescent="0.2">
      <c r="A1779" s="245" t="str">
        <f>IF('data-compo-bot50'!A1777&lt;&gt;'data-compo-bot50'!A1776,'data-compo-bot50'!A1777,"")</f>
        <v/>
      </c>
      <c r="B1779" s="7" t="str">
        <f>'data-compo-bot50'!C1777</f>
        <v>Rwanda</v>
      </c>
      <c r="C1779" s="246">
        <f>'data-compo-bot50'!B1777</f>
        <v>1</v>
      </c>
    </row>
    <row r="1780" spans="1:3" x14ac:dyDescent="0.2">
      <c r="A1780" s="245" t="str">
        <f>IF('data-compo-bot50'!A1778&lt;&gt;'data-compo-bot50'!A1777,'data-compo-bot50'!A1778,"")</f>
        <v/>
      </c>
      <c r="B1780" s="7" t="str">
        <f>'data-compo-bot50'!C1778</f>
        <v>Sudan</v>
      </c>
      <c r="C1780" s="246">
        <f>'data-compo-bot50'!B1778</f>
        <v>1</v>
      </c>
    </row>
    <row r="1781" spans="1:3" x14ac:dyDescent="0.2">
      <c r="A1781" s="245" t="str">
        <f>IF('data-compo-bot50'!A1779&lt;&gt;'data-compo-bot50'!A1778,'data-compo-bot50'!A1779,"")</f>
        <v/>
      </c>
      <c r="B1781" s="7" t="str">
        <f>'data-compo-bot50'!C1779</f>
        <v>Sierra Leone</v>
      </c>
      <c r="C1781" s="246">
        <f>'data-compo-bot50'!B1779</f>
        <v>1</v>
      </c>
    </row>
    <row r="1782" spans="1:3" x14ac:dyDescent="0.2">
      <c r="A1782" s="245" t="str">
        <f>IF('data-compo-bot50'!A1780&lt;&gt;'data-compo-bot50'!A1779,'data-compo-bot50'!A1780,"")</f>
        <v/>
      </c>
      <c r="B1782" s="7" t="str">
        <f>'data-compo-bot50'!C1780</f>
        <v>Senegal</v>
      </c>
      <c r="C1782" s="246">
        <f>'data-compo-bot50'!B1780</f>
        <v>1</v>
      </c>
    </row>
    <row r="1783" spans="1:3" x14ac:dyDescent="0.2">
      <c r="A1783" s="245" t="str">
        <f>IF('data-compo-bot50'!A1781&lt;&gt;'data-compo-bot50'!A1780,'data-compo-bot50'!A1781,"")</f>
        <v/>
      </c>
      <c r="B1783" s="7" t="str">
        <f>'data-compo-bot50'!C1781</f>
        <v>Somalia</v>
      </c>
      <c r="C1783" s="246">
        <f>'data-compo-bot50'!B1781</f>
        <v>1</v>
      </c>
    </row>
    <row r="1784" spans="1:3" x14ac:dyDescent="0.2">
      <c r="A1784" s="245" t="str">
        <f>IF('data-compo-bot50'!A1782&lt;&gt;'data-compo-bot50'!A1781,'data-compo-bot50'!A1782,"")</f>
        <v/>
      </c>
      <c r="B1784" s="7" t="str">
        <f>'data-compo-bot50'!C1782</f>
        <v>South Sudan</v>
      </c>
      <c r="C1784" s="246">
        <f>'data-compo-bot50'!B1782</f>
        <v>1</v>
      </c>
    </row>
    <row r="1785" spans="1:3" x14ac:dyDescent="0.2">
      <c r="A1785" s="245" t="str">
        <f>IF('data-compo-bot50'!A1783&lt;&gt;'data-compo-bot50'!A1782,'data-compo-bot50'!A1783,"")</f>
        <v/>
      </c>
      <c r="B1785" s="7" t="str">
        <f>'data-compo-bot50'!C1783</f>
        <v>Sao Tome and Principe</v>
      </c>
      <c r="C1785" s="246">
        <f>'data-compo-bot50'!B1783</f>
        <v>1</v>
      </c>
    </row>
    <row r="1786" spans="1:3" x14ac:dyDescent="0.2">
      <c r="A1786" s="245" t="str">
        <f>IF('data-compo-bot50'!A1784&lt;&gt;'data-compo-bot50'!A1783,'data-compo-bot50'!A1784,"")</f>
        <v/>
      </c>
      <c r="B1786" s="7" t="str">
        <f>'data-compo-bot50'!C1784</f>
        <v>El Salvador</v>
      </c>
      <c r="C1786" s="246">
        <f>'data-compo-bot50'!B1784</f>
        <v>1</v>
      </c>
    </row>
    <row r="1787" spans="1:3" x14ac:dyDescent="0.2">
      <c r="A1787" s="245" t="str">
        <f>IF('data-compo-bot50'!A1785&lt;&gt;'data-compo-bot50'!A1784,'data-compo-bot50'!A1785,"")</f>
        <v/>
      </c>
      <c r="B1787" s="7" t="str">
        <f>'data-compo-bot50'!C1785</f>
        <v>Syrian Arab Republic</v>
      </c>
      <c r="C1787" s="246">
        <f>'data-compo-bot50'!B1785</f>
        <v>1</v>
      </c>
    </row>
    <row r="1788" spans="1:3" x14ac:dyDescent="0.2">
      <c r="A1788" s="245" t="str">
        <f>IF('data-compo-bot50'!A1786&lt;&gt;'data-compo-bot50'!A1785,'data-compo-bot50'!A1786,"")</f>
        <v/>
      </c>
      <c r="B1788" s="7" t="str">
        <f>'data-compo-bot50'!C1786</f>
        <v>Swaziland</v>
      </c>
      <c r="C1788" s="246">
        <f>'data-compo-bot50'!B1786</f>
        <v>1</v>
      </c>
    </row>
    <row r="1789" spans="1:3" x14ac:dyDescent="0.2">
      <c r="A1789" s="245" t="str">
        <f>IF('data-compo-bot50'!A1787&lt;&gt;'data-compo-bot50'!A1786,'data-compo-bot50'!A1787,"")</f>
        <v/>
      </c>
      <c r="B1789" s="7" t="str">
        <f>'data-compo-bot50'!C1787</f>
        <v>Chad</v>
      </c>
      <c r="C1789" s="246">
        <f>'data-compo-bot50'!B1787</f>
        <v>1</v>
      </c>
    </row>
    <row r="1790" spans="1:3" x14ac:dyDescent="0.2">
      <c r="A1790" s="245" t="str">
        <f>IF('data-compo-bot50'!A1788&lt;&gt;'data-compo-bot50'!A1787,'data-compo-bot50'!A1788,"")</f>
        <v/>
      </c>
      <c r="B1790" s="7" t="str">
        <f>'data-compo-bot50'!C1788</f>
        <v>Togo</v>
      </c>
      <c r="C1790" s="246">
        <f>'data-compo-bot50'!B1788</f>
        <v>1</v>
      </c>
    </row>
    <row r="1791" spans="1:3" x14ac:dyDescent="0.2">
      <c r="A1791" s="245" t="str">
        <f>IF('data-compo-bot50'!A1789&lt;&gt;'data-compo-bot50'!A1788,'data-compo-bot50'!A1789,"")</f>
        <v/>
      </c>
      <c r="B1791" s="7" t="str">
        <f>'data-compo-bot50'!C1789</f>
        <v>Tajikistan</v>
      </c>
      <c r="C1791" s="246">
        <f>'data-compo-bot50'!B1789</f>
        <v>1</v>
      </c>
    </row>
    <row r="1792" spans="1:3" x14ac:dyDescent="0.2">
      <c r="A1792" s="245" t="str">
        <f>IF('data-compo-bot50'!A1790&lt;&gt;'data-compo-bot50'!A1789,'data-compo-bot50'!A1790,"")</f>
        <v/>
      </c>
      <c r="B1792" s="7" t="str">
        <f>'data-compo-bot50'!C1790</f>
        <v>Tanzania</v>
      </c>
      <c r="C1792" s="246">
        <f>'data-compo-bot50'!B1790</f>
        <v>1</v>
      </c>
    </row>
    <row r="1793" spans="1:3" x14ac:dyDescent="0.2">
      <c r="A1793" s="245" t="str">
        <f>IF('data-compo-bot50'!A1791&lt;&gt;'data-compo-bot50'!A1790,'data-compo-bot50'!A1791,"")</f>
        <v/>
      </c>
      <c r="B1793" s="7" t="str">
        <f>'data-compo-bot50'!C1791</f>
        <v>Ukraine</v>
      </c>
      <c r="C1793" s="246">
        <f>'data-compo-bot50'!B1791</f>
        <v>1</v>
      </c>
    </row>
    <row r="1794" spans="1:3" x14ac:dyDescent="0.2">
      <c r="A1794" s="245" t="str">
        <f>IF('data-compo-bot50'!A1792&lt;&gt;'data-compo-bot50'!A1791,'data-compo-bot50'!A1792,"")</f>
        <v/>
      </c>
      <c r="B1794" s="7" t="str">
        <f>'data-compo-bot50'!C1792</f>
        <v>Uganda</v>
      </c>
      <c r="C1794" s="246">
        <f>'data-compo-bot50'!B1792</f>
        <v>1</v>
      </c>
    </row>
    <row r="1795" spans="1:3" x14ac:dyDescent="0.2">
      <c r="A1795" s="245" t="str">
        <f>IF('data-compo-bot50'!A1793&lt;&gt;'data-compo-bot50'!A1792,'data-compo-bot50'!A1793,"")</f>
        <v/>
      </c>
      <c r="B1795" s="7" t="str">
        <f>'data-compo-bot50'!C1793</f>
        <v>Uzbekistan</v>
      </c>
      <c r="C1795" s="246">
        <f>'data-compo-bot50'!B1793</f>
        <v>1</v>
      </c>
    </row>
    <row r="1796" spans="1:3" x14ac:dyDescent="0.2">
      <c r="A1796" s="245" t="str">
        <f>IF('data-compo-bot50'!A1794&lt;&gt;'data-compo-bot50'!A1793,'data-compo-bot50'!A1794,"")</f>
        <v/>
      </c>
      <c r="B1796" s="7" t="str">
        <f>'data-compo-bot50'!C1794</f>
        <v>Viet Nam</v>
      </c>
      <c r="C1796" s="246">
        <f>'data-compo-bot50'!B1794</f>
        <v>1</v>
      </c>
    </row>
    <row r="1797" spans="1:3" x14ac:dyDescent="0.2">
      <c r="A1797" s="245" t="str">
        <f>IF('data-compo-bot50'!A1795&lt;&gt;'data-compo-bot50'!A1794,'data-compo-bot50'!A1795,"")</f>
        <v/>
      </c>
      <c r="B1797" s="7" t="str">
        <f>'data-compo-bot50'!C1795</f>
        <v>Yemen</v>
      </c>
      <c r="C1797" s="246">
        <f>'data-compo-bot50'!B1795</f>
        <v>1</v>
      </c>
    </row>
    <row r="1798" spans="1:3" x14ac:dyDescent="0.2">
      <c r="A1798" s="245" t="str">
        <f>IF('data-compo-bot50'!A1796&lt;&gt;'data-compo-bot50'!A1795,'data-compo-bot50'!A1796,"")</f>
        <v/>
      </c>
      <c r="B1798" s="7" t="str">
        <f>'data-compo-bot50'!C1796</f>
        <v>Zambia</v>
      </c>
      <c r="C1798" s="246">
        <f>'data-compo-bot50'!B1796</f>
        <v>1</v>
      </c>
    </row>
    <row r="1799" spans="1:3" x14ac:dyDescent="0.2">
      <c r="A1799" s="245" t="str">
        <f>IF('data-compo-bot50'!A1797&lt;&gt;'data-compo-bot50'!A1796,'data-compo-bot50'!A1797,"")</f>
        <v/>
      </c>
      <c r="B1799" s="7" t="str">
        <f>'data-compo-bot50'!C1797</f>
        <v>Zimbabwe</v>
      </c>
      <c r="C1799" s="246">
        <f>'data-compo-bot50'!B1797</f>
        <v>1</v>
      </c>
    </row>
    <row r="1800" spans="1:3" x14ac:dyDescent="0.2">
      <c r="A1800" s="245" t="str">
        <f>IF('data-compo-bot50'!A1798&lt;&gt;'data-compo-bot50'!A1797,'data-compo-bot50'!A1798,"")</f>
        <v/>
      </c>
      <c r="B1800" s="7" t="str">
        <f>'data-compo-bot50'!C1798</f>
        <v>Zanzibar</v>
      </c>
      <c r="C1800" s="246">
        <f>'data-compo-bot50'!B1798</f>
        <v>1</v>
      </c>
    </row>
    <row r="1801" spans="1:3" x14ac:dyDescent="0.2">
      <c r="A1801" s="245">
        <f>IF('data-compo-bot50'!A1799&lt;&gt;'data-compo-bot50'!A1798,'data-compo-bot50'!A1799,"")</f>
        <v>2010</v>
      </c>
      <c r="B1801" s="7" t="str">
        <f>'data-compo-bot50'!C1799</f>
        <v>Afghanistan</v>
      </c>
      <c r="C1801" s="246">
        <f>'data-compo-bot50'!B1799</f>
        <v>1</v>
      </c>
    </row>
    <row r="1802" spans="1:3" x14ac:dyDescent="0.2">
      <c r="A1802" s="245" t="str">
        <f>IF('data-compo-bot50'!A1800&lt;&gt;'data-compo-bot50'!A1799,'data-compo-bot50'!A1800,"")</f>
        <v/>
      </c>
      <c r="B1802" s="7" t="str">
        <f>'data-compo-bot50'!C1800</f>
        <v>Albania</v>
      </c>
      <c r="C1802" s="246">
        <f>'data-compo-bot50'!B1800</f>
        <v>1</v>
      </c>
    </row>
    <row r="1803" spans="1:3" x14ac:dyDescent="0.2">
      <c r="A1803" s="245" t="str">
        <f>IF('data-compo-bot50'!A1801&lt;&gt;'data-compo-bot50'!A1800,'data-compo-bot50'!A1801,"")</f>
        <v/>
      </c>
      <c r="B1803" s="7" t="str">
        <f>'data-compo-bot50'!C1801</f>
        <v>Armenia</v>
      </c>
      <c r="C1803" s="246">
        <f>'data-compo-bot50'!B1801</f>
        <v>1</v>
      </c>
    </row>
    <row r="1804" spans="1:3" x14ac:dyDescent="0.2">
      <c r="A1804" s="245" t="str">
        <f>IF('data-compo-bot50'!A1802&lt;&gt;'data-compo-bot50'!A1801,'data-compo-bot50'!A1802,"")</f>
        <v/>
      </c>
      <c r="B1804" s="7" t="str">
        <f>'data-compo-bot50'!C1802</f>
        <v>Angola</v>
      </c>
      <c r="C1804" s="246">
        <f>'data-compo-bot50'!B1802</f>
        <v>1</v>
      </c>
    </row>
    <row r="1805" spans="1:3" x14ac:dyDescent="0.2">
      <c r="A1805" s="245" t="str">
        <f>IF('data-compo-bot50'!A1803&lt;&gt;'data-compo-bot50'!A1802,'data-compo-bot50'!A1803,"")</f>
        <v/>
      </c>
      <c r="B1805" s="7" t="str">
        <f>'data-compo-bot50'!C1803</f>
        <v>Bangladesh</v>
      </c>
      <c r="C1805" s="246">
        <f>'data-compo-bot50'!B1803</f>
        <v>1</v>
      </c>
    </row>
    <row r="1806" spans="1:3" x14ac:dyDescent="0.2">
      <c r="A1806" s="245" t="str">
        <f>IF('data-compo-bot50'!A1804&lt;&gt;'data-compo-bot50'!A1803,'data-compo-bot50'!A1804,"")</f>
        <v/>
      </c>
      <c r="B1806" s="7" t="str">
        <f>'data-compo-bot50'!C1804</f>
        <v>Burkina Faso</v>
      </c>
      <c r="C1806" s="246">
        <f>'data-compo-bot50'!B1804</f>
        <v>1</v>
      </c>
    </row>
    <row r="1807" spans="1:3" x14ac:dyDescent="0.2">
      <c r="A1807" s="245" t="str">
        <f>IF('data-compo-bot50'!A1805&lt;&gt;'data-compo-bot50'!A1804,'data-compo-bot50'!A1805,"")</f>
        <v/>
      </c>
      <c r="B1807" s="7" t="str">
        <f>'data-compo-bot50'!C1805</f>
        <v>Burundi</v>
      </c>
      <c r="C1807" s="246">
        <f>'data-compo-bot50'!B1805</f>
        <v>1</v>
      </c>
    </row>
    <row r="1808" spans="1:3" x14ac:dyDescent="0.2">
      <c r="A1808" s="245" t="str">
        <f>IF('data-compo-bot50'!A1806&lt;&gt;'data-compo-bot50'!A1805,'data-compo-bot50'!A1806,"")</f>
        <v/>
      </c>
      <c r="B1808" s="7" t="str">
        <f>'data-compo-bot50'!C1806</f>
        <v>Benin</v>
      </c>
      <c r="C1808" s="246">
        <f>'data-compo-bot50'!B1806</f>
        <v>1</v>
      </c>
    </row>
    <row r="1809" spans="1:3" x14ac:dyDescent="0.2">
      <c r="A1809" s="245" t="str">
        <f>IF('data-compo-bot50'!A1807&lt;&gt;'data-compo-bot50'!A1806,'data-compo-bot50'!A1807,"")</f>
        <v/>
      </c>
      <c r="B1809" s="7" t="str">
        <f>'data-compo-bot50'!C1807</f>
        <v>Bolivia</v>
      </c>
      <c r="C1809" s="246">
        <f>'data-compo-bot50'!B1807</f>
        <v>1</v>
      </c>
    </row>
    <row r="1810" spans="1:3" x14ac:dyDescent="0.2">
      <c r="A1810" s="245" t="str">
        <f>IF('data-compo-bot50'!A1808&lt;&gt;'data-compo-bot50'!A1807,'data-compo-bot50'!A1808,"")</f>
        <v/>
      </c>
      <c r="B1810" s="7" t="str">
        <f>'data-compo-bot50'!C1808</f>
        <v>Bhutan</v>
      </c>
      <c r="C1810" s="246">
        <f>'data-compo-bot50'!B1808</f>
        <v>1</v>
      </c>
    </row>
    <row r="1811" spans="1:3" x14ac:dyDescent="0.2">
      <c r="A1811" s="245" t="str">
        <f>IF('data-compo-bot50'!A1809&lt;&gt;'data-compo-bot50'!A1808,'data-compo-bot50'!A1809,"")</f>
        <v/>
      </c>
      <c r="B1811" s="7" t="str">
        <f>'data-compo-bot50'!C1809</f>
        <v>Belize</v>
      </c>
      <c r="C1811" s="246">
        <f>'data-compo-bot50'!B1809</f>
        <v>1</v>
      </c>
    </row>
    <row r="1812" spans="1:3" x14ac:dyDescent="0.2">
      <c r="A1812" s="245" t="str">
        <f>IF('data-compo-bot50'!A1810&lt;&gt;'data-compo-bot50'!A1809,'data-compo-bot50'!A1810,"")</f>
        <v/>
      </c>
      <c r="B1812" s="7" t="str">
        <f>'data-compo-bot50'!C1810</f>
        <v>DR Congo</v>
      </c>
      <c r="C1812" s="246">
        <f>'data-compo-bot50'!B1810</f>
        <v>1</v>
      </c>
    </row>
    <row r="1813" spans="1:3" x14ac:dyDescent="0.2">
      <c r="A1813" s="245" t="str">
        <f>IF('data-compo-bot50'!A1811&lt;&gt;'data-compo-bot50'!A1810,'data-compo-bot50'!A1811,"")</f>
        <v/>
      </c>
      <c r="B1813" s="7" t="str">
        <f>'data-compo-bot50'!C1811</f>
        <v>Central African Republic</v>
      </c>
      <c r="C1813" s="246">
        <f>'data-compo-bot50'!B1811</f>
        <v>1</v>
      </c>
    </row>
    <row r="1814" spans="1:3" x14ac:dyDescent="0.2">
      <c r="A1814" s="245" t="str">
        <f>IF('data-compo-bot50'!A1812&lt;&gt;'data-compo-bot50'!A1811,'data-compo-bot50'!A1812,"")</f>
        <v/>
      </c>
      <c r="B1814" s="7" t="str">
        <f>'data-compo-bot50'!C1812</f>
        <v>Congo</v>
      </c>
      <c r="C1814" s="246">
        <f>'data-compo-bot50'!B1812</f>
        <v>1</v>
      </c>
    </row>
    <row r="1815" spans="1:3" x14ac:dyDescent="0.2">
      <c r="A1815" s="245" t="str">
        <f>IF('data-compo-bot50'!A1813&lt;&gt;'data-compo-bot50'!A1812,'data-compo-bot50'!A1813,"")</f>
        <v/>
      </c>
      <c r="B1815" s="7" t="str">
        <f>'data-compo-bot50'!C1813</f>
        <v>Cote d'Ivoire</v>
      </c>
      <c r="C1815" s="246">
        <f>'data-compo-bot50'!B1813</f>
        <v>1</v>
      </c>
    </row>
    <row r="1816" spans="1:3" x14ac:dyDescent="0.2">
      <c r="A1816" s="245" t="str">
        <f>IF('data-compo-bot50'!A1814&lt;&gt;'data-compo-bot50'!A1813,'data-compo-bot50'!A1814,"")</f>
        <v/>
      </c>
      <c r="B1816" s="7" t="str">
        <f>'data-compo-bot50'!C1814</f>
        <v>Cameroon</v>
      </c>
      <c r="C1816" s="246">
        <f>'data-compo-bot50'!B1814</f>
        <v>1</v>
      </c>
    </row>
    <row r="1817" spans="1:3" x14ac:dyDescent="0.2">
      <c r="A1817" s="245" t="str">
        <f>IF('data-compo-bot50'!A1815&lt;&gt;'data-compo-bot50'!A1814,'data-compo-bot50'!A1815,"")</f>
        <v/>
      </c>
      <c r="B1817" s="7" t="str">
        <f>'data-compo-bot50'!C1815</f>
        <v>China</v>
      </c>
      <c r="C1817" s="246">
        <f>'data-compo-bot50'!B1815</f>
        <v>0.17000000178813934</v>
      </c>
    </row>
    <row r="1818" spans="1:3" x14ac:dyDescent="0.2">
      <c r="A1818" s="245" t="str">
        <f>IF('data-compo-bot50'!A1816&lt;&gt;'data-compo-bot50'!A1815,'data-compo-bot50'!A1816,"")</f>
        <v/>
      </c>
      <c r="B1818" s="7" t="str">
        <f>'data-compo-bot50'!C1816</f>
        <v>Cabo Verde</v>
      </c>
      <c r="C1818" s="246">
        <f>'data-compo-bot50'!B1816</f>
        <v>1</v>
      </c>
    </row>
    <row r="1819" spans="1:3" x14ac:dyDescent="0.2">
      <c r="A1819" s="245" t="str">
        <f>IF('data-compo-bot50'!A1817&lt;&gt;'data-compo-bot50'!A1816,'data-compo-bot50'!A1817,"")</f>
        <v/>
      </c>
      <c r="B1819" s="7" t="str">
        <f>'data-compo-bot50'!C1817</f>
        <v>Djibouti</v>
      </c>
      <c r="C1819" s="246">
        <f>'data-compo-bot50'!B1817</f>
        <v>1</v>
      </c>
    </row>
    <row r="1820" spans="1:3" x14ac:dyDescent="0.2">
      <c r="A1820" s="245" t="str">
        <f>IF('data-compo-bot50'!A1818&lt;&gt;'data-compo-bot50'!A1817,'data-compo-bot50'!A1818,"")</f>
        <v/>
      </c>
      <c r="B1820" s="7" t="str">
        <f>'data-compo-bot50'!C1818</f>
        <v>Ecuador</v>
      </c>
      <c r="C1820" s="246">
        <f>'data-compo-bot50'!B1818</f>
        <v>1</v>
      </c>
    </row>
    <row r="1821" spans="1:3" x14ac:dyDescent="0.2">
      <c r="A1821" s="245" t="str">
        <f>IF('data-compo-bot50'!A1819&lt;&gt;'data-compo-bot50'!A1818,'data-compo-bot50'!A1819,"")</f>
        <v/>
      </c>
      <c r="B1821" s="7" t="str">
        <f>'data-compo-bot50'!C1819</f>
        <v>Eritrea</v>
      </c>
      <c r="C1821" s="246">
        <f>'data-compo-bot50'!B1819</f>
        <v>1</v>
      </c>
    </row>
    <row r="1822" spans="1:3" x14ac:dyDescent="0.2">
      <c r="A1822" s="245" t="str">
        <f>IF('data-compo-bot50'!A1820&lt;&gt;'data-compo-bot50'!A1819,'data-compo-bot50'!A1820,"")</f>
        <v/>
      </c>
      <c r="B1822" s="7" t="str">
        <f>'data-compo-bot50'!C1820</f>
        <v>Ethiopia</v>
      </c>
      <c r="C1822" s="246">
        <f>'data-compo-bot50'!B1820</f>
        <v>1</v>
      </c>
    </row>
    <row r="1823" spans="1:3" x14ac:dyDescent="0.2">
      <c r="A1823" s="245" t="str">
        <f>IF('data-compo-bot50'!A1821&lt;&gt;'data-compo-bot50'!A1820,'data-compo-bot50'!A1821,"")</f>
        <v/>
      </c>
      <c r="B1823" s="7" t="str">
        <f>'data-compo-bot50'!C1821</f>
        <v>Georgia</v>
      </c>
      <c r="C1823" s="246">
        <f>'data-compo-bot50'!B1821</f>
        <v>1</v>
      </c>
    </row>
    <row r="1824" spans="1:3" x14ac:dyDescent="0.2">
      <c r="A1824" s="245" t="str">
        <f>IF('data-compo-bot50'!A1822&lt;&gt;'data-compo-bot50'!A1821,'data-compo-bot50'!A1822,"")</f>
        <v/>
      </c>
      <c r="B1824" s="7" t="str">
        <f>'data-compo-bot50'!C1822</f>
        <v>Ghana</v>
      </c>
      <c r="C1824" s="246">
        <f>'data-compo-bot50'!B1822</f>
        <v>1</v>
      </c>
    </row>
    <row r="1825" spans="1:3" x14ac:dyDescent="0.2">
      <c r="A1825" s="245" t="str">
        <f>IF('data-compo-bot50'!A1823&lt;&gt;'data-compo-bot50'!A1822,'data-compo-bot50'!A1823,"")</f>
        <v/>
      </c>
      <c r="B1825" s="7" t="str">
        <f>'data-compo-bot50'!C1823</f>
        <v>Gambia</v>
      </c>
      <c r="C1825" s="246">
        <f>'data-compo-bot50'!B1823</f>
        <v>1</v>
      </c>
    </row>
    <row r="1826" spans="1:3" x14ac:dyDescent="0.2">
      <c r="A1826" s="245" t="str">
        <f>IF('data-compo-bot50'!A1824&lt;&gt;'data-compo-bot50'!A1823,'data-compo-bot50'!A1824,"")</f>
        <v/>
      </c>
      <c r="B1826" s="7" t="str">
        <f>'data-compo-bot50'!C1824</f>
        <v>Guinea</v>
      </c>
      <c r="C1826" s="246">
        <f>'data-compo-bot50'!B1824</f>
        <v>1</v>
      </c>
    </row>
    <row r="1827" spans="1:3" x14ac:dyDescent="0.2">
      <c r="A1827" s="245" t="str">
        <f>IF('data-compo-bot50'!A1825&lt;&gt;'data-compo-bot50'!A1824,'data-compo-bot50'!A1825,"")</f>
        <v/>
      </c>
      <c r="B1827" s="7" t="str">
        <f>'data-compo-bot50'!C1825</f>
        <v>Guatemala</v>
      </c>
      <c r="C1827" s="246">
        <f>'data-compo-bot50'!B1825</f>
        <v>1</v>
      </c>
    </row>
    <row r="1828" spans="1:3" x14ac:dyDescent="0.2">
      <c r="A1828" s="245" t="str">
        <f>IF('data-compo-bot50'!A1826&lt;&gt;'data-compo-bot50'!A1825,'data-compo-bot50'!A1826,"")</f>
        <v/>
      </c>
      <c r="B1828" s="7" t="str">
        <f>'data-compo-bot50'!C1826</f>
        <v>Guinea-Bissau</v>
      </c>
      <c r="C1828" s="246">
        <f>'data-compo-bot50'!B1826</f>
        <v>1</v>
      </c>
    </row>
    <row r="1829" spans="1:3" x14ac:dyDescent="0.2">
      <c r="A1829" s="245" t="str">
        <f>IF('data-compo-bot50'!A1827&lt;&gt;'data-compo-bot50'!A1826,'data-compo-bot50'!A1827,"")</f>
        <v/>
      </c>
      <c r="B1829" s="7" t="str">
        <f>'data-compo-bot50'!C1827</f>
        <v>Guyana</v>
      </c>
      <c r="C1829" s="246">
        <f>'data-compo-bot50'!B1827</f>
        <v>1</v>
      </c>
    </row>
    <row r="1830" spans="1:3" x14ac:dyDescent="0.2">
      <c r="A1830" s="245" t="str">
        <f>IF('data-compo-bot50'!A1828&lt;&gt;'data-compo-bot50'!A1827,'data-compo-bot50'!A1828,"")</f>
        <v/>
      </c>
      <c r="B1830" s="7" t="str">
        <f>'data-compo-bot50'!C1828</f>
        <v>Honduras</v>
      </c>
      <c r="C1830" s="246">
        <f>'data-compo-bot50'!B1828</f>
        <v>1</v>
      </c>
    </row>
    <row r="1831" spans="1:3" x14ac:dyDescent="0.2">
      <c r="A1831" s="245" t="str">
        <f>IF('data-compo-bot50'!A1829&lt;&gt;'data-compo-bot50'!A1828,'data-compo-bot50'!A1829,"")</f>
        <v/>
      </c>
      <c r="B1831" s="7" t="str">
        <f>'data-compo-bot50'!C1829</f>
        <v>Haiti</v>
      </c>
      <c r="C1831" s="246">
        <f>'data-compo-bot50'!B1829</f>
        <v>1</v>
      </c>
    </row>
    <row r="1832" spans="1:3" x14ac:dyDescent="0.2">
      <c r="A1832" s="245" t="str">
        <f>IF('data-compo-bot50'!A1830&lt;&gt;'data-compo-bot50'!A1829,'data-compo-bot50'!A1830,"")</f>
        <v/>
      </c>
      <c r="B1832" s="7" t="str">
        <f>'data-compo-bot50'!C1830</f>
        <v>Indonesia</v>
      </c>
      <c r="C1832" s="246">
        <f>'data-compo-bot50'!B1830</f>
        <v>1</v>
      </c>
    </row>
    <row r="1833" spans="1:3" x14ac:dyDescent="0.2">
      <c r="A1833" s="245" t="str">
        <f>IF('data-compo-bot50'!A1831&lt;&gt;'data-compo-bot50'!A1830,'data-compo-bot50'!A1831,"")</f>
        <v/>
      </c>
      <c r="B1833" s="7" t="str">
        <f>'data-compo-bot50'!C1831</f>
        <v>India</v>
      </c>
      <c r="C1833" s="246">
        <f>'data-compo-bot50'!B1831</f>
        <v>1</v>
      </c>
    </row>
    <row r="1834" spans="1:3" x14ac:dyDescent="0.2">
      <c r="A1834" s="245" t="str">
        <f>IF('data-compo-bot50'!A1832&lt;&gt;'data-compo-bot50'!A1831,'data-compo-bot50'!A1832,"")</f>
        <v/>
      </c>
      <c r="B1834" s="7" t="str">
        <f>'data-compo-bot50'!C1832</f>
        <v>Jamaica</v>
      </c>
      <c r="C1834" s="246">
        <f>'data-compo-bot50'!B1832</f>
        <v>1</v>
      </c>
    </row>
    <row r="1835" spans="1:3" x14ac:dyDescent="0.2">
      <c r="A1835" s="245" t="str">
        <f>IF('data-compo-bot50'!A1833&lt;&gt;'data-compo-bot50'!A1832,'data-compo-bot50'!A1833,"")</f>
        <v/>
      </c>
      <c r="B1835" s="7" t="str">
        <f>'data-compo-bot50'!C1833</f>
        <v>Kenya</v>
      </c>
      <c r="C1835" s="246">
        <f>'data-compo-bot50'!B1833</f>
        <v>1</v>
      </c>
    </row>
    <row r="1836" spans="1:3" x14ac:dyDescent="0.2">
      <c r="A1836" s="245" t="str">
        <f>IF('data-compo-bot50'!A1834&lt;&gt;'data-compo-bot50'!A1833,'data-compo-bot50'!A1834,"")</f>
        <v/>
      </c>
      <c r="B1836" s="7" t="str">
        <f>'data-compo-bot50'!C1834</f>
        <v>Kyrgyzstan</v>
      </c>
      <c r="C1836" s="246">
        <f>'data-compo-bot50'!B1834</f>
        <v>1</v>
      </c>
    </row>
    <row r="1837" spans="1:3" x14ac:dyDescent="0.2">
      <c r="A1837" s="245" t="str">
        <f>IF('data-compo-bot50'!A1835&lt;&gt;'data-compo-bot50'!A1834,'data-compo-bot50'!A1835,"")</f>
        <v/>
      </c>
      <c r="B1837" s="7" t="str">
        <f>'data-compo-bot50'!C1835</f>
        <v>Cambodia</v>
      </c>
      <c r="C1837" s="246">
        <f>'data-compo-bot50'!B1835</f>
        <v>1</v>
      </c>
    </row>
    <row r="1838" spans="1:3" x14ac:dyDescent="0.2">
      <c r="A1838" s="245" t="str">
        <f>IF('data-compo-bot50'!A1836&lt;&gt;'data-compo-bot50'!A1835,'data-compo-bot50'!A1836,"")</f>
        <v/>
      </c>
      <c r="B1838" s="7" t="str">
        <f>'data-compo-bot50'!C1836</f>
        <v>Comoros</v>
      </c>
      <c r="C1838" s="246">
        <f>'data-compo-bot50'!B1836</f>
        <v>1</v>
      </c>
    </row>
    <row r="1839" spans="1:3" x14ac:dyDescent="0.2">
      <c r="A1839" s="245" t="str">
        <f>IF('data-compo-bot50'!A1837&lt;&gt;'data-compo-bot50'!A1836,'data-compo-bot50'!A1837,"")</f>
        <v/>
      </c>
      <c r="B1839" s="7" t="str">
        <f>'data-compo-bot50'!C1837</f>
        <v>Lao PDR</v>
      </c>
      <c r="C1839" s="246">
        <f>'data-compo-bot50'!B1837</f>
        <v>1</v>
      </c>
    </row>
    <row r="1840" spans="1:3" x14ac:dyDescent="0.2">
      <c r="A1840" s="245" t="str">
        <f>IF('data-compo-bot50'!A1838&lt;&gt;'data-compo-bot50'!A1837,'data-compo-bot50'!A1838,"")</f>
        <v/>
      </c>
      <c r="B1840" s="7" t="str">
        <f>'data-compo-bot50'!C1838</f>
        <v>Sri Lanka</v>
      </c>
      <c r="C1840" s="246">
        <f>'data-compo-bot50'!B1838</f>
        <v>1</v>
      </c>
    </row>
    <row r="1841" spans="1:3" x14ac:dyDescent="0.2">
      <c r="A1841" s="245" t="str">
        <f>IF('data-compo-bot50'!A1839&lt;&gt;'data-compo-bot50'!A1838,'data-compo-bot50'!A1839,"")</f>
        <v/>
      </c>
      <c r="B1841" s="7" t="str">
        <f>'data-compo-bot50'!C1839</f>
        <v>Liberia</v>
      </c>
      <c r="C1841" s="246">
        <f>'data-compo-bot50'!B1839</f>
        <v>1</v>
      </c>
    </row>
    <row r="1842" spans="1:3" x14ac:dyDescent="0.2">
      <c r="A1842" s="245" t="str">
        <f>IF('data-compo-bot50'!A1840&lt;&gt;'data-compo-bot50'!A1839,'data-compo-bot50'!A1840,"")</f>
        <v/>
      </c>
      <c r="B1842" s="7" t="str">
        <f>'data-compo-bot50'!C1840</f>
        <v>Lesotho</v>
      </c>
      <c r="C1842" s="246">
        <f>'data-compo-bot50'!B1840</f>
        <v>1</v>
      </c>
    </row>
    <row r="1843" spans="1:3" x14ac:dyDescent="0.2">
      <c r="A1843" s="245" t="str">
        <f>IF('data-compo-bot50'!A1841&lt;&gt;'data-compo-bot50'!A1840,'data-compo-bot50'!A1841,"")</f>
        <v/>
      </c>
      <c r="B1843" s="7" t="str">
        <f>'data-compo-bot50'!C1841</f>
        <v>Morocco</v>
      </c>
      <c r="C1843" s="246">
        <f>'data-compo-bot50'!B1841</f>
        <v>1</v>
      </c>
    </row>
    <row r="1844" spans="1:3" x14ac:dyDescent="0.2">
      <c r="A1844" s="245" t="str">
        <f>IF('data-compo-bot50'!A1842&lt;&gt;'data-compo-bot50'!A1841,'data-compo-bot50'!A1842,"")</f>
        <v/>
      </c>
      <c r="B1844" s="7" t="str">
        <f>'data-compo-bot50'!C1842</f>
        <v>Moldova</v>
      </c>
      <c r="C1844" s="246">
        <f>'data-compo-bot50'!B1842</f>
        <v>1</v>
      </c>
    </row>
    <row r="1845" spans="1:3" x14ac:dyDescent="0.2">
      <c r="A1845" s="245" t="str">
        <f>IF('data-compo-bot50'!A1843&lt;&gt;'data-compo-bot50'!A1842,'data-compo-bot50'!A1843,"")</f>
        <v/>
      </c>
      <c r="B1845" s="7" t="str">
        <f>'data-compo-bot50'!C1843</f>
        <v>Madagascar</v>
      </c>
      <c r="C1845" s="246">
        <f>'data-compo-bot50'!B1843</f>
        <v>1</v>
      </c>
    </row>
    <row r="1846" spans="1:3" x14ac:dyDescent="0.2">
      <c r="A1846" s="245" t="str">
        <f>IF('data-compo-bot50'!A1844&lt;&gt;'data-compo-bot50'!A1843,'data-compo-bot50'!A1844,"")</f>
        <v/>
      </c>
      <c r="B1846" s="7" t="str">
        <f>'data-compo-bot50'!C1844</f>
        <v>Mali</v>
      </c>
      <c r="C1846" s="246">
        <f>'data-compo-bot50'!B1844</f>
        <v>1</v>
      </c>
    </row>
    <row r="1847" spans="1:3" x14ac:dyDescent="0.2">
      <c r="A1847" s="245" t="str">
        <f>IF('data-compo-bot50'!A1845&lt;&gt;'data-compo-bot50'!A1844,'data-compo-bot50'!A1845,"")</f>
        <v/>
      </c>
      <c r="B1847" s="7" t="str">
        <f>'data-compo-bot50'!C1845</f>
        <v>Myanmar</v>
      </c>
      <c r="C1847" s="246">
        <f>'data-compo-bot50'!B1845</f>
        <v>1</v>
      </c>
    </row>
    <row r="1848" spans="1:3" x14ac:dyDescent="0.2">
      <c r="A1848" s="245" t="str">
        <f>IF('data-compo-bot50'!A1846&lt;&gt;'data-compo-bot50'!A1845,'data-compo-bot50'!A1846,"")</f>
        <v/>
      </c>
      <c r="B1848" s="7" t="str">
        <f>'data-compo-bot50'!C1846</f>
        <v>Mongolia</v>
      </c>
      <c r="C1848" s="246">
        <f>'data-compo-bot50'!B1846</f>
        <v>1</v>
      </c>
    </row>
    <row r="1849" spans="1:3" x14ac:dyDescent="0.2">
      <c r="A1849" s="245" t="str">
        <f>IF('data-compo-bot50'!A1847&lt;&gt;'data-compo-bot50'!A1846,'data-compo-bot50'!A1847,"")</f>
        <v/>
      </c>
      <c r="B1849" s="7" t="str">
        <f>'data-compo-bot50'!C1847</f>
        <v>Mauritania</v>
      </c>
      <c r="C1849" s="246">
        <f>'data-compo-bot50'!B1847</f>
        <v>1</v>
      </c>
    </row>
    <row r="1850" spans="1:3" x14ac:dyDescent="0.2">
      <c r="A1850" s="245" t="str">
        <f>IF('data-compo-bot50'!A1848&lt;&gt;'data-compo-bot50'!A1847,'data-compo-bot50'!A1848,"")</f>
        <v/>
      </c>
      <c r="B1850" s="7" t="str">
        <f>'data-compo-bot50'!C1848</f>
        <v>Malawi</v>
      </c>
      <c r="C1850" s="246">
        <f>'data-compo-bot50'!B1848</f>
        <v>1</v>
      </c>
    </row>
    <row r="1851" spans="1:3" x14ac:dyDescent="0.2">
      <c r="A1851" s="245" t="str">
        <f>IF('data-compo-bot50'!A1849&lt;&gt;'data-compo-bot50'!A1848,'data-compo-bot50'!A1849,"")</f>
        <v/>
      </c>
      <c r="B1851" s="7" t="str">
        <f>'data-compo-bot50'!C1849</f>
        <v>Mozambique</v>
      </c>
      <c r="C1851" s="246">
        <f>'data-compo-bot50'!B1849</f>
        <v>1</v>
      </c>
    </row>
    <row r="1852" spans="1:3" x14ac:dyDescent="0.2">
      <c r="A1852" s="245" t="str">
        <f>IF('data-compo-bot50'!A1850&lt;&gt;'data-compo-bot50'!A1849,'data-compo-bot50'!A1850,"")</f>
        <v/>
      </c>
      <c r="B1852" s="7" t="str">
        <f>'data-compo-bot50'!C1850</f>
        <v>Namibia</v>
      </c>
      <c r="C1852" s="246">
        <f>'data-compo-bot50'!B1850</f>
        <v>1</v>
      </c>
    </row>
    <row r="1853" spans="1:3" x14ac:dyDescent="0.2">
      <c r="A1853" s="245" t="str">
        <f>IF('data-compo-bot50'!A1851&lt;&gt;'data-compo-bot50'!A1850,'data-compo-bot50'!A1851,"")</f>
        <v/>
      </c>
      <c r="B1853" s="7" t="str">
        <f>'data-compo-bot50'!C1851</f>
        <v>Niger</v>
      </c>
      <c r="C1853" s="246">
        <f>'data-compo-bot50'!B1851</f>
        <v>1</v>
      </c>
    </row>
    <row r="1854" spans="1:3" x14ac:dyDescent="0.2">
      <c r="A1854" s="245" t="str">
        <f>IF('data-compo-bot50'!A1852&lt;&gt;'data-compo-bot50'!A1851,'data-compo-bot50'!A1852,"")</f>
        <v/>
      </c>
      <c r="B1854" s="7" t="str">
        <f>'data-compo-bot50'!C1852</f>
        <v>Nigeria</v>
      </c>
      <c r="C1854" s="246">
        <f>'data-compo-bot50'!B1852</f>
        <v>1</v>
      </c>
    </row>
    <row r="1855" spans="1:3" x14ac:dyDescent="0.2">
      <c r="A1855" s="245" t="str">
        <f>IF('data-compo-bot50'!A1853&lt;&gt;'data-compo-bot50'!A1852,'data-compo-bot50'!A1853,"")</f>
        <v/>
      </c>
      <c r="B1855" s="7" t="str">
        <f>'data-compo-bot50'!C1853</f>
        <v>Nicaragua</v>
      </c>
      <c r="C1855" s="246">
        <f>'data-compo-bot50'!B1853</f>
        <v>1</v>
      </c>
    </row>
    <row r="1856" spans="1:3" x14ac:dyDescent="0.2">
      <c r="A1856" s="245" t="str">
        <f>IF('data-compo-bot50'!A1854&lt;&gt;'data-compo-bot50'!A1853,'data-compo-bot50'!A1854,"")</f>
        <v/>
      </c>
      <c r="B1856" s="7" t="str">
        <f>'data-compo-bot50'!C1854</f>
        <v>Nepal</v>
      </c>
      <c r="C1856" s="246">
        <f>'data-compo-bot50'!B1854</f>
        <v>1</v>
      </c>
    </row>
    <row r="1857" spans="1:3" x14ac:dyDescent="0.2">
      <c r="A1857" s="245" t="str">
        <f>IF('data-compo-bot50'!A1855&lt;&gt;'data-compo-bot50'!A1854,'data-compo-bot50'!A1855,"")</f>
        <v/>
      </c>
      <c r="B1857" s="7" t="str">
        <f>'data-compo-bot50'!C1855</f>
        <v>Papua New Guinea</v>
      </c>
      <c r="C1857" s="246">
        <f>'data-compo-bot50'!B1855</f>
        <v>1</v>
      </c>
    </row>
    <row r="1858" spans="1:3" x14ac:dyDescent="0.2">
      <c r="A1858" s="245" t="str">
        <f>IF('data-compo-bot50'!A1856&lt;&gt;'data-compo-bot50'!A1855,'data-compo-bot50'!A1856,"")</f>
        <v/>
      </c>
      <c r="B1858" s="7" t="str">
        <f>'data-compo-bot50'!C1856</f>
        <v>Philippines</v>
      </c>
      <c r="C1858" s="246">
        <f>'data-compo-bot50'!B1856</f>
        <v>1</v>
      </c>
    </row>
    <row r="1859" spans="1:3" x14ac:dyDescent="0.2">
      <c r="A1859" s="245" t="str">
        <f>IF('data-compo-bot50'!A1857&lt;&gt;'data-compo-bot50'!A1856,'data-compo-bot50'!A1857,"")</f>
        <v/>
      </c>
      <c r="B1859" s="7" t="str">
        <f>'data-compo-bot50'!C1857</f>
        <v>Pakistan</v>
      </c>
      <c r="C1859" s="246">
        <f>'data-compo-bot50'!B1857</f>
        <v>1</v>
      </c>
    </row>
    <row r="1860" spans="1:3" x14ac:dyDescent="0.2">
      <c r="A1860" s="245" t="str">
        <f>IF('data-compo-bot50'!A1858&lt;&gt;'data-compo-bot50'!A1857,'data-compo-bot50'!A1858,"")</f>
        <v/>
      </c>
      <c r="B1860" s="7" t="str">
        <f>'data-compo-bot50'!C1858</f>
        <v>Palestine</v>
      </c>
      <c r="C1860" s="246">
        <f>'data-compo-bot50'!B1858</f>
        <v>1</v>
      </c>
    </row>
    <row r="1861" spans="1:3" x14ac:dyDescent="0.2">
      <c r="A1861" s="245" t="str">
        <f>IF('data-compo-bot50'!A1859&lt;&gt;'data-compo-bot50'!A1858,'data-compo-bot50'!A1859,"")</f>
        <v/>
      </c>
      <c r="B1861" s="7" t="str">
        <f>'data-compo-bot50'!C1859</f>
        <v>Paraguay</v>
      </c>
      <c r="C1861" s="246">
        <f>'data-compo-bot50'!B1859</f>
        <v>1</v>
      </c>
    </row>
    <row r="1862" spans="1:3" x14ac:dyDescent="0.2">
      <c r="A1862" s="245" t="str">
        <f>IF('data-compo-bot50'!A1860&lt;&gt;'data-compo-bot50'!A1859,'data-compo-bot50'!A1860,"")</f>
        <v/>
      </c>
      <c r="B1862" s="7" t="str">
        <f>'data-compo-bot50'!C1860</f>
        <v>Rwanda</v>
      </c>
      <c r="C1862" s="246">
        <f>'data-compo-bot50'!B1860</f>
        <v>1</v>
      </c>
    </row>
    <row r="1863" spans="1:3" x14ac:dyDescent="0.2">
      <c r="A1863" s="245" t="str">
        <f>IF('data-compo-bot50'!A1861&lt;&gt;'data-compo-bot50'!A1860,'data-compo-bot50'!A1861,"")</f>
        <v/>
      </c>
      <c r="B1863" s="7" t="str">
        <f>'data-compo-bot50'!C1861</f>
        <v>Sudan</v>
      </c>
      <c r="C1863" s="246">
        <f>'data-compo-bot50'!B1861</f>
        <v>1</v>
      </c>
    </row>
    <row r="1864" spans="1:3" x14ac:dyDescent="0.2">
      <c r="A1864" s="245" t="str">
        <f>IF('data-compo-bot50'!A1862&lt;&gt;'data-compo-bot50'!A1861,'data-compo-bot50'!A1862,"")</f>
        <v/>
      </c>
      <c r="B1864" s="7" t="str">
        <f>'data-compo-bot50'!C1862</f>
        <v>Sierra Leone</v>
      </c>
      <c r="C1864" s="246">
        <f>'data-compo-bot50'!B1862</f>
        <v>1</v>
      </c>
    </row>
    <row r="1865" spans="1:3" x14ac:dyDescent="0.2">
      <c r="A1865" s="245" t="str">
        <f>IF('data-compo-bot50'!A1863&lt;&gt;'data-compo-bot50'!A1862,'data-compo-bot50'!A1863,"")</f>
        <v/>
      </c>
      <c r="B1865" s="7" t="str">
        <f>'data-compo-bot50'!C1863</f>
        <v>Senegal</v>
      </c>
      <c r="C1865" s="246">
        <f>'data-compo-bot50'!B1863</f>
        <v>1</v>
      </c>
    </row>
    <row r="1866" spans="1:3" x14ac:dyDescent="0.2">
      <c r="A1866" s="245" t="str">
        <f>IF('data-compo-bot50'!A1864&lt;&gt;'data-compo-bot50'!A1863,'data-compo-bot50'!A1864,"")</f>
        <v/>
      </c>
      <c r="B1866" s="7" t="str">
        <f>'data-compo-bot50'!C1864</f>
        <v>Somalia</v>
      </c>
      <c r="C1866" s="246">
        <f>'data-compo-bot50'!B1864</f>
        <v>1</v>
      </c>
    </row>
    <row r="1867" spans="1:3" x14ac:dyDescent="0.2">
      <c r="A1867" s="245" t="str">
        <f>IF('data-compo-bot50'!A1865&lt;&gt;'data-compo-bot50'!A1864,'data-compo-bot50'!A1865,"")</f>
        <v/>
      </c>
      <c r="B1867" s="7" t="str">
        <f>'data-compo-bot50'!C1865</f>
        <v>South Sudan</v>
      </c>
      <c r="C1867" s="246">
        <f>'data-compo-bot50'!B1865</f>
        <v>1</v>
      </c>
    </row>
    <row r="1868" spans="1:3" x14ac:dyDescent="0.2">
      <c r="A1868" s="245" t="str">
        <f>IF('data-compo-bot50'!A1866&lt;&gt;'data-compo-bot50'!A1865,'data-compo-bot50'!A1866,"")</f>
        <v/>
      </c>
      <c r="B1868" s="7" t="str">
        <f>'data-compo-bot50'!C1866</f>
        <v>Sao Tome and Principe</v>
      </c>
      <c r="C1868" s="246">
        <f>'data-compo-bot50'!B1866</f>
        <v>1</v>
      </c>
    </row>
    <row r="1869" spans="1:3" x14ac:dyDescent="0.2">
      <c r="A1869" s="245" t="str">
        <f>IF('data-compo-bot50'!A1867&lt;&gt;'data-compo-bot50'!A1866,'data-compo-bot50'!A1867,"")</f>
        <v/>
      </c>
      <c r="B1869" s="7" t="str">
        <f>'data-compo-bot50'!C1867</f>
        <v>El Salvador</v>
      </c>
      <c r="C1869" s="246">
        <f>'data-compo-bot50'!B1867</f>
        <v>1</v>
      </c>
    </row>
    <row r="1870" spans="1:3" x14ac:dyDescent="0.2">
      <c r="A1870" s="245" t="str">
        <f>IF('data-compo-bot50'!A1868&lt;&gt;'data-compo-bot50'!A1867,'data-compo-bot50'!A1868,"")</f>
        <v/>
      </c>
      <c r="B1870" s="7" t="str">
        <f>'data-compo-bot50'!C1868</f>
        <v>Syrian Arab Republic</v>
      </c>
      <c r="C1870" s="246">
        <f>'data-compo-bot50'!B1868</f>
        <v>1</v>
      </c>
    </row>
    <row r="1871" spans="1:3" x14ac:dyDescent="0.2">
      <c r="A1871" s="245" t="str">
        <f>IF('data-compo-bot50'!A1869&lt;&gt;'data-compo-bot50'!A1868,'data-compo-bot50'!A1869,"")</f>
        <v/>
      </c>
      <c r="B1871" s="7" t="str">
        <f>'data-compo-bot50'!C1869</f>
        <v>Swaziland</v>
      </c>
      <c r="C1871" s="246">
        <f>'data-compo-bot50'!B1869</f>
        <v>1</v>
      </c>
    </row>
    <row r="1872" spans="1:3" x14ac:dyDescent="0.2">
      <c r="A1872" s="245" t="str">
        <f>IF('data-compo-bot50'!A1870&lt;&gt;'data-compo-bot50'!A1869,'data-compo-bot50'!A1870,"")</f>
        <v/>
      </c>
      <c r="B1872" s="7" t="str">
        <f>'data-compo-bot50'!C1870</f>
        <v>Chad</v>
      </c>
      <c r="C1872" s="246">
        <f>'data-compo-bot50'!B1870</f>
        <v>1</v>
      </c>
    </row>
    <row r="1873" spans="1:3" x14ac:dyDescent="0.2">
      <c r="A1873" s="245" t="str">
        <f>IF('data-compo-bot50'!A1871&lt;&gt;'data-compo-bot50'!A1870,'data-compo-bot50'!A1871,"")</f>
        <v/>
      </c>
      <c r="B1873" s="7" t="str">
        <f>'data-compo-bot50'!C1871</f>
        <v>Togo</v>
      </c>
      <c r="C1873" s="246">
        <f>'data-compo-bot50'!B1871</f>
        <v>1</v>
      </c>
    </row>
    <row r="1874" spans="1:3" x14ac:dyDescent="0.2">
      <c r="A1874" s="245" t="str">
        <f>IF('data-compo-bot50'!A1872&lt;&gt;'data-compo-bot50'!A1871,'data-compo-bot50'!A1872,"")</f>
        <v/>
      </c>
      <c r="B1874" s="7" t="str">
        <f>'data-compo-bot50'!C1872</f>
        <v>Tajikistan</v>
      </c>
      <c r="C1874" s="246">
        <f>'data-compo-bot50'!B1872</f>
        <v>1</v>
      </c>
    </row>
    <row r="1875" spans="1:3" x14ac:dyDescent="0.2">
      <c r="A1875" s="245" t="str">
        <f>IF('data-compo-bot50'!A1873&lt;&gt;'data-compo-bot50'!A1872,'data-compo-bot50'!A1873,"")</f>
        <v/>
      </c>
      <c r="B1875" s="7" t="str">
        <f>'data-compo-bot50'!C1873</f>
        <v>Tanzania</v>
      </c>
      <c r="C1875" s="246">
        <f>'data-compo-bot50'!B1873</f>
        <v>1</v>
      </c>
    </row>
    <row r="1876" spans="1:3" x14ac:dyDescent="0.2">
      <c r="A1876" s="245" t="str">
        <f>IF('data-compo-bot50'!A1874&lt;&gt;'data-compo-bot50'!A1873,'data-compo-bot50'!A1874,"")</f>
        <v/>
      </c>
      <c r="B1876" s="7" t="str">
        <f>'data-compo-bot50'!C1874</f>
        <v>Ukraine</v>
      </c>
      <c r="C1876" s="246">
        <f>'data-compo-bot50'!B1874</f>
        <v>1</v>
      </c>
    </row>
    <row r="1877" spans="1:3" x14ac:dyDescent="0.2">
      <c r="A1877" s="245" t="str">
        <f>IF('data-compo-bot50'!A1875&lt;&gt;'data-compo-bot50'!A1874,'data-compo-bot50'!A1875,"")</f>
        <v/>
      </c>
      <c r="B1877" s="7" t="str">
        <f>'data-compo-bot50'!C1875</f>
        <v>Uganda</v>
      </c>
      <c r="C1877" s="246">
        <f>'data-compo-bot50'!B1875</f>
        <v>1</v>
      </c>
    </row>
    <row r="1878" spans="1:3" x14ac:dyDescent="0.2">
      <c r="A1878" s="245" t="str">
        <f>IF('data-compo-bot50'!A1876&lt;&gt;'data-compo-bot50'!A1875,'data-compo-bot50'!A1876,"")</f>
        <v/>
      </c>
      <c r="B1878" s="7" t="str">
        <f>'data-compo-bot50'!C1876</f>
        <v>Uzbekistan</v>
      </c>
      <c r="C1878" s="246">
        <f>'data-compo-bot50'!B1876</f>
        <v>1</v>
      </c>
    </row>
    <row r="1879" spans="1:3" x14ac:dyDescent="0.2">
      <c r="A1879" s="245" t="str">
        <f>IF('data-compo-bot50'!A1877&lt;&gt;'data-compo-bot50'!A1876,'data-compo-bot50'!A1877,"")</f>
        <v/>
      </c>
      <c r="B1879" s="7" t="str">
        <f>'data-compo-bot50'!C1877</f>
        <v>Viet Nam</v>
      </c>
      <c r="C1879" s="246">
        <f>'data-compo-bot50'!B1877</f>
        <v>1</v>
      </c>
    </row>
    <row r="1880" spans="1:3" x14ac:dyDescent="0.2">
      <c r="A1880" s="245" t="str">
        <f>IF('data-compo-bot50'!A1878&lt;&gt;'data-compo-bot50'!A1877,'data-compo-bot50'!A1878,"")</f>
        <v/>
      </c>
      <c r="B1880" s="7" t="str">
        <f>'data-compo-bot50'!C1878</f>
        <v>Yemen</v>
      </c>
      <c r="C1880" s="246">
        <f>'data-compo-bot50'!B1878</f>
        <v>1</v>
      </c>
    </row>
    <row r="1881" spans="1:3" x14ac:dyDescent="0.2">
      <c r="A1881" s="245" t="str">
        <f>IF('data-compo-bot50'!A1879&lt;&gt;'data-compo-bot50'!A1878,'data-compo-bot50'!A1879,"")</f>
        <v/>
      </c>
      <c r="B1881" s="7" t="str">
        <f>'data-compo-bot50'!C1879</f>
        <v>Zambia</v>
      </c>
      <c r="C1881" s="246">
        <f>'data-compo-bot50'!B1879</f>
        <v>1</v>
      </c>
    </row>
    <row r="1882" spans="1:3" x14ac:dyDescent="0.2">
      <c r="A1882" s="245" t="str">
        <f>IF('data-compo-bot50'!A1880&lt;&gt;'data-compo-bot50'!A1879,'data-compo-bot50'!A1880,"")</f>
        <v/>
      </c>
      <c r="B1882" s="7" t="str">
        <f>'data-compo-bot50'!C1880</f>
        <v>Zimbabwe</v>
      </c>
      <c r="C1882" s="246">
        <f>'data-compo-bot50'!B1880</f>
        <v>1</v>
      </c>
    </row>
    <row r="1883" spans="1:3" x14ac:dyDescent="0.2">
      <c r="A1883" s="245" t="str">
        <f>IF('data-compo-bot50'!A1881&lt;&gt;'data-compo-bot50'!A1880,'data-compo-bot50'!A1881,"")</f>
        <v/>
      </c>
      <c r="B1883" s="7" t="str">
        <f>'data-compo-bot50'!C1881</f>
        <v>Zanzibar</v>
      </c>
      <c r="C1883" s="246">
        <f>'data-compo-bot50'!B1881</f>
        <v>1</v>
      </c>
    </row>
    <row r="1884" spans="1:3" x14ac:dyDescent="0.2">
      <c r="A1884" s="245">
        <f>IF('data-compo-bot50'!A1882&lt;&gt;'data-compo-bot50'!A1881,'data-compo-bot50'!A1882,"")</f>
        <v>2011</v>
      </c>
      <c r="B1884" s="7" t="str">
        <f>'data-compo-bot50'!C1882</f>
        <v>Afghanistan</v>
      </c>
      <c r="C1884" s="246">
        <f>'data-compo-bot50'!B1882</f>
        <v>1</v>
      </c>
    </row>
    <row r="1885" spans="1:3" x14ac:dyDescent="0.2">
      <c r="A1885" s="245" t="str">
        <f>IF('data-compo-bot50'!A1883&lt;&gt;'data-compo-bot50'!A1882,'data-compo-bot50'!A1883,"")</f>
        <v/>
      </c>
      <c r="B1885" s="7" t="str">
        <f>'data-compo-bot50'!C1883</f>
        <v>Albania</v>
      </c>
      <c r="C1885" s="246">
        <f>'data-compo-bot50'!B1883</f>
        <v>1</v>
      </c>
    </row>
    <row r="1886" spans="1:3" x14ac:dyDescent="0.2">
      <c r="A1886" s="245" t="str">
        <f>IF('data-compo-bot50'!A1884&lt;&gt;'data-compo-bot50'!A1883,'data-compo-bot50'!A1884,"")</f>
        <v/>
      </c>
      <c r="B1886" s="7" t="str">
        <f>'data-compo-bot50'!C1884</f>
        <v>Armenia</v>
      </c>
      <c r="C1886" s="246">
        <f>'data-compo-bot50'!B1884</f>
        <v>1</v>
      </c>
    </row>
    <row r="1887" spans="1:3" x14ac:dyDescent="0.2">
      <c r="A1887" s="245" t="str">
        <f>IF('data-compo-bot50'!A1885&lt;&gt;'data-compo-bot50'!A1884,'data-compo-bot50'!A1885,"")</f>
        <v/>
      </c>
      <c r="B1887" s="7" t="str">
        <f>'data-compo-bot50'!C1885</f>
        <v>Angola</v>
      </c>
      <c r="C1887" s="246">
        <f>'data-compo-bot50'!B1885</f>
        <v>1</v>
      </c>
    </row>
    <row r="1888" spans="1:3" x14ac:dyDescent="0.2">
      <c r="A1888" s="245" t="str">
        <f>IF('data-compo-bot50'!A1886&lt;&gt;'data-compo-bot50'!A1885,'data-compo-bot50'!A1886,"")</f>
        <v/>
      </c>
      <c r="B1888" s="7" t="str">
        <f>'data-compo-bot50'!C1886</f>
        <v>Bangladesh</v>
      </c>
      <c r="C1888" s="246">
        <f>'data-compo-bot50'!B1886</f>
        <v>1</v>
      </c>
    </row>
    <row r="1889" spans="1:3" x14ac:dyDescent="0.2">
      <c r="A1889" s="245" t="str">
        <f>IF('data-compo-bot50'!A1887&lt;&gt;'data-compo-bot50'!A1886,'data-compo-bot50'!A1887,"")</f>
        <v/>
      </c>
      <c r="B1889" s="7" t="str">
        <f>'data-compo-bot50'!C1887</f>
        <v>Burkina Faso</v>
      </c>
      <c r="C1889" s="246">
        <f>'data-compo-bot50'!B1887</f>
        <v>1</v>
      </c>
    </row>
    <row r="1890" spans="1:3" x14ac:dyDescent="0.2">
      <c r="A1890" s="245" t="str">
        <f>IF('data-compo-bot50'!A1888&lt;&gt;'data-compo-bot50'!A1887,'data-compo-bot50'!A1888,"")</f>
        <v/>
      </c>
      <c r="B1890" s="7" t="str">
        <f>'data-compo-bot50'!C1888</f>
        <v>Burundi</v>
      </c>
      <c r="C1890" s="246">
        <f>'data-compo-bot50'!B1888</f>
        <v>1</v>
      </c>
    </row>
    <row r="1891" spans="1:3" x14ac:dyDescent="0.2">
      <c r="A1891" s="245" t="str">
        <f>IF('data-compo-bot50'!A1889&lt;&gt;'data-compo-bot50'!A1888,'data-compo-bot50'!A1889,"")</f>
        <v/>
      </c>
      <c r="B1891" s="7" t="str">
        <f>'data-compo-bot50'!C1889</f>
        <v>Benin</v>
      </c>
      <c r="C1891" s="246">
        <f>'data-compo-bot50'!B1889</f>
        <v>1</v>
      </c>
    </row>
    <row r="1892" spans="1:3" x14ac:dyDescent="0.2">
      <c r="A1892" s="245" t="str">
        <f>IF('data-compo-bot50'!A1890&lt;&gt;'data-compo-bot50'!A1889,'data-compo-bot50'!A1890,"")</f>
        <v/>
      </c>
      <c r="B1892" s="7" t="str">
        <f>'data-compo-bot50'!C1890</f>
        <v>Bolivia</v>
      </c>
      <c r="C1892" s="246">
        <f>'data-compo-bot50'!B1890</f>
        <v>1</v>
      </c>
    </row>
    <row r="1893" spans="1:3" x14ac:dyDescent="0.2">
      <c r="A1893" s="245" t="str">
        <f>IF('data-compo-bot50'!A1891&lt;&gt;'data-compo-bot50'!A1890,'data-compo-bot50'!A1891,"")</f>
        <v/>
      </c>
      <c r="B1893" s="7" t="str">
        <f>'data-compo-bot50'!C1891</f>
        <v>Bhutan</v>
      </c>
      <c r="C1893" s="246">
        <f>'data-compo-bot50'!B1891</f>
        <v>1</v>
      </c>
    </row>
    <row r="1894" spans="1:3" x14ac:dyDescent="0.2">
      <c r="A1894" s="245" t="str">
        <f>IF('data-compo-bot50'!A1892&lt;&gt;'data-compo-bot50'!A1891,'data-compo-bot50'!A1892,"")</f>
        <v/>
      </c>
      <c r="B1894" s="7" t="str">
        <f>'data-compo-bot50'!C1892</f>
        <v>Belize</v>
      </c>
      <c r="C1894" s="246">
        <f>'data-compo-bot50'!B1892</f>
        <v>1</v>
      </c>
    </row>
    <row r="1895" spans="1:3" x14ac:dyDescent="0.2">
      <c r="A1895" s="245" t="str">
        <f>IF('data-compo-bot50'!A1893&lt;&gt;'data-compo-bot50'!A1892,'data-compo-bot50'!A1893,"")</f>
        <v/>
      </c>
      <c r="B1895" s="7" t="str">
        <f>'data-compo-bot50'!C1893</f>
        <v>DR Congo</v>
      </c>
      <c r="C1895" s="246">
        <f>'data-compo-bot50'!B1893</f>
        <v>1</v>
      </c>
    </row>
    <row r="1896" spans="1:3" x14ac:dyDescent="0.2">
      <c r="A1896" s="245" t="str">
        <f>IF('data-compo-bot50'!A1894&lt;&gt;'data-compo-bot50'!A1893,'data-compo-bot50'!A1894,"")</f>
        <v/>
      </c>
      <c r="B1896" s="7" t="str">
        <f>'data-compo-bot50'!C1894</f>
        <v>Central African Republic</v>
      </c>
      <c r="C1896" s="246">
        <f>'data-compo-bot50'!B1894</f>
        <v>1</v>
      </c>
    </row>
    <row r="1897" spans="1:3" x14ac:dyDescent="0.2">
      <c r="A1897" s="245" t="str">
        <f>IF('data-compo-bot50'!A1895&lt;&gt;'data-compo-bot50'!A1894,'data-compo-bot50'!A1895,"")</f>
        <v/>
      </c>
      <c r="B1897" s="7" t="str">
        <f>'data-compo-bot50'!C1895</f>
        <v>Congo</v>
      </c>
      <c r="C1897" s="246">
        <f>'data-compo-bot50'!B1895</f>
        <v>1</v>
      </c>
    </row>
    <row r="1898" spans="1:3" x14ac:dyDescent="0.2">
      <c r="A1898" s="245" t="str">
        <f>IF('data-compo-bot50'!A1896&lt;&gt;'data-compo-bot50'!A1895,'data-compo-bot50'!A1896,"")</f>
        <v/>
      </c>
      <c r="B1898" s="7" t="str">
        <f>'data-compo-bot50'!C1896</f>
        <v>Cote d'Ivoire</v>
      </c>
      <c r="C1898" s="246">
        <f>'data-compo-bot50'!B1896</f>
        <v>1</v>
      </c>
    </row>
    <row r="1899" spans="1:3" x14ac:dyDescent="0.2">
      <c r="A1899" s="245" t="str">
        <f>IF('data-compo-bot50'!A1897&lt;&gt;'data-compo-bot50'!A1896,'data-compo-bot50'!A1897,"")</f>
        <v/>
      </c>
      <c r="B1899" s="7" t="str">
        <f>'data-compo-bot50'!C1897</f>
        <v>Cameroon</v>
      </c>
      <c r="C1899" s="246">
        <f>'data-compo-bot50'!B1897</f>
        <v>1</v>
      </c>
    </row>
    <row r="1900" spans="1:3" x14ac:dyDescent="0.2">
      <c r="A1900" s="245" t="str">
        <f>IF('data-compo-bot50'!A1898&lt;&gt;'data-compo-bot50'!A1897,'data-compo-bot50'!A1898,"")</f>
        <v/>
      </c>
      <c r="B1900" s="7" t="str">
        <f>'data-compo-bot50'!C1898</f>
        <v>China</v>
      </c>
      <c r="C1900" s="246">
        <f>'data-compo-bot50'!B1898</f>
        <v>0.11999999731779099</v>
      </c>
    </row>
    <row r="1901" spans="1:3" x14ac:dyDescent="0.2">
      <c r="A1901" s="245" t="str">
        <f>IF('data-compo-bot50'!A1899&lt;&gt;'data-compo-bot50'!A1898,'data-compo-bot50'!A1899,"")</f>
        <v/>
      </c>
      <c r="B1901" s="7" t="str">
        <f>'data-compo-bot50'!C1899</f>
        <v>Cabo Verde</v>
      </c>
      <c r="C1901" s="246">
        <f>'data-compo-bot50'!B1899</f>
        <v>1</v>
      </c>
    </row>
    <row r="1902" spans="1:3" x14ac:dyDescent="0.2">
      <c r="A1902" s="245" t="str">
        <f>IF('data-compo-bot50'!A1900&lt;&gt;'data-compo-bot50'!A1899,'data-compo-bot50'!A1900,"")</f>
        <v/>
      </c>
      <c r="B1902" s="7" t="str">
        <f>'data-compo-bot50'!C1900</f>
        <v>Djibouti</v>
      </c>
      <c r="C1902" s="246">
        <f>'data-compo-bot50'!B1900</f>
        <v>1</v>
      </c>
    </row>
    <row r="1903" spans="1:3" x14ac:dyDescent="0.2">
      <c r="A1903" s="245" t="str">
        <f>IF('data-compo-bot50'!A1901&lt;&gt;'data-compo-bot50'!A1900,'data-compo-bot50'!A1901,"")</f>
        <v/>
      </c>
      <c r="B1903" s="7" t="str">
        <f>'data-compo-bot50'!C1901</f>
        <v>Ecuador</v>
      </c>
      <c r="C1903" s="246">
        <f>'data-compo-bot50'!B1901</f>
        <v>1</v>
      </c>
    </row>
    <row r="1904" spans="1:3" x14ac:dyDescent="0.2">
      <c r="A1904" s="245" t="str">
        <f>IF('data-compo-bot50'!A1902&lt;&gt;'data-compo-bot50'!A1901,'data-compo-bot50'!A1902,"")</f>
        <v/>
      </c>
      <c r="B1904" s="7" t="str">
        <f>'data-compo-bot50'!C1902</f>
        <v>Eritrea</v>
      </c>
      <c r="C1904" s="246">
        <f>'data-compo-bot50'!B1902</f>
        <v>1</v>
      </c>
    </row>
    <row r="1905" spans="1:3" x14ac:dyDescent="0.2">
      <c r="A1905" s="245" t="str">
        <f>IF('data-compo-bot50'!A1903&lt;&gt;'data-compo-bot50'!A1902,'data-compo-bot50'!A1903,"")</f>
        <v/>
      </c>
      <c r="B1905" s="7" t="str">
        <f>'data-compo-bot50'!C1903</f>
        <v>Ethiopia</v>
      </c>
      <c r="C1905" s="246">
        <f>'data-compo-bot50'!B1903</f>
        <v>1</v>
      </c>
    </row>
    <row r="1906" spans="1:3" x14ac:dyDescent="0.2">
      <c r="A1906" s="245" t="str">
        <f>IF('data-compo-bot50'!A1904&lt;&gt;'data-compo-bot50'!A1903,'data-compo-bot50'!A1904,"")</f>
        <v/>
      </c>
      <c r="B1906" s="7" t="str">
        <f>'data-compo-bot50'!C1904</f>
        <v>Georgia</v>
      </c>
      <c r="C1906" s="246">
        <f>'data-compo-bot50'!B1904</f>
        <v>1</v>
      </c>
    </row>
    <row r="1907" spans="1:3" x14ac:dyDescent="0.2">
      <c r="A1907" s="245" t="str">
        <f>IF('data-compo-bot50'!A1905&lt;&gt;'data-compo-bot50'!A1904,'data-compo-bot50'!A1905,"")</f>
        <v/>
      </c>
      <c r="B1907" s="7" t="str">
        <f>'data-compo-bot50'!C1905</f>
        <v>Ghana</v>
      </c>
      <c r="C1907" s="246">
        <f>'data-compo-bot50'!B1905</f>
        <v>1</v>
      </c>
    </row>
    <row r="1908" spans="1:3" x14ac:dyDescent="0.2">
      <c r="A1908" s="245" t="str">
        <f>IF('data-compo-bot50'!A1906&lt;&gt;'data-compo-bot50'!A1905,'data-compo-bot50'!A1906,"")</f>
        <v/>
      </c>
      <c r="B1908" s="7" t="str">
        <f>'data-compo-bot50'!C1906</f>
        <v>Gambia</v>
      </c>
      <c r="C1908" s="246">
        <f>'data-compo-bot50'!B1906</f>
        <v>1</v>
      </c>
    </row>
    <row r="1909" spans="1:3" x14ac:dyDescent="0.2">
      <c r="A1909" s="245" t="str">
        <f>IF('data-compo-bot50'!A1907&lt;&gt;'data-compo-bot50'!A1906,'data-compo-bot50'!A1907,"")</f>
        <v/>
      </c>
      <c r="B1909" s="7" t="str">
        <f>'data-compo-bot50'!C1907</f>
        <v>Guinea</v>
      </c>
      <c r="C1909" s="246">
        <f>'data-compo-bot50'!B1907</f>
        <v>1</v>
      </c>
    </row>
    <row r="1910" spans="1:3" x14ac:dyDescent="0.2">
      <c r="A1910" s="245" t="str">
        <f>IF('data-compo-bot50'!A1908&lt;&gt;'data-compo-bot50'!A1907,'data-compo-bot50'!A1908,"")</f>
        <v/>
      </c>
      <c r="B1910" s="7" t="str">
        <f>'data-compo-bot50'!C1908</f>
        <v>Guatemala</v>
      </c>
      <c r="C1910" s="246">
        <f>'data-compo-bot50'!B1908</f>
        <v>1</v>
      </c>
    </row>
    <row r="1911" spans="1:3" x14ac:dyDescent="0.2">
      <c r="A1911" s="245" t="str">
        <f>IF('data-compo-bot50'!A1909&lt;&gt;'data-compo-bot50'!A1908,'data-compo-bot50'!A1909,"")</f>
        <v/>
      </c>
      <c r="B1911" s="7" t="str">
        <f>'data-compo-bot50'!C1909</f>
        <v>Guinea-Bissau</v>
      </c>
      <c r="C1911" s="246">
        <f>'data-compo-bot50'!B1909</f>
        <v>1</v>
      </c>
    </row>
    <row r="1912" spans="1:3" x14ac:dyDescent="0.2">
      <c r="A1912" s="245" t="str">
        <f>IF('data-compo-bot50'!A1910&lt;&gt;'data-compo-bot50'!A1909,'data-compo-bot50'!A1910,"")</f>
        <v/>
      </c>
      <c r="B1912" s="7" t="str">
        <f>'data-compo-bot50'!C1910</f>
        <v>Guyana</v>
      </c>
      <c r="C1912" s="246">
        <f>'data-compo-bot50'!B1910</f>
        <v>1</v>
      </c>
    </row>
    <row r="1913" spans="1:3" x14ac:dyDescent="0.2">
      <c r="A1913" s="245" t="str">
        <f>IF('data-compo-bot50'!A1911&lt;&gt;'data-compo-bot50'!A1910,'data-compo-bot50'!A1911,"")</f>
        <v/>
      </c>
      <c r="B1913" s="7" t="str">
        <f>'data-compo-bot50'!C1911</f>
        <v>Honduras</v>
      </c>
      <c r="C1913" s="246">
        <f>'data-compo-bot50'!B1911</f>
        <v>1</v>
      </c>
    </row>
    <row r="1914" spans="1:3" x14ac:dyDescent="0.2">
      <c r="A1914" s="245" t="str">
        <f>IF('data-compo-bot50'!A1912&lt;&gt;'data-compo-bot50'!A1911,'data-compo-bot50'!A1912,"")</f>
        <v/>
      </c>
      <c r="B1914" s="7" t="str">
        <f>'data-compo-bot50'!C1912</f>
        <v>Haiti</v>
      </c>
      <c r="C1914" s="246">
        <f>'data-compo-bot50'!B1912</f>
        <v>1</v>
      </c>
    </row>
    <row r="1915" spans="1:3" x14ac:dyDescent="0.2">
      <c r="A1915" s="245" t="str">
        <f>IF('data-compo-bot50'!A1913&lt;&gt;'data-compo-bot50'!A1912,'data-compo-bot50'!A1913,"")</f>
        <v/>
      </c>
      <c r="B1915" s="7" t="str">
        <f>'data-compo-bot50'!C1913</f>
        <v>Indonesia</v>
      </c>
      <c r="C1915" s="246">
        <f>'data-compo-bot50'!B1913</f>
        <v>1</v>
      </c>
    </row>
    <row r="1916" spans="1:3" x14ac:dyDescent="0.2">
      <c r="A1916" s="245" t="str">
        <f>IF('data-compo-bot50'!A1914&lt;&gt;'data-compo-bot50'!A1913,'data-compo-bot50'!A1914,"")</f>
        <v/>
      </c>
      <c r="B1916" s="7" t="str">
        <f>'data-compo-bot50'!C1914</f>
        <v>India</v>
      </c>
      <c r="C1916" s="246">
        <f>'data-compo-bot50'!B1914</f>
        <v>1</v>
      </c>
    </row>
    <row r="1917" spans="1:3" x14ac:dyDescent="0.2">
      <c r="A1917" s="245" t="str">
        <f>IF('data-compo-bot50'!A1915&lt;&gt;'data-compo-bot50'!A1914,'data-compo-bot50'!A1915,"")</f>
        <v/>
      </c>
      <c r="B1917" s="7" t="str">
        <f>'data-compo-bot50'!C1915</f>
        <v>Jamaica</v>
      </c>
      <c r="C1917" s="246">
        <f>'data-compo-bot50'!B1915</f>
        <v>1</v>
      </c>
    </row>
    <row r="1918" spans="1:3" x14ac:dyDescent="0.2">
      <c r="A1918" s="245" t="str">
        <f>IF('data-compo-bot50'!A1916&lt;&gt;'data-compo-bot50'!A1915,'data-compo-bot50'!A1916,"")</f>
        <v/>
      </c>
      <c r="B1918" s="7" t="str">
        <f>'data-compo-bot50'!C1916</f>
        <v>Jordan</v>
      </c>
      <c r="C1918" s="246">
        <f>'data-compo-bot50'!B1916</f>
        <v>1</v>
      </c>
    </row>
    <row r="1919" spans="1:3" x14ac:dyDescent="0.2">
      <c r="A1919" s="245" t="str">
        <f>IF('data-compo-bot50'!A1917&lt;&gt;'data-compo-bot50'!A1916,'data-compo-bot50'!A1917,"")</f>
        <v/>
      </c>
      <c r="B1919" s="7" t="str">
        <f>'data-compo-bot50'!C1917</f>
        <v>Kenya</v>
      </c>
      <c r="C1919" s="246">
        <f>'data-compo-bot50'!B1917</f>
        <v>1</v>
      </c>
    </row>
    <row r="1920" spans="1:3" x14ac:dyDescent="0.2">
      <c r="A1920" s="245" t="str">
        <f>IF('data-compo-bot50'!A1918&lt;&gt;'data-compo-bot50'!A1917,'data-compo-bot50'!A1918,"")</f>
        <v/>
      </c>
      <c r="B1920" s="7" t="str">
        <f>'data-compo-bot50'!C1918</f>
        <v>Kyrgyzstan</v>
      </c>
      <c r="C1920" s="246">
        <f>'data-compo-bot50'!B1918</f>
        <v>1</v>
      </c>
    </row>
    <row r="1921" spans="1:3" x14ac:dyDescent="0.2">
      <c r="A1921" s="245" t="str">
        <f>IF('data-compo-bot50'!A1919&lt;&gt;'data-compo-bot50'!A1918,'data-compo-bot50'!A1919,"")</f>
        <v/>
      </c>
      <c r="B1921" s="7" t="str">
        <f>'data-compo-bot50'!C1919</f>
        <v>Cambodia</v>
      </c>
      <c r="C1921" s="246">
        <f>'data-compo-bot50'!B1919</f>
        <v>1</v>
      </c>
    </row>
    <row r="1922" spans="1:3" x14ac:dyDescent="0.2">
      <c r="A1922" s="245" t="str">
        <f>IF('data-compo-bot50'!A1920&lt;&gt;'data-compo-bot50'!A1919,'data-compo-bot50'!A1920,"")</f>
        <v/>
      </c>
      <c r="B1922" s="7" t="str">
        <f>'data-compo-bot50'!C1920</f>
        <v>Comoros</v>
      </c>
      <c r="C1922" s="246">
        <f>'data-compo-bot50'!B1920</f>
        <v>1</v>
      </c>
    </row>
    <row r="1923" spans="1:3" x14ac:dyDescent="0.2">
      <c r="A1923" s="245" t="str">
        <f>IF('data-compo-bot50'!A1921&lt;&gt;'data-compo-bot50'!A1920,'data-compo-bot50'!A1921,"")</f>
        <v/>
      </c>
      <c r="B1923" s="7" t="str">
        <f>'data-compo-bot50'!C1921</f>
        <v>Lao PDR</v>
      </c>
      <c r="C1923" s="246">
        <f>'data-compo-bot50'!B1921</f>
        <v>1</v>
      </c>
    </row>
    <row r="1924" spans="1:3" x14ac:dyDescent="0.2">
      <c r="A1924" s="245" t="str">
        <f>IF('data-compo-bot50'!A1922&lt;&gt;'data-compo-bot50'!A1921,'data-compo-bot50'!A1922,"")</f>
        <v/>
      </c>
      <c r="B1924" s="7" t="str">
        <f>'data-compo-bot50'!C1922</f>
        <v>Sri Lanka</v>
      </c>
      <c r="C1924" s="246">
        <f>'data-compo-bot50'!B1922</f>
        <v>1</v>
      </c>
    </row>
    <row r="1925" spans="1:3" x14ac:dyDescent="0.2">
      <c r="A1925" s="245" t="str">
        <f>IF('data-compo-bot50'!A1923&lt;&gt;'data-compo-bot50'!A1922,'data-compo-bot50'!A1923,"")</f>
        <v/>
      </c>
      <c r="B1925" s="7" t="str">
        <f>'data-compo-bot50'!C1923</f>
        <v>Liberia</v>
      </c>
      <c r="C1925" s="246">
        <f>'data-compo-bot50'!B1923</f>
        <v>1</v>
      </c>
    </row>
    <row r="1926" spans="1:3" x14ac:dyDescent="0.2">
      <c r="A1926" s="245" t="str">
        <f>IF('data-compo-bot50'!A1924&lt;&gt;'data-compo-bot50'!A1923,'data-compo-bot50'!A1924,"")</f>
        <v/>
      </c>
      <c r="B1926" s="7" t="str">
        <f>'data-compo-bot50'!C1924</f>
        <v>Lesotho</v>
      </c>
      <c r="C1926" s="246">
        <f>'data-compo-bot50'!B1924</f>
        <v>1</v>
      </c>
    </row>
    <row r="1927" spans="1:3" x14ac:dyDescent="0.2">
      <c r="A1927" s="245" t="str">
        <f>IF('data-compo-bot50'!A1925&lt;&gt;'data-compo-bot50'!A1924,'data-compo-bot50'!A1925,"")</f>
        <v/>
      </c>
      <c r="B1927" s="7" t="str">
        <f>'data-compo-bot50'!C1925</f>
        <v>Morocco</v>
      </c>
      <c r="C1927" s="246">
        <f>'data-compo-bot50'!B1925</f>
        <v>1</v>
      </c>
    </row>
    <row r="1928" spans="1:3" x14ac:dyDescent="0.2">
      <c r="A1928" s="245" t="str">
        <f>IF('data-compo-bot50'!A1926&lt;&gt;'data-compo-bot50'!A1925,'data-compo-bot50'!A1926,"")</f>
        <v/>
      </c>
      <c r="B1928" s="7" t="str">
        <f>'data-compo-bot50'!C1926</f>
        <v>Moldova</v>
      </c>
      <c r="C1928" s="246">
        <f>'data-compo-bot50'!B1926</f>
        <v>1</v>
      </c>
    </row>
    <row r="1929" spans="1:3" x14ac:dyDescent="0.2">
      <c r="A1929" s="245" t="str">
        <f>IF('data-compo-bot50'!A1927&lt;&gt;'data-compo-bot50'!A1926,'data-compo-bot50'!A1927,"")</f>
        <v/>
      </c>
      <c r="B1929" s="7" t="str">
        <f>'data-compo-bot50'!C1927</f>
        <v>Madagascar</v>
      </c>
      <c r="C1929" s="246">
        <f>'data-compo-bot50'!B1927</f>
        <v>1</v>
      </c>
    </row>
    <row r="1930" spans="1:3" x14ac:dyDescent="0.2">
      <c r="A1930" s="245" t="str">
        <f>IF('data-compo-bot50'!A1928&lt;&gt;'data-compo-bot50'!A1927,'data-compo-bot50'!A1928,"")</f>
        <v/>
      </c>
      <c r="B1930" s="7" t="str">
        <f>'data-compo-bot50'!C1928</f>
        <v>Mali</v>
      </c>
      <c r="C1930" s="246">
        <f>'data-compo-bot50'!B1928</f>
        <v>1</v>
      </c>
    </row>
    <row r="1931" spans="1:3" x14ac:dyDescent="0.2">
      <c r="A1931" s="245" t="str">
        <f>IF('data-compo-bot50'!A1929&lt;&gt;'data-compo-bot50'!A1928,'data-compo-bot50'!A1929,"")</f>
        <v/>
      </c>
      <c r="B1931" s="7" t="str">
        <f>'data-compo-bot50'!C1929</f>
        <v>Myanmar</v>
      </c>
      <c r="C1931" s="246">
        <f>'data-compo-bot50'!B1929</f>
        <v>1</v>
      </c>
    </row>
    <row r="1932" spans="1:3" x14ac:dyDescent="0.2">
      <c r="A1932" s="245" t="str">
        <f>IF('data-compo-bot50'!A1930&lt;&gt;'data-compo-bot50'!A1929,'data-compo-bot50'!A1930,"")</f>
        <v/>
      </c>
      <c r="B1932" s="7" t="str">
        <f>'data-compo-bot50'!C1930</f>
        <v>Mongolia</v>
      </c>
      <c r="C1932" s="246">
        <f>'data-compo-bot50'!B1930</f>
        <v>1</v>
      </c>
    </row>
    <row r="1933" spans="1:3" x14ac:dyDescent="0.2">
      <c r="A1933" s="245" t="str">
        <f>IF('data-compo-bot50'!A1931&lt;&gt;'data-compo-bot50'!A1930,'data-compo-bot50'!A1931,"")</f>
        <v/>
      </c>
      <c r="B1933" s="7" t="str">
        <f>'data-compo-bot50'!C1931</f>
        <v>Mauritania</v>
      </c>
      <c r="C1933" s="246">
        <f>'data-compo-bot50'!B1931</f>
        <v>1</v>
      </c>
    </row>
    <row r="1934" spans="1:3" x14ac:dyDescent="0.2">
      <c r="A1934" s="245" t="str">
        <f>IF('data-compo-bot50'!A1932&lt;&gt;'data-compo-bot50'!A1931,'data-compo-bot50'!A1932,"")</f>
        <v/>
      </c>
      <c r="B1934" s="7" t="str">
        <f>'data-compo-bot50'!C1932</f>
        <v>Malawi</v>
      </c>
      <c r="C1934" s="246">
        <f>'data-compo-bot50'!B1932</f>
        <v>1</v>
      </c>
    </row>
    <row r="1935" spans="1:3" x14ac:dyDescent="0.2">
      <c r="A1935" s="245" t="str">
        <f>IF('data-compo-bot50'!A1933&lt;&gt;'data-compo-bot50'!A1932,'data-compo-bot50'!A1933,"")</f>
        <v/>
      </c>
      <c r="B1935" s="7" t="str">
        <f>'data-compo-bot50'!C1933</f>
        <v>Mozambique</v>
      </c>
      <c r="C1935" s="246">
        <f>'data-compo-bot50'!B1933</f>
        <v>1</v>
      </c>
    </row>
    <row r="1936" spans="1:3" x14ac:dyDescent="0.2">
      <c r="A1936" s="245" t="str">
        <f>IF('data-compo-bot50'!A1934&lt;&gt;'data-compo-bot50'!A1933,'data-compo-bot50'!A1934,"")</f>
        <v/>
      </c>
      <c r="B1936" s="7" t="str">
        <f>'data-compo-bot50'!C1934</f>
        <v>Namibia</v>
      </c>
      <c r="C1936" s="246">
        <f>'data-compo-bot50'!B1934</f>
        <v>1</v>
      </c>
    </row>
    <row r="1937" spans="1:3" x14ac:dyDescent="0.2">
      <c r="A1937" s="245" t="str">
        <f>IF('data-compo-bot50'!A1935&lt;&gt;'data-compo-bot50'!A1934,'data-compo-bot50'!A1935,"")</f>
        <v/>
      </c>
      <c r="B1937" s="7" t="str">
        <f>'data-compo-bot50'!C1935</f>
        <v>Niger</v>
      </c>
      <c r="C1937" s="246">
        <f>'data-compo-bot50'!B1935</f>
        <v>1</v>
      </c>
    </row>
    <row r="1938" spans="1:3" x14ac:dyDescent="0.2">
      <c r="A1938" s="245" t="str">
        <f>IF('data-compo-bot50'!A1936&lt;&gt;'data-compo-bot50'!A1935,'data-compo-bot50'!A1936,"")</f>
        <v/>
      </c>
      <c r="B1938" s="7" t="str">
        <f>'data-compo-bot50'!C1936</f>
        <v>Nigeria</v>
      </c>
      <c r="C1938" s="246">
        <f>'data-compo-bot50'!B1936</f>
        <v>1</v>
      </c>
    </row>
    <row r="1939" spans="1:3" x14ac:dyDescent="0.2">
      <c r="A1939" s="245" t="str">
        <f>IF('data-compo-bot50'!A1937&lt;&gt;'data-compo-bot50'!A1936,'data-compo-bot50'!A1937,"")</f>
        <v/>
      </c>
      <c r="B1939" s="7" t="str">
        <f>'data-compo-bot50'!C1937</f>
        <v>Nicaragua</v>
      </c>
      <c r="C1939" s="246">
        <f>'data-compo-bot50'!B1937</f>
        <v>1</v>
      </c>
    </row>
    <row r="1940" spans="1:3" x14ac:dyDescent="0.2">
      <c r="A1940" s="245" t="str">
        <f>IF('data-compo-bot50'!A1938&lt;&gt;'data-compo-bot50'!A1937,'data-compo-bot50'!A1938,"")</f>
        <v/>
      </c>
      <c r="B1940" s="7" t="str">
        <f>'data-compo-bot50'!C1938</f>
        <v>Nepal</v>
      </c>
      <c r="C1940" s="246">
        <f>'data-compo-bot50'!B1938</f>
        <v>1</v>
      </c>
    </row>
    <row r="1941" spans="1:3" x14ac:dyDescent="0.2">
      <c r="A1941" s="245" t="str">
        <f>IF('data-compo-bot50'!A1939&lt;&gt;'data-compo-bot50'!A1938,'data-compo-bot50'!A1939,"")</f>
        <v/>
      </c>
      <c r="B1941" s="7" t="str">
        <f>'data-compo-bot50'!C1939</f>
        <v>Peru</v>
      </c>
      <c r="C1941" s="246">
        <f>'data-compo-bot50'!B1939</f>
        <v>1</v>
      </c>
    </row>
    <row r="1942" spans="1:3" x14ac:dyDescent="0.2">
      <c r="A1942" s="245" t="str">
        <f>IF('data-compo-bot50'!A1940&lt;&gt;'data-compo-bot50'!A1939,'data-compo-bot50'!A1940,"")</f>
        <v/>
      </c>
      <c r="B1942" s="7" t="str">
        <f>'data-compo-bot50'!C1940</f>
        <v>Papua New Guinea</v>
      </c>
      <c r="C1942" s="246">
        <f>'data-compo-bot50'!B1940</f>
        <v>1</v>
      </c>
    </row>
    <row r="1943" spans="1:3" x14ac:dyDescent="0.2">
      <c r="A1943" s="245" t="str">
        <f>IF('data-compo-bot50'!A1941&lt;&gt;'data-compo-bot50'!A1940,'data-compo-bot50'!A1941,"")</f>
        <v/>
      </c>
      <c r="B1943" s="7" t="str">
        <f>'data-compo-bot50'!C1941</f>
        <v>Philippines</v>
      </c>
      <c r="C1943" s="246">
        <f>'data-compo-bot50'!B1941</f>
        <v>1</v>
      </c>
    </row>
    <row r="1944" spans="1:3" x14ac:dyDescent="0.2">
      <c r="A1944" s="245" t="str">
        <f>IF('data-compo-bot50'!A1942&lt;&gt;'data-compo-bot50'!A1941,'data-compo-bot50'!A1942,"")</f>
        <v/>
      </c>
      <c r="B1944" s="7" t="str">
        <f>'data-compo-bot50'!C1942</f>
        <v>Pakistan</v>
      </c>
      <c r="C1944" s="246">
        <f>'data-compo-bot50'!B1942</f>
        <v>1</v>
      </c>
    </row>
    <row r="1945" spans="1:3" x14ac:dyDescent="0.2">
      <c r="A1945" s="245" t="str">
        <f>IF('data-compo-bot50'!A1943&lt;&gt;'data-compo-bot50'!A1942,'data-compo-bot50'!A1943,"")</f>
        <v/>
      </c>
      <c r="B1945" s="7" t="str">
        <f>'data-compo-bot50'!C1943</f>
        <v>Palestine</v>
      </c>
      <c r="C1945" s="246">
        <f>'data-compo-bot50'!B1943</f>
        <v>1</v>
      </c>
    </row>
    <row r="1946" spans="1:3" x14ac:dyDescent="0.2">
      <c r="A1946" s="245" t="str">
        <f>IF('data-compo-bot50'!A1944&lt;&gt;'data-compo-bot50'!A1943,'data-compo-bot50'!A1944,"")</f>
        <v/>
      </c>
      <c r="B1946" s="7" t="str">
        <f>'data-compo-bot50'!C1944</f>
        <v>Paraguay</v>
      </c>
      <c r="C1946" s="246">
        <f>'data-compo-bot50'!B1944</f>
        <v>1</v>
      </c>
    </row>
    <row r="1947" spans="1:3" x14ac:dyDescent="0.2">
      <c r="A1947" s="245" t="str">
        <f>IF('data-compo-bot50'!A1945&lt;&gt;'data-compo-bot50'!A1944,'data-compo-bot50'!A1945,"")</f>
        <v/>
      </c>
      <c r="B1947" s="7" t="str">
        <f>'data-compo-bot50'!C1945</f>
        <v>Rwanda</v>
      </c>
      <c r="C1947" s="246">
        <f>'data-compo-bot50'!B1945</f>
        <v>1</v>
      </c>
    </row>
    <row r="1948" spans="1:3" x14ac:dyDescent="0.2">
      <c r="A1948" s="245" t="str">
        <f>IF('data-compo-bot50'!A1946&lt;&gt;'data-compo-bot50'!A1945,'data-compo-bot50'!A1946,"")</f>
        <v/>
      </c>
      <c r="B1948" s="7" t="str">
        <f>'data-compo-bot50'!C1946</f>
        <v>Sudan</v>
      </c>
      <c r="C1948" s="246">
        <f>'data-compo-bot50'!B1946</f>
        <v>1</v>
      </c>
    </row>
    <row r="1949" spans="1:3" x14ac:dyDescent="0.2">
      <c r="A1949" s="245" t="str">
        <f>IF('data-compo-bot50'!A1947&lt;&gt;'data-compo-bot50'!A1946,'data-compo-bot50'!A1947,"")</f>
        <v/>
      </c>
      <c r="B1949" s="7" t="str">
        <f>'data-compo-bot50'!C1947</f>
        <v>Sierra Leone</v>
      </c>
      <c r="C1949" s="246">
        <f>'data-compo-bot50'!B1947</f>
        <v>1</v>
      </c>
    </row>
    <row r="1950" spans="1:3" x14ac:dyDescent="0.2">
      <c r="A1950" s="245" t="str">
        <f>IF('data-compo-bot50'!A1948&lt;&gt;'data-compo-bot50'!A1947,'data-compo-bot50'!A1948,"")</f>
        <v/>
      </c>
      <c r="B1950" s="7" t="str">
        <f>'data-compo-bot50'!C1948</f>
        <v>Senegal</v>
      </c>
      <c r="C1950" s="246">
        <f>'data-compo-bot50'!B1948</f>
        <v>1</v>
      </c>
    </row>
    <row r="1951" spans="1:3" x14ac:dyDescent="0.2">
      <c r="A1951" s="245" t="str">
        <f>IF('data-compo-bot50'!A1949&lt;&gt;'data-compo-bot50'!A1948,'data-compo-bot50'!A1949,"")</f>
        <v/>
      </c>
      <c r="B1951" s="7" t="str">
        <f>'data-compo-bot50'!C1949</f>
        <v>Somalia</v>
      </c>
      <c r="C1951" s="246">
        <f>'data-compo-bot50'!B1949</f>
        <v>1</v>
      </c>
    </row>
    <row r="1952" spans="1:3" x14ac:dyDescent="0.2">
      <c r="A1952" s="245" t="str">
        <f>IF('data-compo-bot50'!A1950&lt;&gt;'data-compo-bot50'!A1949,'data-compo-bot50'!A1950,"")</f>
        <v/>
      </c>
      <c r="B1952" s="7" t="str">
        <f>'data-compo-bot50'!C1950</f>
        <v>South Sudan</v>
      </c>
      <c r="C1952" s="246">
        <f>'data-compo-bot50'!B1950</f>
        <v>1</v>
      </c>
    </row>
    <row r="1953" spans="1:3" x14ac:dyDescent="0.2">
      <c r="A1953" s="245" t="str">
        <f>IF('data-compo-bot50'!A1951&lt;&gt;'data-compo-bot50'!A1950,'data-compo-bot50'!A1951,"")</f>
        <v/>
      </c>
      <c r="B1953" s="7" t="str">
        <f>'data-compo-bot50'!C1951</f>
        <v>Sao Tome and Principe</v>
      </c>
      <c r="C1953" s="246">
        <f>'data-compo-bot50'!B1951</f>
        <v>1</v>
      </c>
    </row>
    <row r="1954" spans="1:3" x14ac:dyDescent="0.2">
      <c r="A1954" s="245" t="str">
        <f>IF('data-compo-bot50'!A1952&lt;&gt;'data-compo-bot50'!A1951,'data-compo-bot50'!A1952,"")</f>
        <v/>
      </c>
      <c r="B1954" s="7" t="str">
        <f>'data-compo-bot50'!C1952</f>
        <v>El Salvador</v>
      </c>
      <c r="C1954" s="246">
        <f>'data-compo-bot50'!B1952</f>
        <v>1</v>
      </c>
    </row>
    <row r="1955" spans="1:3" x14ac:dyDescent="0.2">
      <c r="A1955" s="245" t="str">
        <f>IF('data-compo-bot50'!A1953&lt;&gt;'data-compo-bot50'!A1952,'data-compo-bot50'!A1953,"")</f>
        <v/>
      </c>
      <c r="B1955" s="7" t="str">
        <f>'data-compo-bot50'!C1953</f>
        <v>Syrian Arab Republic</v>
      </c>
      <c r="C1955" s="246">
        <f>'data-compo-bot50'!B1953</f>
        <v>1</v>
      </c>
    </row>
    <row r="1956" spans="1:3" x14ac:dyDescent="0.2">
      <c r="A1956" s="245" t="str">
        <f>IF('data-compo-bot50'!A1954&lt;&gt;'data-compo-bot50'!A1953,'data-compo-bot50'!A1954,"")</f>
        <v/>
      </c>
      <c r="B1956" s="7" t="str">
        <f>'data-compo-bot50'!C1954</f>
        <v>Swaziland</v>
      </c>
      <c r="C1956" s="246">
        <f>'data-compo-bot50'!B1954</f>
        <v>1</v>
      </c>
    </row>
    <row r="1957" spans="1:3" x14ac:dyDescent="0.2">
      <c r="A1957" s="245" t="str">
        <f>IF('data-compo-bot50'!A1955&lt;&gt;'data-compo-bot50'!A1954,'data-compo-bot50'!A1955,"")</f>
        <v/>
      </c>
      <c r="B1957" s="7" t="str">
        <f>'data-compo-bot50'!C1955</f>
        <v>Chad</v>
      </c>
      <c r="C1957" s="246">
        <f>'data-compo-bot50'!B1955</f>
        <v>1</v>
      </c>
    </row>
    <row r="1958" spans="1:3" x14ac:dyDescent="0.2">
      <c r="A1958" s="245" t="str">
        <f>IF('data-compo-bot50'!A1956&lt;&gt;'data-compo-bot50'!A1955,'data-compo-bot50'!A1956,"")</f>
        <v/>
      </c>
      <c r="B1958" s="7" t="str">
        <f>'data-compo-bot50'!C1956</f>
        <v>Togo</v>
      </c>
      <c r="C1958" s="246">
        <f>'data-compo-bot50'!B1956</f>
        <v>1</v>
      </c>
    </row>
    <row r="1959" spans="1:3" x14ac:dyDescent="0.2">
      <c r="A1959" s="245" t="str">
        <f>IF('data-compo-bot50'!A1957&lt;&gt;'data-compo-bot50'!A1956,'data-compo-bot50'!A1957,"")</f>
        <v/>
      </c>
      <c r="B1959" s="7" t="str">
        <f>'data-compo-bot50'!C1957</f>
        <v>Tajikistan</v>
      </c>
      <c r="C1959" s="246">
        <f>'data-compo-bot50'!B1957</f>
        <v>1</v>
      </c>
    </row>
    <row r="1960" spans="1:3" x14ac:dyDescent="0.2">
      <c r="A1960" s="245" t="str">
        <f>IF('data-compo-bot50'!A1958&lt;&gt;'data-compo-bot50'!A1957,'data-compo-bot50'!A1958,"")</f>
        <v/>
      </c>
      <c r="B1960" s="7" t="str">
        <f>'data-compo-bot50'!C1958</f>
        <v>Tunisia</v>
      </c>
      <c r="C1960" s="246">
        <f>'data-compo-bot50'!B1958</f>
        <v>1</v>
      </c>
    </row>
    <row r="1961" spans="1:3" x14ac:dyDescent="0.2">
      <c r="A1961" s="245" t="str">
        <f>IF('data-compo-bot50'!A1959&lt;&gt;'data-compo-bot50'!A1958,'data-compo-bot50'!A1959,"")</f>
        <v/>
      </c>
      <c r="B1961" s="7" t="str">
        <f>'data-compo-bot50'!C1959</f>
        <v>Tanzania</v>
      </c>
      <c r="C1961" s="246">
        <f>'data-compo-bot50'!B1959</f>
        <v>1</v>
      </c>
    </row>
    <row r="1962" spans="1:3" x14ac:dyDescent="0.2">
      <c r="A1962" s="245" t="str">
        <f>IF('data-compo-bot50'!A1960&lt;&gt;'data-compo-bot50'!A1959,'data-compo-bot50'!A1960,"")</f>
        <v/>
      </c>
      <c r="B1962" s="7" t="str">
        <f>'data-compo-bot50'!C1960</f>
        <v>Ukraine</v>
      </c>
      <c r="C1962" s="246">
        <f>'data-compo-bot50'!B1960</f>
        <v>1</v>
      </c>
    </row>
    <row r="1963" spans="1:3" x14ac:dyDescent="0.2">
      <c r="A1963" s="245" t="str">
        <f>IF('data-compo-bot50'!A1961&lt;&gt;'data-compo-bot50'!A1960,'data-compo-bot50'!A1961,"")</f>
        <v/>
      </c>
      <c r="B1963" s="7" t="str">
        <f>'data-compo-bot50'!C1961</f>
        <v>Uganda</v>
      </c>
      <c r="C1963" s="246">
        <f>'data-compo-bot50'!B1961</f>
        <v>1</v>
      </c>
    </row>
    <row r="1964" spans="1:3" x14ac:dyDescent="0.2">
      <c r="A1964" s="245" t="str">
        <f>IF('data-compo-bot50'!A1962&lt;&gt;'data-compo-bot50'!A1961,'data-compo-bot50'!A1962,"")</f>
        <v/>
      </c>
      <c r="B1964" s="7" t="str">
        <f>'data-compo-bot50'!C1962</f>
        <v>Uzbekistan</v>
      </c>
      <c r="C1964" s="246">
        <f>'data-compo-bot50'!B1962</f>
        <v>1</v>
      </c>
    </row>
    <row r="1965" spans="1:3" x14ac:dyDescent="0.2">
      <c r="A1965" s="245" t="str">
        <f>IF('data-compo-bot50'!A1963&lt;&gt;'data-compo-bot50'!A1962,'data-compo-bot50'!A1963,"")</f>
        <v/>
      </c>
      <c r="B1965" s="7" t="str">
        <f>'data-compo-bot50'!C1963</f>
        <v>Viet Nam</v>
      </c>
      <c r="C1965" s="246">
        <f>'data-compo-bot50'!B1963</f>
        <v>1</v>
      </c>
    </row>
    <row r="1966" spans="1:3" x14ac:dyDescent="0.2">
      <c r="A1966" s="245" t="str">
        <f>IF('data-compo-bot50'!A1964&lt;&gt;'data-compo-bot50'!A1963,'data-compo-bot50'!A1964,"")</f>
        <v/>
      </c>
      <c r="B1966" s="7" t="str">
        <f>'data-compo-bot50'!C1964</f>
        <v>Yemen</v>
      </c>
      <c r="C1966" s="246">
        <f>'data-compo-bot50'!B1964</f>
        <v>1</v>
      </c>
    </row>
    <row r="1967" spans="1:3" x14ac:dyDescent="0.2">
      <c r="A1967" s="245" t="str">
        <f>IF('data-compo-bot50'!A1965&lt;&gt;'data-compo-bot50'!A1964,'data-compo-bot50'!A1965,"")</f>
        <v/>
      </c>
      <c r="B1967" s="7" t="str">
        <f>'data-compo-bot50'!C1965</f>
        <v>Zambia</v>
      </c>
      <c r="C1967" s="246">
        <f>'data-compo-bot50'!B1965</f>
        <v>1</v>
      </c>
    </row>
    <row r="1968" spans="1:3" x14ac:dyDescent="0.2">
      <c r="A1968" s="245" t="str">
        <f>IF('data-compo-bot50'!A1966&lt;&gt;'data-compo-bot50'!A1965,'data-compo-bot50'!A1966,"")</f>
        <v/>
      </c>
      <c r="B1968" s="7" t="str">
        <f>'data-compo-bot50'!C1966</f>
        <v>Zimbabwe</v>
      </c>
      <c r="C1968" s="246">
        <f>'data-compo-bot50'!B1966</f>
        <v>1</v>
      </c>
    </row>
    <row r="1969" spans="1:3" x14ac:dyDescent="0.2">
      <c r="A1969" s="245" t="str">
        <f>IF('data-compo-bot50'!A1967&lt;&gt;'data-compo-bot50'!A1966,'data-compo-bot50'!A1967,"")</f>
        <v/>
      </c>
      <c r="B1969" s="7" t="str">
        <f>'data-compo-bot50'!C1967</f>
        <v>Zanzibar</v>
      </c>
      <c r="C1969" s="246">
        <f>'data-compo-bot50'!B1967</f>
        <v>1</v>
      </c>
    </row>
    <row r="1970" spans="1:3" x14ac:dyDescent="0.2">
      <c r="A1970" s="245">
        <f>IF('data-compo-bot50'!A1968&lt;&gt;'data-compo-bot50'!A1967,'data-compo-bot50'!A1968,"")</f>
        <v>2012</v>
      </c>
      <c r="B1970" s="7" t="str">
        <f>'data-compo-bot50'!C1968</f>
        <v>Afghanistan</v>
      </c>
      <c r="C1970" s="246">
        <f>'data-compo-bot50'!B1968</f>
        <v>1</v>
      </c>
    </row>
    <row r="1971" spans="1:3" x14ac:dyDescent="0.2">
      <c r="A1971" s="245" t="str">
        <f>IF('data-compo-bot50'!A1969&lt;&gt;'data-compo-bot50'!A1968,'data-compo-bot50'!A1969,"")</f>
        <v/>
      </c>
      <c r="B1971" s="7" t="str">
        <f>'data-compo-bot50'!C1969</f>
        <v>Albania</v>
      </c>
      <c r="C1971" s="246">
        <f>'data-compo-bot50'!B1969</f>
        <v>1</v>
      </c>
    </row>
    <row r="1972" spans="1:3" x14ac:dyDescent="0.2">
      <c r="A1972" s="245" t="str">
        <f>IF('data-compo-bot50'!A1970&lt;&gt;'data-compo-bot50'!A1969,'data-compo-bot50'!A1970,"")</f>
        <v/>
      </c>
      <c r="B1972" s="7" t="str">
        <f>'data-compo-bot50'!C1970</f>
        <v>Armenia</v>
      </c>
      <c r="C1972" s="246">
        <f>'data-compo-bot50'!B1970</f>
        <v>1</v>
      </c>
    </row>
    <row r="1973" spans="1:3" x14ac:dyDescent="0.2">
      <c r="A1973" s="245" t="str">
        <f>IF('data-compo-bot50'!A1971&lt;&gt;'data-compo-bot50'!A1970,'data-compo-bot50'!A1971,"")</f>
        <v/>
      </c>
      <c r="B1973" s="7" t="str">
        <f>'data-compo-bot50'!C1971</f>
        <v>Angola</v>
      </c>
      <c r="C1973" s="246">
        <f>'data-compo-bot50'!B1971</f>
        <v>1</v>
      </c>
    </row>
    <row r="1974" spans="1:3" x14ac:dyDescent="0.2">
      <c r="A1974" s="245" t="str">
        <f>IF('data-compo-bot50'!A1972&lt;&gt;'data-compo-bot50'!A1971,'data-compo-bot50'!A1972,"")</f>
        <v/>
      </c>
      <c r="B1974" s="7" t="str">
        <f>'data-compo-bot50'!C1972</f>
        <v>Bosnia and Herzegovina</v>
      </c>
      <c r="C1974" s="246">
        <f>'data-compo-bot50'!B1972</f>
        <v>1</v>
      </c>
    </row>
    <row r="1975" spans="1:3" x14ac:dyDescent="0.2">
      <c r="A1975" s="245" t="str">
        <f>IF('data-compo-bot50'!A1973&lt;&gt;'data-compo-bot50'!A1972,'data-compo-bot50'!A1973,"")</f>
        <v/>
      </c>
      <c r="B1975" s="7" t="str">
        <f>'data-compo-bot50'!C1973</f>
        <v>Bangladesh</v>
      </c>
      <c r="C1975" s="246">
        <f>'data-compo-bot50'!B1973</f>
        <v>1</v>
      </c>
    </row>
    <row r="1976" spans="1:3" x14ac:dyDescent="0.2">
      <c r="A1976" s="245" t="str">
        <f>IF('data-compo-bot50'!A1974&lt;&gt;'data-compo-bot50'!A1973,'data-compo-bot50'!A1974,"")</f>
        <v/>
      </c>
      <c r="B1976" s="7" t="str">
        <f>'data-compo-bot50'!C1974</f>
        <v>Burkina Faso</v>
      </c>
      <c r="C1976" s="246">
        <f>'data-compo-bot50'!B1974</f>
        <v>1</v>
      </c>
    </row>
    <row r="1977" spans="1:3" x14ac:dyDescent="0.2">
      <c r="A1977" s="245" t="str">
        <f>IF('data-compo-bot50'!A1975&lt;&gt;'data-compo-bot50'!A1974,'data-compo-bot50'!A1975,"")</f>
        <v/>
      </c>
      <c r="B1977" s="7" t="str">
        <f>'data-compo-bot50'!C1975</f>
        <v>Burundi</v>
      </c>
      <c r="C1977" s="246">
        <f>'data-compo-bot50'!B1975</f>
        <v>1</v>
      </c>
    </row>
    <row r="1978" spans="1:3" x14ac:dyDescent="0.2">
      <c r="A1978" s="245" t="str">
        <f>IF('data-compo-bot50'!A1976&lt;&gt;'data-compo-bot50'!A1975,'data-compo-bot50'!A1976,"")</f>
        <v/>
      </c>
      <c r="B1978" s="7" t="str">
        <f>'data-compo-bot50'!C1976</f>
        <v>Benin</v>
      </c>
      <c r="C1978" s="246">
        <f>'data-compo-bot50'!B1976</f>
        <v>1</v>
      </c>
    </row>
    <row r="1979" spans="1:3" x14ac:dyDescent="0.2">
      <c r="A1979" s="245" t="str">
        <f>IF('data-compo-bot50'!A1977&lt;&gt;'data-compo-bot50'!A1976,'data-compo-bot50'!A1977,"")</f>
        <v/>
      </c>
      <c r="B1979" s="7" t="str">
        <f>'data-compo-bot50'!C1977</f>
        <v>Bolivia</v>
      </c>
      <c r="C1979" s="246">
        <f>'data-compo-bot50'!B1977</f>
        <v>1</v>
      </c>
    </row>
    <row r="1980" spans="1:3" x14ac:dyDescent="0.2">
      <c r="A1980" s="245" t="str">
        <f>IF('data-compo-bot50'!A1978&lt;&gt;'data-compo-bot50'!A1977,'data-compo-bot50'!A1978,"")</f>
        <v/>
      </c>
      <c r="B1980" s="7" t="str">
        <f>'data-compo-bot50'!C1978</f>
        <v>Bhutan</v>
      </c>
      <c r="C1980" s="246">
        <f>'data-compo-bot50'!B1978</f>
        <v>1</v>
      </c>
    </row>
    <row r="1981" spans="1:3" x14ac:dyDescent="0.2">
      <c r="A1981" s="245" t="str">
        <f>IF('data-compo-bot50'!A1979&lt;&gt;'data-compo-bot50'!A1978,'data-compo-bot50'!A1979,"")</f>
        <v/>
      </c>
      <c r="B1981" s="7" t="str">
        <f>'data-compo-bot50'!C1979</f>
        <v>Belize</v>
      </c>
      <c r="C1981" s="246">
        <f>'data-compo-bot50'!B1979</f>
        <v>1</v>
      </c>
    </row>
    <row r="1982" spans="1:3" x14ac:dyDescent="0.2">
      <c r="A1982" s="245" t="str">
        <f>IF('data-compo-bot50'!A1980&lt;&gt;'data-compo-bot50'!A1979,'data-compo-bot50'!A1980,"")</f>
        <v/>
      </c>
      <c r="B1982" s="7" t="str">
        <f>'data-compo-bot50'!C1980</f>
        <v>DR Congo</v>
      </c>
      <c r="C1982" s="246">
        <f>'data-compo-bot50'!B1980</f>
        <v>1</v>
      </c>
    </row>
    <row r="1983" spans="1:3" x14ac:dyDescent="0.2">
      <c r="A1983" s="245" t="str">
        <f>IF('data-compo-bot50'!A1981&lt;&gt;'data-compo-bot50'!A1980,'data-compo-bot50'!A1981,"")</f>
        <v/>
      </c>
      <c r="B1983" s="7" t="str">
        <f>'data-compo-bot50'!C1981</f>
        <v>Central African Republic</v>
      </c>
      <c r="C1983" s="246">
        <f>'data-compo-bot50'!B1981</f>
        <v>1</v>
      </c>
    </row>
    <row r="1984" spans="1:3" x14ac:dyDescent="0.2">
      <c r="A1984" s="245" t="str">
        <f>IF('data-compo-bot50'!A1982&lt;&gt;'data-compo-bot50'!A1981,'data-compo-bot50'!A1982,"")</f>
        <v/>
      </c>
      <c r="B1984" s="7" t="str">
        <f>'data-compo-bot50'!C1982</f>
        <v>Congo</v>
      </c>
      <c r="C1984" s="246">
        <f>'data-compo-bot50'!B1982</f>
        <v>1</v>
      </c>
    </row>
    <row r="1985" spans="1:3" x14ac:dyDescent="0.2">
      <c r="A1985" s="245" t="str">
        <f>IF('data-compo-bot50'!A1983&lt;&gt;'data-compo-bot50'!A1982,'data-compo-bot50'!A1983,"")</f>
        <v/>
      </c>
      <c r="B1985" s="7" t="str">
        <f>'data-compo-bot50'!C1983</f>
        <v>Cote d'Ivoire</v>
      </c>
      <c r="C1985" s="246">
        <f>'data-compo-bot50'!B1983</f>
        <v>1</v>
      </c>
    </row>
    <row r="1986" spans="1:3" x14ac:dyDescent="0.2">
      <c r="A1986" s="245" t="str">
        <f>IF('data-compo-bot50'!A1984&lt;&gt;'data-compo-bot50'!A1983,'data-compo-bot50'!A1984,"")</f>
        <v/>
      </c>
      <c r="B1986" s="7" t="str">
        <f>'data-compo-bot50'!C1984</f>
        <v>Cameroon</v>
      </c>
      <c r="C1986" s="246">
        <f>'data-compo-bot50'!B1984</f>
        <v>1</v>
      </c>
    </row>
    <row r="1987" spans="1:3" x14ac:dyDescent="0.2">
      <c r="A1987" s="245" t="str">
        <f>IF('data-compo-bot50'!A1985&lt;&gt;'data-compo-bot50'!A1984,'data-compo-bot50'!A1985,"")</f>
        <v/>
      </c>
      <c r="B1987" s="7" t="str">
        <f>'data-compo-bot50'!C1985</f>
        <v>China</v>
      </c>
      <c r="C1987" s="246">
        <f>'data-compo-bot50'!B1985</f>
        <v>4.9999997019767761E-2</v>
      </c>
    </row>
    <row r="1988" spans="1:3" x14ac:dyDescent="0.2">
      <c r="A1988" s="245" t="str">
        <f>IF('data-compo-bot50'!A1986&lt;&gt;'data-compo-bot50'!A1985,'data-compo-bot50'!A1986,"")</f>
        <v/>
      </c>
      <c r="B1988" s="7" t="str">
        <f>'data-compo-bot50'!C1986</f>
        <v>Cabo Verde</v>
      </c>
      <c r="C1988" s="246">
        <f>'data-compo-bot50'!B1986</f>
        <v>1</v>
      </c>
    </row>
    <row r="1989" spans="1:3" x14ac:dyDescent="0.2">
      <c r="A1989" s="245" t="str">
        <f>IF('data-compo-bot50'!A1987&lt;&gt;'data-compo-bot50'!A1986,'data-compo-bot50'!A1987,"")</f>
        <v/>
      </c>
      <c r="B1989" s="7" t="str">
        <f>'data-compo-bot50'!C1987</f>
        <v>Djibouti</v>
      </c>
      <c r="C1989" s="246">
        <f>'data-compo-bot50'!B1987</f>
        <v>1</v>
      </c>
    </row>
    <row r="1990" spans="1:3" x14ac:dyDescent="0.2">
      <c r="A1990" s="245" t="str">
        <f>IF('data-compo-bot50'!A1988&lt;&gt;'data-compo-bot50'!A1987,'data-compo-bot50'!A1988,"")</f>
        <v/>
      </c>
      <c r="B1990" s="7" t="str">
        <f>'data-compo-bot50'!C1988</f>
        <v>Ecuador</v>
      </c>
      <c r="C1990" s="246">
        <f>'data-compo-bot50'!B1988</f>
        <v>1</v>
      </c>
    </row>
    <row r="1991" spans="1:3" x14ac:dyDescent="0.2">
      <c r="A1991" s="245" t="str">
        <f>IF('data-compo-bot50'!A1989&lt;&gt;'data-compo-bot50'!A1988,'data-compo-bot50'!A1989,"")</f>
        <v/>
      </c>
      <c r="B1991" s="7" t="str">
        <f>'data-compo-bot50'!C1989</f>
        <v>Egypt</v>
      </c>
      <c r="C1991" s="246">
        <f>'data-compo-bot50'!B1989</f>
        <v>1</v>
      </c>
    </row>
    <row r="1992" spans="1:3" x14ac:dyDescent="0.2">
      <c r="A1992" s="245" t="str">
        <f>IF('data-compo-bot50'!A1990&lt;&gt;'data-compo-bot50'!A1989,'data-compo-bot50'!A1990,"")</f>
        <v/>
      </c>
      <c r="B1992" s="7" t="str">
        <f>'data-compo-bot50'!C1990</f>
        <v>Eritrea</v>
      </c>
      <c r="C1992" s="246">
        <f>'data-compo-bot50'!B1990</f>
        <v>1</v>
      </c>
    </row>
    <row r="1993" spans="1:3" x14ac:dyDescent="0.2">
      <c r="A1993" s="245" t="str">
        <f>IF('data-compo-bot50'!A1991&lt;&gt;'data-compo-bot50'!A1990,'data-compo-bot50'!A1991,"")</f>
        <v/>
      </c>
      <c r="B1993" s="7" t="str">
        <f>'data-compo-bot50'!C1991</f>
        <v>Ethiopia</v>
      </c>
      <c r="C1993" s="246">
        <f>'data-compo-bot50'!B1991</f>
        <v>1</v>
      </c>
    </row>
    <row r="1994" spans="1:3" x14ac:dyDescent="0.2">
      <c r="A1994" s="245" t="str">
        <f>IF('data-compo-bot50'!A1992&lt;&gt;'data-compo-bot50'!A1991,'data-compo-bot50'!A1992,"")</f>
        <v/>
      </c>
      <c r="B1994" s="7" t="str">
        <f>'data-compo-bot50'!C1992</f>
        <v>Georgia</v>
      </c>
      <c r="C1994" s="246">
        <f>'data-compo-bot50'!B1992</f>
        <v>1</v>
      </c>
    </row>
    <row r="1995" spans="1:3" x14ac:dyDescent="0.2">
      <c r="A1995" s="245" t="str">
        <f>IF('data-compo-bot50'!A1993&lt;&gt;'data-compo-bot50'!A1992,'data-compo-bot50'!A1993,"")</f>
        <v/>
      </c>
      <c r="B1995" s="7" t="str">
        <f>'data-compo-bot50'!C1993</f>
        <v>Ghana</v>
      </c>
      <c r="C1995" s="246">
        <f>'data-compo-bot50'!B1993</f>
        <v>1</v>
      </c>
    </row>
    <row r="1996" spans="1:3" x14ac:dyDescent="0.2">
      <c r="A1996" s="245" t="str">
        <f>IF('data-compo-bot50'!A1994&lt;&gt;'data-compo-bot50'!A1993,'data-compo-bot50'!A1994,"")</f>
        <v/>
      </c>
      <c r="B1996" s="7" t="str">
        <f>'data-compo-bot50'!C1994</f>
        <v>Gambia</v>
      </c>
      <c r="C1996" s="246">
        <f>'data-compo-bot50'!B1994</f>
        <v>1</v>
      </c>
    </row>
    <row r="1997" spans="1:3" x14ac:dyDescent="0.2">
      <c r="A1997" s="245" t="str">
        <f>IF('data-compo-bot50'!A1995&lt;&gt;'data-compo-bot50'!A1994,'data-compo-bot50'!A1995,"")</f>
        <v/>
      </c>
      <c r="B1997" s="7" t="str">
        <f>'data-compo-bot50'!C1995</f>
        <v>Guinea</v>
      </c>
      <c r="C1997" s="246">
        <f>'data-compo-bot50'!B1995</f>
        <v>1</v>
      </c>
    </row>
    <row r="1998" spans="1:3" x14ac:dyDescent="0.2">
      <c r="A1998" s="245" t="str">
        <f>IF('data-compo-bot50'!A1996&lt;&gt;'data-compo-bot50'!A1995,'data-compo-bot50'!A1996,"")</f>
        <v/>
      </c>
      <c r="B1998" s="7" t="str">
        <f>'data-compo-bot50'!C1996</f>
        <v>Guatemala</v>
      </c>
      <c r="C1998" s="246">
        <f>'data-compo-bot50'!B1996</f>
        <v>1</v>
      </c>
    </row>
    <row r="1999" spans="1:3" x14ac:dyDescent="0.2">
      <c r="A1999" s="245" t="str">
        <f>IF('data-compo-bot50'!A1997&lt;&gt;'data-compo-bot50'!A1996,'data-compo-bot50'!A1997,"")</f>
        <v/>
      </c>
      <c r="B1999" s="7" t="str">
        <f>'data-compo-bot50'!C1997</f>
        <v>Guinea-Bissau</v>
      </c>
      <c r="C1999" s="246">
        <f>'data-compo-bot50'!B1997</f>
        <v>1</v>
      </c>
    </row>
    <row r="2000" spans="1:3" x14ac:dyDescent="0.2">
      <c r="A2000" s="245" t="str">
        <f>IF('data-compo-bot50'!A1998&lt;&gt;'data-compo-bot50'!A1997,'data-compo-bot50'!A1998,"")</f>
        <v/>
      </c>
      <c r="B2000" s="7" t="str">
        <f>'data-compo-bot50'!C1998</f>
        <v>Guyana</v>
      </c>
      <c r="C2000" s="246">
        <f>'data-compo-bot50'!B1998</f>
        <v>1</v>
      </c>
    </row>
    <row r="2001" spans="1:3" x14ac:dyDescent="0.2">
      <c r="A2001" s="245" t="str">
        <f>IF('data-compo-bot50'!A1999&lt;&gt;'data-compo-bot50'!A1998,'data-compo-bot50'!A1999,"")</f>
        <v/>
      </c>
      <c r="B2001" s="7" t="str">
        <f>'data-compo-bot50'!C1999</f>
        <v>Honduras</v>
      </c>
      <c r="C2001" s="246">
        <f>'data-compo-bot50'!B1999</f>
        <v>1</v>
      </c>
    </row>
    <row r="2002" spans="1:3" x14ac:dyDescent="0.2">
      <c r="A2002" s="245" t="str">
        <f>IF('data-compo-bot50'!A2000&lt;&gt;'data-compo-bot50'!A1999,'data-compo-bot50'!A2000,"")</f>
        <v/>
      </c>
      <c r="B2002" s="7" t="str">
        <f>'data-compo-bot50'!C2000</f>
        <v>Haiti</v>
      </c>
      <c r="C2002" s="246">
        <f>'data-compo-bot50'!B2000</f>
        <v>1</v>
      </c>
    </row>
    <row r="2003" spans="1:3" x14ac:dyDescent="0.2">
      <c r="A2003" s="245" t="str">
        <f>IF('data-compo-bot50'!A2001&lt;&gt;'data-compo-bot50'!A2000,'data-compo-bot50'!A2001,"")</f>
        <v/>
      </c>
      <c r="B2003" s="7" t="str">
        <f>'data-compo-bot50'!C2001</f>
        <v>Indonesia</v>
      </c>
      <c r="C2003" s="246">
        <f>'data-compo-bot50'!B2001</f>
        <v>1</v>
      </c>
    </row>
    <row r="2004" spans="1:3" x14ac:dyDescent="0.2">
      <c r="A2004" s="245" t="str">
        <f>IF('data-compo-bot50'!A2002&lt;&gt;'data-compo-bot50'!A2001,'data-compo-bot50'!A2002,"")</f>
        <v/>
      </c>
      <c r="B2004" s="7" t="str">
        <f>'data-compo-bot50'!C2002</f>
        <v>India</v>
      </c>
      <c r="C2004" s="246">
        <f>'data-compo-bot50'!B2002</f>
        <v>1</v>
      </c>
    </row>
    <row r="2005" spans="1:3" x14ac:dyDescent="0.2">
      <c r="A2005" s="245" t="str">
        <f>IF('data-compo-bot50'!A2003&lt;&gt;'data-compo-bot50'!A2002,'data-compo-bot50'!A2003,"")</f>
        <v/>
      </c>
      <c r="B2005" s="7" t="str">
        <f>'data-compo-bot50'!C2003</f>
        <v>Jamaica</v>
      </c>
      <c r="C2005" s="246">
        <f>'data-compo-bot50'!B2003</f>
        <v>1</v>
      </c>
    </row>
    <row r="2006" spans="1:3" x14ac:dyDescent="0.2">
      <c r="A2006" s="245" t="str">
        <f>IF('data-compo-bot50'!A2004&lt;&gt;'data-compo-bot50'!A2003,'data-compo-bot50'!A2004,"")</f>
        <v/>
      </c>
      <c r="B2006" s="7" t="str">
        <f>'data-compo-bot50'!C2004</f>
        <v>Jordan</v>
      </c>
      <c r="C2006" s="246">
        <f>'data-compo-bot50'!B2004</f>
        <v>1</v>
      </c>
    </row>
    <row r="2007" spans="1:3" x14ac:dyDescent="0.2">
      <c r="A2007" s="245" t="str">
        <f>IF('data-compo-bot50'!A2005&lt;&gt;'data-compo-bot50'!A2004,'data-compo-bot50'!A2005,"")</f>
        <v/>
      </c>
      <c r="B2007" s="7" t="str">
        <f>'data-compo-bot50'!C2005</f>
        <v>Kenya</v>
      </c>
      <c r="C2007" s="246">
        <f>'data-compo-bot50'!B2005</f>
        <v>1</v>
      </c>
    </row>
    <row r="2008" spans="1:3" x14ac:dyDescent="0.2">
      <c r="A2008" s="245" t="str">
        <f>IF('data-compo-bot50'!A2006&lt;&gt;'data-compo-bot50'!A2005,'data-compo-bot50'!A2006,"")</f>
        <v/>
      </c>
      <c r="B2008" s="7" t="str">
        <f>'data-compo-bot50'!C2006</f>
        <v>Kyrgyzstan</v>
      </c>
      <c r="C2008" s="246">
        <f>'data-compo-bot50'!B2006</f>
        <v>1</v>
      </c>
    </row>
    <row r="2009" spans="1:3" x14ac:dyDescent="0.2">
      <c r="A2009" s="245" t="str">
        <f>IF('data-compo-bot50'!A2007&lt;&gt;'data-compo-bot50'!A2006,'data-compo-bot50'!A2007,"")</f>
        <v/>
      </c>
      <c r="B2009" s="7" t="str">
        <f>'data-compo-bot50'!C2007</f>
        <v>Cambodia</v>
      </c>
      <c r="C2009" s="246">
        <f>'data-compo-bot50'!B2007</f>
        <v>1</v>
      </c>
    </row>
    <row r="2010" spans="1:3" x14ac:dyDescent="0.2">
      <c r="A2010" s="245" t="str">
        <f>IF('data-compo-bot50'!A2008&lt;&gt;'data-compo-bot50'!A2007,'data-compo-bot50'!A2008,"")</f>
        <v/>
      </c>
      <c r="B2010" s="7" t="str">
        <f>'data-compo-bot50'!C2008</f>
        <v>Comoros</v>
      </c>
      <c r="C2010" s="246">
        <f>'data-compo-bot50'!B2008</f>
        <v>1</v>
      </c>
    </row>
    <row r="2011" spans="1:3" x14ac:dyDescent="0.2">
      <c r="A2011" s="245" t="str">
        <f>IF('data-compo-bot50'!A2009&lt;&gt;'data-compo-bot50'!A2008,'data-compo-bot50'!A2009,"")</f>
        <v/>
      </c>
      <c r="B2011" s="7" t="str">
        <f>'data-compo-bot50'!C2009</f>
        <v>Lao PDR</v>
      </c>
      <c r="C2011" s="246">
        <f>'data-compo-bot50'!B2009</f>
        <v>1</v>
      </c>
    </row>
    <row r="2012" spans="1:3" x14ac:dyDescent="0.2">
      <c r="A2012" s="245" t="str">
        <f>IF('data-compo-bot50'!A2010&lt;&gt;'data-compo-bot50'!A2009,'data-compo-bot50'!A2010,"")</f>
        <v/>
      </c>
      <c r="B2012" s="7" t="str">
        <f>'data-compo-bot50'!C2010</f>
        <v>Sri Lanka</v>
      </c>
      <c r="C2012" s="246">
        <f>'data-compo-bot50'!B2010</f>
        <v>1</v>
      </c>
    </row>
    <row r="2013" spans="1:3" x14ac:dyDescent="0.2">
      <c r="A2013" s="245" t="str">
        <f>IF('data-compo-bot50'!A2011&lt;&gt;'data-compo-bot50'!A2010,'data-compo-bot50'!A2011,"")</f>
        <v/>
      </c>
      <c r="B2013" s="7" t="str">
        <f>'data-compo-bot50'!C2011</f>
        <v>Liberia</v>
      </c>
      <c r="C2013" s="246">
        <f>'data-compo-bot50'!B2011</f>
        <v>1</v>
      </c>
    </row>
    <row r="2014" spans="1:3" x14ac:dyDescent="0.2">
      <c r="A2014" s="245" t="str">
        <f>IF('data-compo-bot50'!A2012&lt;&gt;'data-compo-bot50'!A2011,'data-compo-bot50'!A2012,"")</f>
        <v/>
      </c>
      <c r="B2014" s="7" t="str">
        <f>'data-compo-bot50'!C2012</f>
        <v>Lesotho</v>
      </c>
      <c r="C2014" s="246">
        <f>'data-compo-bot50'!B2012</f>
        <v>1</v>
      </c>
    </row>
    <row r="2015" spans="1:3" x14ac:dyDescent="0.2">
      <c r="A2015" s="245" t="str">
        <f>IF('data-compo-bot50'!A2013&lt;&gt;'data-compo-bot50'!A2012,'data-compo-bot50'!A2013,"")</f>
        <v/>
      </c>
      <c r="B2015" s="7" t="str">
        <f>'data-compo-bot50'!C2013</f>
        <v>Morocco</v>
      </c>
      <c r="C2015" s="246">
        <f>'data-compo-bot50'!B2013</f>
        <v>1</v>
      </c>
    </row>
    <row r="2016" spans="1:3" x14ac:dyDescent="0.2">
      <c r="A2016" s="245" t="str">
        <f>IF('data-compo-bot50'!A2014&lt;&gt;'data-compo-bot50'!A2013,'data-compo-bot50'!A2014,"")</f>
        <v/>
      </c>
      <c r="B2016" s="7" t="str">
        <f>'data-compo-bot50'!C2014</f>
        <v>Moldova</v>
      </c>
      <c r="C2016" s="246">
        <f>'data-compo-bot50'!B2014</f>
        <v>1</v>
      </c>
    </row>
    <row r="2017" spans="1:3" x14ac:dyDescent="0.2">
      <c r="A2017" s="245" t="str">
        <f>IF('data-compo-bot50'!A2015&lt;&gt;'data-compo-bot50'!A2014,'data-compo-bot50'!A2015,"")</f>
        <v/>
      </c>
      <c r="B2017" s="7" t="str">
        <f>'data-compo-bot50'!C2015</f>
        <v>Madagascar</v>
      </c>
      <c r="C2017" s="246">
        <f>'data-compo-bot50'!B2015</f>
        <v>1</v>
      </c>
    </row>
    <row r="2018" spans="1:3" x14ac:dyDescent="0.2">
      <c r="A2018" s="245" t="str">
        <f>IF('data-compo-bot50'!A2016&lt;&gt;'data-compo-bot50'!A2015,'data-compo-bot50'!A2016,"")</f>
        <v/>
      </c>
      <c r="B2018" s="7" t="str">
        <f>'data-compo-bot50'!C2016</f>
        <v>Mali</v>
      </c>
      <c r="C2018" s="246">
        <f>'data-compo-bot50'!B2016</f>
        <v>1</v>
      </c>
    </row>
    <row r="2019" spans="1:3" x14ac:dyDescent="0.2">
      <c r="A2019" s="245" t="str">
        <f>IF('data-compo-bot50'!A2017&lt;&gt;'data-compo-bot50'!A2016,'data-compo-bot50'!A2017,"")</f>
        <v/>
      </c>
      <c r="B2019" s="7" t="str">
        <f>'data-compo-bot50'!C2017</f>
        <v>Myanmar</v>
      </c>
      <c r="C2019" s="246">
        <f>'data-compo-bot50'!B2017</f>
        <v>1</v>
      </c>
    </row>
    <row r="2020" spans="1:3" x14ac:dyDescent="0.2">
      <c r="A2020" s="245" t="str">
        <f>IF('data-compo-bot50'!A2018&lt;&gt;'data-compo-bot50'!A2017,'data-compo-bot50'!A2018,"")</f>
        <v/>
      </c>
      <c r="B2020" s="7" t="str">
        <f>'data-compo-bot50'!C2018</f>
        <v>Mongolia</v>
      </c>
      <c r="C2020" s="246">
        <f>'data-compo-bot50'!B2018</f>
        <v>1</v>
      </c>
    </row>
    <row r="2021" spans="1:3" x14ac:dyDescent="0.2">
      <c r="A2021" s="245" t="str">
        <f>IF('data-compo-bot50'!A2019&lt;&gt;'data-compo-bot50'!A2018,'data-compo-bot50'!A2019,"")</f>
        <v/>
      </c>
      <c r="B2021" s="7" t="str">
        <f>'data-compo-bot50'!C2019</f>
        <v>Mauritania</v>
      </c>
      <c r="C2021" s="246">
        <f>'data-compo-bot50'!B2019</f>
        <v>1</v>
      </c>
    </row>
    <row r="2022" spans="1:3" x14ac:dyDescent="0.2">
      <c r="A2022" s="245" t="str">
        <f>IF('data-compo-bot50'!A2020&lt;&gt;'data-compo-bot50'!A2019,'data-compo-bot50'!A2020,"")</f>
        <v/>
      </c>
      <c r="B2022" s="7" t="str">
        <f>'data-compo-bot50'!C2020</f>
        <v>Maldives</v>
      </c>
      <c r="C2022" s="246">
        <f>'data-compo-bot50'!B2020</f>
        <v>1</v>
      </c>
    </row>
    <row r="2023" spans="1:3" x14ac:dyDescent="0.2">
      <c r="A2023" s="245" t="str">
        <f>IF('data-compo-bot50'!A2021&lt;&gt;'data-compo-bot50'!A2020,'data-compo-bot50'!A2021,"")</f>
        <v/>
      </c>
      <c r="B2023" s="7" t="str">
        <f>'data-compo-bot50'!C2021</f>
        <v>Malawi</v>
      </c>
      <c r="C2023" s="246">
        <f>'data-compo-bot50'!B2021</f>
        <v>1</v>
      </c>
    </row>
    <row r="2024" spans="1:3" x14ac:dyDescent="0.2">
      <c r="A2024" s="245" t="str">
        <f>IF('data-compo-bot50'!A2022&lt;&gt;'data-compo-bot50'!A2021,'data-compo-bot50'!A2022,"")</f>
        <v/>
      </c>
      <c r="B2024" s="7" t="str">
        <f>'data-compo-bot50'!C2022</f>
        <v>Mozambique</v>
      </c>
      <c r="C2024" s="246">
        <f>'data-compo-bot50'!B2022</f>
        <v>1</v>
      </c>
    </row>
    <row r="2025" spans="1:3" x14ac:dyDescent="0.2">
      <c r="A2025" s="245" t="str">
        <f>IF('data-compo-bot50'!A2023&lt;&gt;'data-compo-bot50'!A2022,'data-compo-bot50'!A2023,"")</f>
        <v/>
      </c>
      <c r="B2025" s="7" t="str">
        <f>'data-compo-bot50'!C2023</f>
        <v>Namibia</v>
      </c>
      <c r="C2025" s="246">
        <f>'data-compo-bot50'!B2023</f>
        <v>1</v>
      </c>
    </row>
    <row r="2026" spans="1:3" x14ac:dyDescent="0.2">
      <c r="A2026" s="245" t="str">
        <f>IF('data-compo-bot50'!A2024&lt;&gt;'data-compo-bot50'!A2023,'data-compo-bot50'!A2024,"")</f>
        <v/>
      </c>
      <c r="B2026" s="7" t="str">
        <f>'data-compo-bot50'!C2024</f>
        <v>Niger</v>
      </c>
      <c r="C2026" s="246">
        <f>'data-compo-bot50'!B2024</f>
        <v>1</v>
      </c>
    </row>
    <row r="2027" spans="1:3" x14ac:dyDescent="0.2">
      <c r="A2027" s="245" t="str">
        <f>IF('data-compo-bot50'!A2025&lt;&gt;'data-compo-bot50'!A2024,'data-compo-bot50'!A2025,"")</f>
        <v/>
      </c>
      <c r="B2027" s="7" t="str">
        <f>'data-compo-bot50'!C2025</f>
        <v>Nigeria</v>
      </c>
      <c r="C2027" s="246">
        <f>'data-compo-bot50'!B2025</f>
        <v>1</v>
      </c>
    </row>
    <row r="2028" spans="1:3" x14ac:dyDescent="0.2">
      <c r="A2028" s="245" t="str">
        <f>IF('data-compo-bot50'!A2026&lt;&gt;'data-compo-bot50'!A2025,'data-compo-bot50'!A2026,"")</f>
        <v/>
      </c>
      <c r="B2028" s="7" t="str">
        <f>'data-compo-bot50'!C2026</f>
        <v>Nicaragua</v>
      </c>
      <c r="C2028" s="246">
        <f>'data-compo-bot50'!B2026</f>
        <v>1</v>
      </c>
    </row>
    <row r="2029" spans="1:3" x14ac:dyDescent="0.2">
      <c r="A2029" s="245" t="str">
        <f>IF('data-compo-bot50'!A2027&lt;&gt;'data-compo-bot50'!A2026,'data-compo-bot50'!A2027,"")</f>
        <v/>
      </c>
      <c r="B2029" s="7" t="str">
        <f>'data-compo-bot50'!C2027</f>
        <v>Nepal</v>
      </c>
      <c r="C2029" s="246">
        <f>'data-compo-bot50'!B2027</f>
        <v>1</v>
      </c>
    </row>
    <row r="2030" spans="1:3" x14ac:dyDescent="0.2">
      <c r="A2030" s="245" t="str">
        <f>IF('data-compo-bot50'!A2028&lt;&gt;'data-compo-bot50'!A2027,'data-compo-bot50'!A2028,"")</f>
        <v/>
      </c>
      <c r="B2030" s="7" t="str">
        <f>'data-compo-bot50'!C2028</f>
        <v>Peru</v>
      </c>
      <c r="C2030" s="246">
        <f>'data-compo-bot50'!B2028</f>
        <v>1</v>
      </c>
    </row>
    <row r="2031" spans="1:3" x14ac:dyDescent="0.2">
      <c r="A2031" s="245" t="str">
        <f>IF('data-compo-bot50'!A2029&lt;&gt;'data-compo-bot50'!A2028,'data-compo-bot50'!A2029,"")</f>
        <v/>
      </c>
      <c r="B2031" s="7" t="str">
        <f>'data-compo-bot50'!C2029</f>
        <v>Papua New Guinea</v>
      </c>
      <c r="C2031" s="246">
        <f>'data-compo-bot50'!B2029</f>
        <v>1</v>
      </c>
    </row>
    <row r="2032" spans="1:3" x14ac:dyDescent="0.2">
      <c r="A2032" s="245" t="str">
        <f>IF('data-compo-bot50'!A2030&lt;&gt;'data-compo-bot50'!A2029,'data-compo-bot50'!A2030,"")</f>
        <v/>
      </c>
      <c r="B2032" s="7" t="str">
        <f>'data-compo-bot50'!C2030</f>
        <v>Philippines</v>
      </c>
      <c r="C2032" s="246">
        <f>'data-compo-bot50'!B2030</f>
        <v>1</v>
      </c>
    </row>
    <row r="2033" spans="1:3" x14ac:dyDescent="0.2">
      <c r="A2033" s="245" t="str">
        <f>IF('data-compo-bot50'!A2031&lt;&gt;'data-compo-bot50'!A2030,'data-compo-bot50'!A2031,"")</f>
        <v/>
      </c>
      <c r="B2033" s="7" t="str">
        <f>'data-compo-bot50'!C2031</f>
        <v>Pakistan</v>
      </c>
      <c r="C2033" s="246">
        <f>'data-compo-bot50'!B2031</f>
        <v>1</v>
      </c>
    </row>
    <row r="2034" spans="1:3" x14ac:dyDescent="0.2">
      <c r="A2034" s="245" t="str">
        <f>IF('data-compo-bot50'!A2032&lt;&gt;'data-compo-bot50'!A2031,'data-compo-bot50'!A2032,"")</f>
        <v/>
      </c>
      <c r="B2034" s="7" t="str">
        <f>'data-compo-bot50'!C2032</f>
        <v>Palestine</v>
      </c>
      <c r="C2034" s="246">
        <f>'data-compo-bot50'!B2032</f>
        <v>1</v>
      </c>
    </row>
    <row r="2035" spans="1:3" x14ac:dyDescent="0.2">
      <c r="A2035" s="245" t="str">
        <f>IF('data-compo-bot50'!A2033&lt;&gt;'data-compo-bot50'!A2032,'data-compo-bot50'!A2033,"")</f>
        <v/>
      </c>
      <c r="B2035" s="7" t="str">
        <f>'data-compo-bot50'!C2033</f>
        <v>Paraguay</v>
      </c>
      <c r="C2035" s="246">
        <f>'data-compo-bot50'!B2033</f>
        <v>1</v>
      </c>
    </row>
    <row r="2036" spans="1:3" x14ac:dyDescent="0.2">
      <c r="A2036" s="245" t="str">
        <f>IF('data-compo-bot50'!A2034&lt;&gt;'data-compo-bot50'!A2033,'data-compo-bot50'!A2034,"")</f>
        <v/>
      </c>
      <c r="B2036" s="7" t="str">
        <f>'data-compo-bot50'!C2034</f>
        <v>Rwanda</v>
      </c>
      <c r="C2036" s="246">
        <f>'data-compo-bot50'!B2034</f>
        <v>1</v>
      </c>
    </row>
    <row r="2037" spans="1:3" x14ac:dyDescent="0.2">
      <c r="A2037" s="245" t="str">
        <f>IF('data-compo-bot50'!A2035&lt;&gt;'data-compo-bot50'!A2034,'data-compo-bot50'!A2035,"")</f>
        <v/>
      </c>
      <c r="B2037" s="7" t="str">
        <f>'data-compo-bot50'!C2035</f>
        <v>Sudan</v>
      </c>
      <c r="C2037" s="246">
        <f>'data-compo-bot50'!B2035</f>
        <v>1</v>
      </c>
    </row>
    <row r="2038" spans="1:3" x14ac:dyDescent="0.2">
      <c r="A2038" s="245" t="str">
        <f>IF('data-compo-bot50'!A2036&lt;&gt;'data-compo-bot50'!A2035,'data-compo-bot50'!A2036,"")</f>
        <v/>
      </c>
      <c r="B2038" s="7" t="str">
        <f>'data-compo-bot50'!C2036</f>
        <v>Sierra Leone</v>
      </c>
      <c r="C2038" s="246">
        <f>'data-compo-bot50'!B2036</f>
        <v>1</v>
      </c>
    </row>
    <row r="2039" spans="1:3" x14ac:dyDescent="0.2">
      <c r="A2039" s="245" t="str">
        <f>IF('data-compo-bot50'!A2037&lt;&gt;'data-compo-bot50'!A2036,'data-compo-bot50'!A2037,"")</f>
        <v/>
      </c>
      <c r="B2039" s="7" t="str">
        <f>'data-compo-bot50'!C2037</f>
        <v>Senegal</v>
      </c>
      <c r="C2039" s="246">
        <f>'data-compo-bot50'!B2037</f>
        <v>1</v>
      </c>
    </row>
    <row r="2040" spans="1:3" x14ac:dyDescent="0.2">
      <c r="A2040" s="245" t="str">
        <f>IF('data-compo-bot50'!A2038&lt;&gt;'data-compo-bot50'!A2037,'data-compo-bot50'!A2038,"")</f>
        <v/>
      </c>
      <c r="B2040" s="7" t="str">
        <f>'data-compo-bot50'!C2038</f>
        <v>Somalia</v>
      </c>
      <c r="C2040" s="246">
        <f>'data-compo-bot50'!B2038</f>
        <v>1</v>
      </c>
    </row>
    <row r="2041" spans="1:3" x14ac:dyDescent="0.2">
      <c r="A2041" s="245" t="str">
        <f>IF('data-compo-bot50'!A2039&lt;&gt;'data-compo-bot50'!A2038,'data-compo-bot50'!A2039,"")</f>
        <v/>
      </c>
      <c r="B2041" s="7" t="str">
        <f>'data-compo-bot50'!C2039</f>
        <v>South Sudan</v>
      </c>
      <c r="C2041" s="246">
        <f>'data-compo-bot50'!B2039</f>
        <v>1</v>
      </c>
    </row>
    <row r="2042" spans="1:3" x14ac:dyDescent="0.2">
      <c r="A2042" s="245" t="str">
        <f>IF('data-compo-bot50'!A2040&lt;&gt;'data-compo-bot50'!A2039,'data-compo-bot50'!A2040,"")</f>
        <v/>
      </c>
      <c r="B2042" s="7" t="str">
        <f>'data-compo-bot50'!C2040</f>
        <v>Sao Tome and Principe</v>
      </c>
      <c r="C2042" s="246">
        <f>'data-compo-bot50'!B2040</f>
        <v>1</v>
      </c>
    </row>
    <row r="2043" spans="1:3" x14ac:dyDescent="0.2">
      <c r="A2043" s="245" t="str">
        <f>IF('data-compo-bot50'!A2041&lt;&gt;'data-compo-bot50'!A2040,'data-compo-bot50'!A2041,"")</f>
        <v/>
      </c>
      <c r="B2043" s="7" t="str">
        <f>'data-compo-bot50'!C2041</f>
        <v>El Salvador</v>
      </c>
      <c r="C2043" s="246">
        <f>'data-compo-bot50'!B2041</f>
        <v>1</v>
      </c>
    </row>
    <row r="2044" spans="1:3" x14ac:dyDescent="0.2">
      <c r="A2044" s="245" t="str">
        <f>IF('data-compo-bot50'!A2042&lt;&gt;'data-compo-bot50'!A2041,'data-compo-bot50'!A2042,"")</f>
        <v/>
      </c>
      <c r="B2044" s="7" t="str">
        <f>'data-compo-bot50'!C2042</f>
        <v>Syrian Arab Republic</v>
      </c>
      <c r="C2044" s="246">
        <f>'data-compo-bot50'!B2042</f>
        <v>1</v>
      </c>
    </row>
    <row r="2045" spans="1:3" x14ac:dyDescent="0.2">
      <c r="A2045" s="245" t="str">
        <f>IF('data-compo-bot50'!A2043&lt;&gt;'data-compo-bot50'!A2042,'data-compo-bot50'!A2043,"")</f>
        <v/>
      </c>
      <c r="B2045" s="7" t="str">
        <f>'data-compo-bot50'!C2043</f>
        <v>Swaziland</v>
      </c>
      <c r="C2045" s="246">
        <f>'data-compo-bot50'!B2043</f>
        <v>1</v>
      </c>
    </row>
    <row r="2046" spans="1:3" x14ac:dyDescent="0.2">
      <c r="A2046" s="245" t="str">
        <f>IF('data-compo-bot50'!A2044&lt;&gt;'data-compo-bot50'!A2043,'data-compo-bot50'!A2044,"")</f>
        <v/>
      </c>
      <c r="B2046" s="7" t="str">
        <f>'data-compo-bot50'!C2044</f>
        <v>Chad</v>
      </c>
      <c r="C2046" s="246">
        <f>'data-compo-bot50'!B2044</f>
        <v>1</v>
      </c>
    </row>
    <row r="2047" spans="1:3" x14ac:dyDescent="0.2">
      <c r="A2047" s="245" t="str">
        <f>IF('data-compo-bot50'!A2045&lt;&gt;'data-compo-bot50'!A2044,'data-compo-bot50'!A2045,"")</f>
        <v/>
      </c>
      <c r="B2047" s="7" t="str">
        <f>'data-compo-bot50'!C2045</f>
        <v>Togo</v>
      </c>
      <c r="C2047" s="246">
        <f>'data-compo-bot50'!B2045</f>
        <v>1</v>
      </c>
    </row>
    <row r="2048" spans="1:3" x14ac:dyDescent="0.2">
      <c r="A2048" s="245" t="str">
        <f>IF('data-compo-bot50'!A2046&lt;&gt;'data-compo-bot50'!A2045,'data-compo-bot50'!A2046,"")</f>
        <v/>
      </c>
      <c r="B2048" s="7" t="str">
        <f>'data-compo-bot50'!C2046</f>
        <v>Tajikistan</v>
      </c>
      <c r="C2048" s="246">
        <f>'data-compo-bot50'!B2046</f>
        <v>1</v>
      </c>
    </row>
    <row r="2049" spans="1:3" x14ac:dyDescent="0.2">
      <c r="A2049" s="245" t="str">
        <f>IF('data-compo-bot50'!A2047&lt;&gt;'data-compo-bot50'!A2046,'data-compo-bot50'!A2047,"")</f>
        <v/>
      </c>
      <c r="B2049" s="7" t="str">
        <f>'data-compo-bot50'!C2047</f>
        <v>Tunisia</v>
      </c>
      <c r="C2049" s="246">
        <f>'data-compo-bot50'!B2047</f>
        <v>1</v>
      </c>
    </row>
    <row r="2050" spans="1:3" x14ac:dyDescent="0.2">
      <c r="A2050" s="245" t="str">
        <f>IF('data-compo-bot50'!A2048&lt;&gt;'data-compo-bot50'!A2047,'data-compo-bot50'!A2048,"")</f>
        <v/>
      </c>
      <c r="B2050" s="7" t="str">
        <f>'data-compo-bot50'!C2048</f>
        <v>Tanzania</v>
      </c>
      <c r="C2050" s="246">
        <f>'data-compo-bot50'!B2048</f>
        <v>1</v>
      </c>
    </row>
    <row r="2051" spans="1:3" x14ac:dyDescent="0.2">
      <c r="A2051" s="245" t="str">
        <f>IF('data-compo-bot50'!A2049&lt;&gt;'data-compo-bot50'!A2048,'data-compo-bot50'!A2049,"")</f>
        <v/>
      </c>
      <c r="B2051" s="7" t="str">
        <f>'data-compo-bot50'!C2049</f>
        <v>Ukraine</v>
      </c>
      <c r="C2051" s="246">
        <f>'data-compo-bot50'!B2049</f>
        <v>1</v>
      </c>
    </row>
    <row r="2052" spans="1:3" x14ac:dyDescent="0.2">
      <c r="A2052" s="245" t="str">
        <f>IF('data-compo-bot50'!A2050&lt;&gt;'data-compo-bot50'!A2049,'data-compo-bot50'!A2050,"")</f>
        <v/>
      </c>
      <c r="B2052" s="7" t="str">
        <f>'data-compo-bot50'!C2050</f>
        <v>Uganda</v>
      </c>
      <c r="C2052" s="246">
        <f>'data-compo-bot50'!B2050</f>
        <v>1</v>
      </c>
    </row>
    <row r="2053" spans="1:3" x14ac:dyDescent="0.2">
      <c r="A2053" s="245" t="str">
        <f>IF('data-compo-bot50'!A2051&lt;&gt;'data-compo-bot50'!A2050,'data-compo-bot50'!A2051,"")</f>
        <v/>
      </c>
      <c r="B2053" s="7" t="str">
        <f>'data-compo-bot50'!C2051</f>
        <v>Uzbekistan</v>
      </c>
      <c r="C2053" s="246">
        <f>'data-compo-bot50'!B2051</f>
        <v>1</v>
      </c>
    </row>
    <row r="2054" spans="1:3" x14ac:dyDescent="0.2">
      <c r="A2054" s="245" t="str">
        <f>IF('data-compo-bot50'!A2052&lt;&gt;'data-compo-bot50'!A2051,'data-compo-bot50'!A2052,"")</f>
        <v/>
      </c>
      <c r="B2054" s="7" t="str">
        <f>'data-compo-bot50'!C2052</f>
        <v>Viet Nam</v>
      </c>
      <c r="C2054" s="246">
        <f>'data-compo-bot50'!B2052</f>
        <v>1</v>
      </c>
    </row>
    <row r="2055" spans="1:3" x14ac:dyDescent="0.2">
      <c r="A2055" s="245" t="str">
        <f>IF('data-compo-bot50'!A2053&lt;&gt;'data-compo-bot50'!A2052,'data-compo-bot50'!A2053,"")</f>
        <v/>
      </c>
      <c r="B2055" s="7" t="str">
        <f>'data-compo-bot50'!C2053</f>
        <v>Yemen</v>
      </c>
      <c r="C2055" s="246">
        <f>'data-compo-bot50'!B2053</f>
        <v>1</v>
      </c>
    </row>
    <row r="2056" spans="1:3" x14ac:dyDescent="0.2">
      <c r="A2056" s="245" t="str">
        <f>IF('data-compo-bot50'!A2054&lt;&gt;'data-compo-bot50'!A2053,'data-compo-bot50'!A2054,"")</f>
        <v/>
      </c>
      <c r="B2056" s="7" t="str">
        <f>'data-compo-bot50'!C2054</f>
        <v>Zambia</v>
      </c>
      <c r="C2056" s="246">
        <f>'data-compo-bot50'!B2054</f>
        <v>1</v>
      </c>
    </row>
    <row r="2057" spans="1:3" x14ac:dyDescent="0.2">
      <c r="A2057" s="245" t="str">
        <f>IF('data-compo-bot50'!A2055&lt;&gt;'data-compo-bot50'!A2054,'data-compo-bot50'!A2055,"")</f>
        <v/>
      </c>
      <c r="B2057" s="7" t="str">
        <f>'data-compo-bot50'!C2055</f>
        <v>Zimbabwe</v>
      </c>
      <c r="C2057" s="246">
        <f>'data-compo-bot50'!B2055</f>
        <v>1</v>
      </c>
    </row>
    <row r="2058" spans="1:3" x14ac:dyDescent="0.2">
      <c r="A2058" s="245" t="str">
        <f>IF('data-compo-bot50'!A2056&lt;&gt;'data-compo-bot50'!A2055,'data-compo-bot50'!A2056,"")</f>
        <v/>
      </c>
      <c r="B2058" s="7" t="str">
        <f>'data-compo-bot50'!C2056</f>
        <v>Zanzibar</v>
      </c>
      <c r="C2058" s="246">
        <f>'data-compo-bot50'!B2056</f>
        <v>1</v>
      </c>
    </row>
    <row r="2059" spans="1:3" x14ac:dyDescent="0.2">
      <c r="A2059" s="245">
        <f>IF('data-compo-bot50'!A2057&lt;&gt;'data-compo-bot50'!A2056,'data-compo-bot50'!A2057,"")</f>
        <v>2013</v>
      </c>
      <c r="B2059" s="7" t="str">
        <f>'data-compo-bot50'!C2057</f>
        <v>Afghanistan</v>
      </c>
      <c r="C2059" s="246">
        <f>'data-compo-bot50'!B2057</f>
        <v>1</v>
      </c>
    </row>
    <row r="2060" spans="1:3" x14ac:dyDescent="0.2">
      <c r="A2060" s="245" t="str">
        <f>IF('data-compo-bot50'!A2058&lt;&gt;'data-compo-bot50'!A2057,'data-compo-bot50'!A2058,"")</f>
        <v/>
      </c>
      <c r="B2060" s="7" t="str">
        <f>'data-compo-bot50'!C2058</f>
        <v>Albania</v>
      </c>
      <c r="C2060" s="246">
        <f>'data-compo-bot50'!B2058</f>
        <v>1</v>
      </c>
    </row>
    <row r="2061" spans="1:3" x14ac:dyDescent="0.2">
      <c r="A2061" s="245" t="str">
        <f>IF('data-compo-bot50'!A2059&lt;&gt;'data-compo-bot50'!A2058,'data-compo-bot50'!A2059,"")</f>
        <v/>
      </c>
      <c r="B2061" s="7" t="str">
        <f>'data-compo-bot50'!C2059</f>
        <v>Armenia</v>
      </c>
      <c r="C2061" s="246">
        <f>'data-compo-bot50'!B2059</f>
        <v>1</v>
      </c>
    </row>
    <row r="2062" spans="1:3" x14ac:dyDescent="0.2">
      <c r="A2062" s="245" t="str">
        <f>IF('data-compo-bot50'!A2060&lt;&gt;'data-compo-bot50'!A2059,'data-compo-bot50'!A2060,"")</f>
        <v/>
      </c>
      <c r="B2062" s="7" t="str">
        <f>'data-compo-bot50'!C2060</f>
        <v>Angola</v>
      </c>
      <c r="C2062" s="246">
        <f>'data-compo-bot50'!B2060</f>
        <v>1</v>
      </c>
    </row>
    <row r="2063" spans="1:3" x14ac:dyDescent="0.2">
      <c r="A2063" s="245" t="str">
        <f>IF('data-compo-bot50'!A2061&lt;&gt;'data-compo-bot50'!A2060,'data-compo-bot50'!A2061,"")</f>
        <v/>
      </c>
      <c r="B2063" s="7" t="str">
        <f>'data-compo-bot50'!C2061</f>
        <v>Bosnia and Herzegovina</v>
      </c>
      <c r="C2063" s="246">
        <f>'data-compo-bot50'!B2061</f>
        <v>1</v>
      </c>
    </row>
    <row r="2064" spans="1:3" x14ac:dyDescent="0.2">
      <c r="A2064" s="245" t="str">
        <f>IF('data-compo-bot50'!A2062&lt;&gt;'data-compo-bot50'!A2061,'data-compo-bot50'!A2062,"")</f>
        <v/>
      </c>
      <c r="B2064" s="7" t="str">
        <f>'data-compo-bot50'!C2062</f>
        <v>Bangladesh</v>
      </c>
      <c r="C2064" s="246">
        <f>'data-compo-bot50'!B2062</f>
        <v>1</v>
      </c>
    </row>
    <row r="2065" spans="1:3" x14ac:dyDescent="0.2">
      <c r="A2065" s="245" t="str">
        <f>IF('data-compo-bot50'!A2063&lt;&gt;'data-compo-bot50'!A2062,'data-compo-bot50'!A2063,"")</f>
        <v/>
      </c>
      <c r="B2065" s="7" t="str">
        <f>'data-compo-bot50'!C2063</f>
        <v>Burkina Faso</v>
      </c>
      <c r="C2065" s="246">
        <f>'data-compo-bot50'!B2063</f>
        <v>1</v>
      </c>
    </row>
    <row r="2066" spans="1:3" x14ac:dyDescent="0.2">
      <c r="A2066" s="245" t="str">
        <f>IF('data-compo-bot50'!A2064&lt;&gt;'data-compo-bot50'!A2063,'data-compo-bot50'!A2064,"")</f>
        <v/>
      </c>
      <c r="B2066" s="7" t="str">
        <f>'data-compo-bot50'!C2064</f>
        <v>Burundi</v>
      </c>
      <c r="C2066" s="246">
        <f>'data-compo-bot50'!B2064</f>
        <v>1</v>
      </c>
    </row>
    <row r="2067" spans="1:3" x14ac:dyDescent="0.2">
      <c r="A2067" s="245" t="str">
        <f>IF('data-compo-bot50'!A2065&lt;&gt;'data-compo-bot50'!A2064,'data-compo-bot50'!A2065,"")</f>
        <v/>
      </c>
      <c r="B2067" s="7" t="str">
        <f>'data-compo-bot50'!C2065</f>
        <v>Benin</v>
      </c>
      <c r="C2067" s="246">
        <f>'data-compo-bot50'!B2065</f>
        <v>1</v>
      </c>
    </row>
    <row r="2068" spans="1:3" x14ac:dyDescent="0.2">
      <c r="A2068" s="245" t="str">
        <f>IF('data-compo-bot50'!A2066&lt;&gt;'data-compo-bot50'!A2065,'data-compo-bot50'!A2066,"")</f>
        <v/>
      </c>
      <c r="B2068" s="7" t="str">
        <f>'data-compo-bot50'!C2066</f>
        <v>Bolivia</v>
      </c>
      <c r="C2068" s="246">
        <f>'data-compo-bot50'!B2066</f>
        <v>1</v>
      </c>
    </row>
    <row r="2069" spans="1:3" x14ac:dyDescent="0.2">
      <c r="A2069" s="245" t="str">
        <f>IF('data-compo-bot50'!A2067&lt;&gt;'data-compo-bot50'!A2066,'data-compo-bot50'!A2067,"")</f>
        <v/>
      </c>
      <c r="B2069" s="7" t="str">
        <f>'data-compo-bot50'!C2067</f>
        <v>Bhutan</v>
      </c>
      <c r="C2069" s="246">
        <f>'data-compo-bot50'!B2067</f>
        <v>1</v>
      </c>
    </row>
    <row r="2070" spans="1:3" x14ac:dyDescent="0.2">
      <c r="A2070" s="245" t="str">
        <f>IF('data-compo-bot50'!A2068&lt;&gt;'data-compo-bot50'!A2067,'data-compo-bot50'!A2068,"")</f>
        <v/>
      </c>
      <c r="B2070" s="7" t="str">
        <f>'data-compo-bot50'!C2068</f>
        <v>Belize</v>
      </c>
      <c r="C2070" s="246">
        <f>'data-compo-bot50'!B2068</f>
        <v>1</v>
      </c>
    </row>
    <row r="2071" spans="1:3" x14ac:dyDescent="0.2">
      <c r="A2071" s="245" t="str">
        <f>IF('data-compo-bot50'!A2069&lt;&gt;'data-compo-bot50'!A2068,'data-compo-bot50'!A2069,"")</f>
        <v/>
      </c>
      <c r="B2071" s="7" t="str">
        <f>'data-compo-bot50'!C2069</f>
        <v>DR Congo</v>
      </c>
      <c r="C2071" s="246">
        <f>'data-compo-bot50'!B2069</f>
        <v>1</v>
      </c>
    </row>
    <row r="2072" spans="1:3" x14ac:dyDescent="0.2">
      <c r="A2072" s="245" t="str">
        <f>IF('data-compo-bot50'!A2070&lt;&gt;'data-compo-bot50'!A2069,'data-compo-bot50'!A2070,"")</f>
        <v/>
      </c>
      <c r="B2072" s="7" t="str">
        <f>'data-compo-bot50'!C2070</f>
        <v>Central African Republic</v>
      </c>
      <c r="C2072" s="246">
        <f>'data-compo-bot50'!B2070</f>
        <v>1</v>
      </c>
    </row>
    <row r="2073" spans="1:3" x14ac:dyDescent="0.2">
      <c r="A2073" s="245" t="str">
        <f>IF('data-compo-bot50'!A2071&lt;&gt;'data-compo-bot50'!A2070,'data-compo-bot50'!A2071,"")</f>
        <v/>
      </c>
      <c r="B2073" s="7" t="str">
        <f>'data-compo-bot50'!C2071</f>
        <v>Congo</v>
      </c>
      <c r="C2073" s="246">
        <f>'data-compo-bot50'!B2071</f>
        <v>1</v>
      </c>
    </row>
    <row r="2074" spans="1:3" x14ac:dyDescent="0.2">
      <c r="A2074" s="245" t="str">
        <f>IF('data-compo-bot50'!A2072&lt;&gt;'data-compo-bot50'!A2071,'data-compo-bot50'!A2072,"")</f>
        <v/>
      </c>
      <c r="B2074" s="7" t="str">
        <f>'data-compo-bot50'!C2072</f>
        <v>Cote d'Ivoire</v>
      </c>
      <c r="C2074" s="246">
        <f>'data-compo-bot50'!B2072</f>
        <v>1</v>
      </c>
    </row>
    <row r="2075" spans="1:3" x14ac:dyDescent="0.2">
      <c r="A2075" s="245" t="str">
        <f>IF('data-compo-bot50'!A2073&lt;&gt;'data-compo-bot50'!A2072,'data-compo-bot50'!A2073,"")</f>
        <v/>
      </c>
      <c r="B2075" s="7" t="str">
        <f>'data-compo-bot50'!C2073</f>
        <v>Cameroon</v>
      </c>
      <c r="C2075" s="246">
        <f>'data-compo-bot50'!B2073</f>
        <v>1</v>
      </c>
    </row>
    <row r="2076" spans="1:3" x14ac:dyDescent="0.2">
      <c r="A2076" s="245" t="str">
        <f>IF('data-compo-bot50'!A2074&lt;&gt;'data-compo-bot50'!A2073,'data-compo-bot50'!A2074,"")</f>
        <v/>
      </c>
      <c r="B2076" s="7" t="str">
        <f>'data-compo-bot50'!C2074</f>
        <v>Colombia</v>
      </c>
      <c r="C2076" s="246">
        <f>'data-compo-bot50'!B2074</f>
        <v>1</v>
      </c>
    </row>
    <row r="2077" spans="1:3" x14ac:dyDescent="0.2">
      <c r="A2077" s="245" t="str">
        <f>IF('data-compo-bot50'!A2075&lt;&gt;'data-compo-bot50'!A2074,'data-compo-bot50'!A2075,"")</f>
        <v/>
      </c>
      <c r="B2077" s="7" t="str">
        <f>'data-compo-bot50'!C2075</f>
        <v>Cabo Verde</v>
      </c>
      <c r="C2077" s="246">
        <f>'data-compo-bot50'!B2075</f>
        <v>1</v>
      </c>
    </row>
    <row r="2078" spans="1:3" x14ac:dyDescent="0.2">
      <c r="A2078" s="245" t="str">
        <f>IF('data-compo-bot50'!A2076&lt;&gt;'data-compo-bot50'!A2075,'data-compo-bot50'!A2076,"")</f>
        <v/>
      </c>
      <c r="B2078" s="7" t="str">
        <f>'data-compo-bot50'!C2076</f>
        <v>Djibouti</v>
      </c>
      <c r="C2078" s="246">
        <f>'data-compo-bot50'!B2076</f>
        <v>1</v>
      </c>
    </row>
    <row r="2079" spans="1:3" x14ac:dyDescent="0.2">
      <c r="A2079" s="245" t="str">
        <f>IF('data-compo-bot50'!A2077&lt;&gt;'data-compo-bot50'!A2076,'data-compo-bot50'!A2077,"")</f>
        <v/>
      </c>
      <c r="B2079" s="7" t="str">
        <f>'data-compo-bot50'!C2077</f>
        <v>Ecuador</v>
      </c>
      <c r="C2079" s="246">
        <f>'data-compo-bot50'!B2077</f>
        <v>1</v>
      </c>
    </row>
    <row r="2080" spans="1:3" x14ac:dyDescent="0.2">
      <c r="A2080" s="245" t="str">
        <f>IF('data-compo-bot50'!A2078&lt;&gt;'data-compo-bot50'!A2077,'data-compo-bot50'!A2078,"")</f>
        <v/>
      </c>
      <c r="B2080" s="7" t="str">
        <f>'data-compo-bot50'!C2078</f>
        <v>Egypt</v>
      </c>
      <c r="C2080" s="246">
        <f>'data-compo-bot50'!B2078</f>
        <v>1</v>
      </c>
    </row>
    <row r="2081" spans="1:3" x14ac:dyDescent="0.2">
      <c r="A2081" s="245" t="str">
        <f>IF('data-compo-bot50'!A2079&lt;&gt;'data-compo-bot50'!A2078,'data-compo-bot50'!A2079,"")</f>
        <v/>
      </c>
      <c r="B2081" s="7" t="str">
        <f>'data-compo-bot50'!C2079</f>
        <v>Eritrea</v>
      </c>
      <c r="C2081" s="246">
        <f>'data-compo-bot50'!B2079</f>
        <v>1</v>
      </c>
    </row>
    <row r="2082" spans="1:3" x14ac:dyDescent="0.2">
      <c r="A2082" s="245" t="str">
        <f>IF('data-compo-bot50'!A2080&lt;&gt;'data-compo-bot50'!A2079,'data-compo-bot50'!A2080,"")</f>
        <v/>
      </c>
      <c r="B2082" s="7" t="str">
        <f>'data-compo-bot50'!C2080</f>
        <v>Ethiopia</v>
      </c>
      <c r="C2082" s="246">
        <f>'data-compo-bot50'!B2080</f>
        <v>1</v>
      </c>
    </row>
    <row r="2083" spans="1:3" x14ac:dyDescent="0.2">
      <c r="A2083" s="245" t="str">
        <f>IF('data-compo-bot50'!A2081&lt;&gt;'data-compo-bot50'!A2080,'data-compo-bot50'!A2081,"")</f>
        <v/>
      </c>
      <c r="B2083" s="7" t="str">
        <f>'data-compo-bot50'!C2081</f>
        <v>Georgia</v>
      </c>
      <c r="C2083" s="246">
        <f>'data-compo-bot50'!B2081</f>
        <v>1</v>
      </c>
    </row>
    <row r="2084" spans="1:3" x14ac:dyDescent="0.2">
      <c r="A2084" s="245" t="str">
        <f>IF('data-compo-bot50'!A2082&lt;&gt;'data-compo-bot50'!A2081,'data-compo-bot50'!A2082,"")</f>
        <v/>
      </c>
      <c r="B2084" s="7" t="str">
        <f>'data-compo-bot50'!C2082</f>
        <v>Ghana</v>
      </c>
      <c r="C2084" s="246">
        <f>'data-compo-bot50'!B2082</f>
        <v>1</v>
      </c>
    </row>
    <row r="2085" spans="1:3" x14ac:dyDescent="0.2">
      <c r="A2085" s="245" t="str">
        <f>IF('data-compo-bot50'!A2083&lt;&gt;'data-compo-bot50'!A2082,'data-compo-bot50'!A2083,"")</f>
        <v/>
      </c>
      <c r="B2085" s="7" t="str">
        <f>'data-compo-bot50'!C2083</f>
        <v>Gambia</v>
      </c>
      <c r="C2085" s="246">
        <f>'data-compo-bot50'!B2083</f>
        <v>1</v>
      </c>
    </row>
    <row r="2086" spans="1:3" x14ac:dyDescent="0.2">
      <c r="A2086" s="245" t="str">
        <f>IF('data-compo-bot50'!A2084&lt;&gt;'data-compo-bot50'!A2083,'data-compo-bot50'!A2084,"")</f>
        <v/>
      </c>
      <c r="B2086" s="7" t="str">
        <f>'data-compo-bot50'!C2084</f>
        <v>Guinea</v>
      </c>
      <c r="C2086" s="246">
        <f>'data-compo-bot50'!B2084</f>
        <v>1</v>
      </c>
    </row>
    <row r="2087" spans="1:3" x14ac:dyDescent="0.2">
      <c r="A2087" s="245" t="str">
        <f>IF('data-compo-bot50'!A2085&lt;&gt;'data-compo-bot50'!A2084,'data-compo-bot50'!A2085,"")</f>
        <v/>
      </c>
      <c r="B2087" s="7" t="str">
        <f>'data-compo-bot50'!C2085</f>
        <v>Guatemala</v>
      </c>
      <c r="C2087" s="246">
        <f>'data-compo-bot50'!B2085</f>
        <v>1</v>
      </c>
    </row>
    <row r="2088" spans="1:3" x14ac:dyDescent="0.2">
      <c r="A2088" s="245" t="str">
        <f>IF('data-compo-bot50'!A2086&lt;&gt;'data-compo-bot50'!A2085,'data-compo-bot50'!A2086,"")</f>
        <v/>
      </c>
      <c r="B2088" s="7" t="str">
        <f>'data-compo-bot50'!C2086</f>
        <v>Guinea-Bissau</v>
      </c>
      <c r="C2088" s="246">
        <f>'data-compo-bot50'!B2086</f>
        <v>1</v>
      </c>
    </row>
    <row r="2089" spans="1:3" x14ac:dyDescent="0.2">
      <c r="A2089" s="245" t="str">
        <f>IF('data-compo-bot50'!A2087&lt;&gt;'data-compo-bot50'!A2086,'data-compo-bot50'!A2087,"")</f>
        <v/>
      </c>
      <c r="B2089" s="7" t="str">
        <f>'data-compo-bot50'!C2087</f>
        <v>Guyana</v>
      </c>
      <c r="C2089" s="246">
        <f>'data-compo-bot50'!B2087</f>
        <v>1</v>
      </c>
    </row>
    <row r="2090" spans="1:3" x14ac:dyDescent="0.2">
      <c r="A2090" s="245" t="str">
        <f>IF('data-compo-bot50'!A2088&lt;&gt;'data-compo-bot50'!A2087,'data-compo-bot50'!A2088,"")</f>
        <v/>
      </c>
      <c r="B2090" s="7" t="str">
        <f>'data-compo-bot50'!C2088</f>
        <v>Honduras</v>
      </c>
      <c r="C2090" s="246">
        <f>'data-compo-bot50'!B2088</f>
        <v>1</v>
      </c>
    </row>
    <row r="2091" spans="1:3" x14ac:dyDescent="0.2">
      <c r="A2091" s="245" t="str">
        <f>IF('data-compo-bot50'!A2089&lt;&gt;'data-compo-bot50'!A2088,'data-compo-bot50'!A2089,"")</f>
        <v/>
      </c>
      <c r="B2091" s="7" t="str">
        <f>'data-compo-bot50'!C2089</f>
        <v>Haiti</v>
      </c>
      <c r="C2091" s="246">
        <f>'data-compo-bot50'!B2089</f>
        <v>1</v>
      </c>
    </row>
    <row r="2092" spans="1:3" x14ac:dyDescent="0.2">
      <c r="A2092" s="245" t="str">
        <f>IF('data-compo-bot50'!A2090&lt;&gt;'data-compo-bot50'!A2089,'data-compo-bot50'!A2090,"")</f>
        <v/>
      </c>
      <c r="B2092" s="7" t="str">
        <f>'data-compo-bot50'!C2090</f>
        <v>Indonesia</v>
      </c>
      <c r="C2092" s="246">
        <f>'data-compo-bot50'!B2090</f>
        <v>1</v>
      </c>
    </row>
    <row r="2093" spans="1:3" x14ac:dyDescent="0.2">
      <c r="A2093" s="245" t="str">
        <f>IF('data-compo-bot50'!A2091&lt;&gt;'data-compo-bot50'!A2090,'data-compo-bot50'!A2091,"")</f>
        <v/>
      </c>
      <c r="B2093" s="7" t="str">
        <f>'data-compo-bot50'!C2091</f>
        <v>India</v>
      </c>
      <c r="C2093" s="246">
        <f>'data-compo-bot50'!B2091</f>
        <v>1</v>
      </c>
    </row>
    <row r="2094" spans="1:3" x14ac:dyDescent="0.2">
      <c r="A2094" s="245" t="str">
        <f>IF('data-compo-bot50'!A2092&lt;&gt;'data-compo-bot50'!A2091,'data-compo-bot50'!A2092,"")</f>
        <v/>
      </c>
      <c r="B2094" s="7" t="str">
        <f>'data-compo-bot50'!C2092</f>
        <v>Jamaica</v>
      </c>
      <c r="C2094" s="246">
        <f>'data-compo-bot50'!B2092</f>
        <v>1</v>
      </c>
    </row>
    <row r="2095" spans="1:3" x14ac:dyDescent="0.2">
      <c r="A2095" s="245" t="str">
        <f>IF('data-compo-bot50'!A2093&lt;&gt;'data-compo-bot50'!A2092,'data-compo-bot50'!A2093,"")</f>
        <v/>
      </c>
      <c r="B2095" s="7" t="str">
        <f>'data-compo-bot50'!C2093</f>
        <v>Jordan</v>
      </c>
      <c r="C2095" s="246">
        <f>'data-compo-bot50'!B2093</f>
        <v>1</v>
      </c>
    </row>
    <row r="2096" spans="1:3" x14ac:dyDescent="0.2">
      <c r="A2096" s="245" t="str">
        <f>IF('data-compo-bot50'!A2094&lt;&gt;'data-compo-bot50'!A2093,'data-compo-bot50'!A2094,"")</f>
        <v/>
      </c>
      <c r="B2096" s="7" t="str">
        <f>'data-compo-bot50'!C2094</f>
        <v>Kenya</v>
      </c>
      <c r="C2096" s="246">
        <f>'data-compo-bot50'!B2094</f>
        <v>1</v>
      </c>
    </row>
    <row r="2097" spans="1:3" x14ac:dyDescent="0.2">
      <c r="A2097" s="245" t="str">
        <f>IF('data-compo-bot50'!A2095&lt;&gt;'data-compo-bot50'!A2094,'data-compo-bot50'!A2095,"")</f>
        <v/>
      </c>
      <c r="B2097" s="7" t="str">
        <f>'data-compo-bot50'!C2095</f>
        <v>Kyrgyzstan</v>
      </c>
      <c r="C2097" s="246">
        <f>'data-compo-bot50'!B2095</f>
        <v>1</v>
      </c>
    </row>
    <row r="2098" spans="1:3" x14ac:dyDescent="0.2">
      <c r="A2098" s="245" t="str">
        <f>IF('data-compo-bot50'!A2096&lt;&gt;'data-compo-bot50'!A2095,'data-compo-bot50'!A2096,"")</f>
        <v/>
      </c>
      <c r="B2098" s="7" t="str">
        <f>'data-compo-bot50'!C2096</f>
        <v>Cambodia</v>
      </c>
      <c r="C2098" s="246">
        <f>'data-compo-bot50'!B2096</f>
        <v>1</v>
      </c>
    </row>
    <row r="2099" spans="1:3" x14ac:dyDescent="0.2">
      <c r="A2099" s="245" t="str">
        <f>IF('data-compo-bot50'!A2097&lt;&gt;'data-compo-bot50'!A2096,'data-compo-bot50'!A2097,"")</f>
        <v/>
      </c>
      <c r="B2099" s="7" t="str">
        <f>'data-compo-bot50'!C2097</f>
        <v>Comoros</v>
      </c>
      <c r="C2099" s="246">
        <f>'data-compo-bot50'!B2097</f>
        <v>1</v>
      </c>
    </row>
    <row r="2100" spans="1:3" x14ac:dyDescent="0.2">
      <c r="A2100" s="245" t="str">
        <f>IF('data-compo-bot50'!A2098&lt;&gt;'data-compo-bot50'!A2097,'data-compo-bot50'!A2098,"")</f>
        <v/>
      </c>
      <c r="B2100" s="7" t="str">
        <f>'data-compo-bot50'!C2098</f>
        <v>Lao PDR</v>
      </c>
      <c r="C2100" s="246">
        <f>'data-compo-bot50'!B2098</f>
        <v>1</v>
      </c>
    </row>
    <row r="2101" spans="1:3" x14ac:dyDescent="0.2">
      <c r="A2101" s="245" t="str">
        <f>IF('data-compo-bot50'!A2099&lt;&gt;'data-compo-bot50'!A2098,'data-compo-bot50'!A2099,"")</f>
        <v/>
      </c>
      <c r="B2101" s="7" t="str">
        <f>'data-compo-bot50'!C2099</f>
        <v>Sri Lanka</v>
      </c>
      <c r="C2101" s="246">
        <f>'data-compo-bot50'!B2099</f>
        <v>1</v>
      </c>
    </row>
    <row r="2102" spans="1:3" x14ac:dyDescent="0.2">
      <c r="A2102" s="245" t="str">
        <f>IF('data-compo-bot50'!A2100&lt;&gt;'data-compo-bot50'!A2099,'data-compo-bot50'!A2100,"")</f>
        <v/>
      </c>
      <c r="B2102" s="7" t="str">
        <f>'data-compo-bot50'!C2100</f>
        <v>Liberia</v>
      </c>
      <c r="C2102" s="246">
        <f>'data-compo-bot50'!B2100</f>
        <v>1</v>
      </c>
    </row>
    <row r="2103" spans="1:3" x14ac:dyDescent="0.2">
      <c r="A2103" s="245" t="str">
        <f>IF('data-compo-bot50'!A2101&lt;&gt;'data-compo-bot50'!A2100,'data-compo-bot50'!A2101,"")</f>
        <v/>
      </c>
      <c r="B2103" s="7" t="str">
        <f>'data-compo-bot50'!C2101</f>
        <v>Lesotho</v>
      </c>
      <c r="C2103" s="246">
        <f>'data-compo-bot50'!B2101</f>
        <v>1</v>
      </c>
    </row>
    <row r="2104" spans="1:3" x14ac:dyDescent="0.2">
      <c r="A2104" s="245" t="str">
        <f>IF('data-compo-bot50'!A2102&lt;&gt;'data-compo-bot50'!A2101,'data-compo-bot50'!A2102,"")</f>
        <v/>
      </c>
      <c r="B2104" s="7" t="str">
        <f>'data-compo-bot50'!C2102</f>
        <v>Morocco</v>
      </c>
      <c r="C2104" s="246">
        <f>'data-compo-bot50'!B2102</f>
        <v>1</v>
      </c>
    </row>
    <row r="2105" spans="1:3" x14ac:dyDescent="0.2">
      <c r="A2105" s="245" t="str">
        <f>IF('data-compo-bot50'!A2103&lt;&gt;'data-compo-bot50'!A2102,'data-compo-bot50'!A2103,"")</f>
        <v/>
      </c>
      <c r="B2105" s="7" t="str">
        <f>'data-compo-bot50'!C2103</f>
        <v>Moldova</v>
      </c>
      <c r="C2105" s="246">
        <f>'data-compo-bot50'!B2103</f>
        <v>1</v>
      </c>
    </row>
    <row r="2106" spans="1:3" x14ac:dyDescent="0.2">
      <c r="A2106" s="245" t="str">
        <f>IF('data-compo-bot50'!A2104&lt;&gt;'data-compo-bot50'!A2103,'data-compo-bot50'!A2104,"")</f>
        <v/>
      </c>
      <c r="B2106" s="7" t="str">
        <f>'data-compo-bot50'!C2104</f>
        <v>Madagascar</v>
      </c>
      <c r="C2106" s="246">
        <f>'data-compo-bot50'!B2104</f>
        <v>1</v>
      </c>
    </row>
    <row r="2107" spans="1:3" x14ac:dyDescent="0.2">
      <c r="A2107" s="245" t="str">
        <f>IF('data-compo-bot50'!A2105&lt;&gt;'data-compo-bot50'!A2104,'data-compo-bot50'!A2105,"")</f>
        <v/>
      </c>
      <c r="B2107" s="7" t="str">
        <f>'data-compo-bot50'!C2105</f>
        <v>Macedonia</v>
      </c>
      <c r="C2107" s="246">
        <f>'data-compo-bot50'!B2105</f>
        <v>1</v>
      </c>
    </row>
    <row r="2108" spans="1:3" x14ac:dyDescent="0.2">
      <c r="A2108" s="245" t="str">
        <f>IF('data-compo-bot50'!A2106&lt;&gt;'data-compo-bot50'!A2105,'data-compo-bot50'!A2106,"")</f>
        <v/>
      </c>
      <c r="B2108" s="7" t="str">
        <f>'data-compo-bot50'!C2106</f>
        <v>Mali</v>
      </c>
      <c r="C2108" s="246">
        <f>'data-compo-bot50'!B2106</f>
        <v>1</v>
      </c>
    </row>
    <row r="2109" spans="1:3" x14ac:dyDescent="0.2">
      <c r="A2109" s="245" t="str">
        <f>IF('data-compo-bot50'!A2107&lt;&gt;'data-compo-bot50'!A2106,'data-compo-bot50'!A2107,"")</f>
        <v/>
      </c>
      <c r="B2109" s="7" t="str">
        <f>'data-compo-bot50'!C2107</f>
        <v>Myanmar</v>
      </c>
      <c r="C2109" s="246">
        <f>'data-compo-bot50'!B2107</f>
        <v>1</v>
      </c>
    </row>
    <row r="2110" spans="1:3" x14ac:dyDescent="0.2">
      <c r="A2110" s="245" t="str">
        <f>IF('data-compo-bot50'!A2108&lt;&gt;'data-compo-bot50'!A2107,'data-compo-bot50'!A2108,"")</f>
        <v/>
      </c>
      <c r="B2110" s="7" t="str">
        <f>'data-compo-bot50'!C2108</f>
        <v>Mongolia</v>
      </c>
      <c r="C2110" s="246">
        <f>'data-compo-bot50'!B2108</f>
        <v>1</v>
      </c>
    </row>
    <row r="2111" spans="1:3" x14ac:dyDescent="0.2">
      <c r="A2111" s="245" t="str">
        <f>IF('data-compo-bot50'!A2109&lt;&gt;'data-compo-bot50'!A2108,'data-compo-bot50'!A2109,"")</f>
        <v/>
      </c>
      <c r="B2111" s="7" t="str">
        <f>'data-compo-bot50'!C2109</f>
        <v>Mauritania</v>
      </c>
      <c r="C2111" s="246">
        <f>'data-compo-bot50'!B2109</f>
        <v>1</v>
      </c>
    </row>
    <row r="2112" spans="1:3" x14ac:dyDescent="0.2">
      <c r="A2112" s="245" t="str">
        <f>IF('data-compo-bot50'!A2110&lt;&gt;'data-compo-bot50'!A2109,'data-compo-bot50'!A2110,"")</f>
        <v/>
      </c>
      <c r="B2112" s="7" t="str">
        <f>'data-compo-bot50'!C2110</f>
        <v>Maldives</v>
      </c>
      <c r="C2112" s="246">
        <f>'data-compo-bot50'!B2110</f>
        <v>1</v>
      </c>
    </row>
    <row r="2113" spans="1:3" x14ac:dyDescent="0.2">
      <c r="A2113" s="245" t="str">
        <f>IF('data-compo-bot50'!A2111&lt;&gt;'data-compo-bot50'!A2110,'data-compo-bot50'!A2111,"")</f>
        <v/>
      </c>
      <c r="B2113" s="7" t="str">
        <f>'data-compo-bot50'!C2111</f>
        <v>Malawi</v>
      </c>
      <c r="C2113" s="246">
        <f>'data-compo-bot50'!B2111</f>
        <v>1</v>
      </c>
    </row>
    <row r="2114" spans="1:3" x14ac:dyDescent="0.2">
      <c r="A2114" s="245" t="str">
        <f>IF('data-compo-bot50'!A2112&lt;&gt;'data-compo-bot50'!A2111,'data-compo-bot50'!A2112,"")</f>
        <v/>
      </c>
      <c r="B2114" s="7" t="str">
        <f>'data-compo-bot50'!C2112</f>
        <v>Mozambique</v>
      </c>
      <c r="C2114" s="246">
        <f>'data-compo-bot50'!B2112</f>
        <v>1</v>
      </c>
    </row>
    <row r="2115" spans="1:3" x14ac:dyDescent="0.2">
      <c r="A2115" s="245" t="str">
        <f>IF('data-compo-bot50'!A2113&lt;&gt;'data-compo-bot50'!A2112,'data-compo-bot50'!A2113,"")</f>
        <v/>
      </c>
      <c r="B2115" s="7" t="str">
        <f>'data-compo-bot50'!C2113</f>
        <v>Namibia</v>
      </c>
      <c r="C2115" s="246">
        <f>'data-compo-bot50'!B2113</f>
        <v>1</v>
      </c>
    </row>
    <row r="2116" spans="1:3" x14ac:dyDescent="0.2">
      <c r="A2116" s="245" t="str">
        <f>IF('data-compo-bot50'!A2114&lt;&gt;'data-compo-bot50'!A2113,'data-compo-bot50'!A2114,"")</f>
        <v/>
      </c>
      <c r="B2116" s="7" t="str">
        <f>'data-compo-bot50'!C2114</f>
        <v>Niger</v>
      </c>
      <c r="C2116" s="246">
        <f>'data-compo-bot50'!B2114</f>
        <v>1</v>
      </c>
    </row>
    <row r="2117" spans="1:3" x14ac:dyDescent="0.2">
      <c r="A2117" s="245" t="str">
        <f>IF('data-compo-bot50'!A2115&lt;&gt;'data-compo-bot50'!A2114,'data-compo-bot50'!A2115,"")</f>
        <v/>
      </c>
      <c r="B2117" s="7" t="str">
        <f>'data-compo-bot50'!C2115</f>
        <v>Nigeria</v>
      </c>
      <c r="C2117" s="246">
        <f>'data-compo-bot50'!B2115</f>
        <v>1</v>
      </c>
    </row>
    <row r="2118" spans="1:3" x14ac:dyDescent="0.2">
      <c r="A2118" s="245" t="str">
        <f>IF('data-compo-bot50'!A2116&lt;&gt;'data-compo-bot50'!A2115,'data-compo-bot50'!A2116,"")</f>
        <v/>
      </c>
      <c r="B2118" s="7" t="str">
        <f>'data-compo-bot50'!C2116</f>
        <v>Nicaragua</v>
      </c>
      <c r="C2118" s="246">
        <f>'data-compo-bot50'!B2116</f>
        <v>1</v>
      </c>
    </row>
    <row r="2119" spans="1:3" x14ac:dyDescent="0.2">
      <c r="A2119" s="245" t="str">
        <f>IF('data-compo-bot50'!A2117&lt;&gt;'data-compo-bot50'!A2116,'data-compo-bot50'!A2117,"")</f>
        <v/>
      </c>
      <c r="B2119" s="7" t="str">
        <f>'data-compo-bot50'!C2117</f>
        <v>Nepal</v>
      </c>
      <c r="C2119" s="246">
        <f>'data-compo-bot50'!B2117</f>
        <v>1</v>
      </c>
    </row>
    <row r="2120" spans="1:3" x14ac:dyDescent="0.2">
      <c r="A2120" s="245" t="str">
        <f>IF('data-compo-bot50'!A2118&lt;&gt;'data-compo-bot50'!A2117,'data-compo-bot50'!A2118,"")</f>
        <v/>
      </c>
      <c r="B2120" s="7" t="str">
        <f>'data-compo-bot50'!C2118</f>
        <v>Peru</v>
      </c>
      <c r="C2120" s="246">
        <f>'data-compo-bot50'!B2118</f>
        <v>1</v>
      </c>
    </row>
    <row r="2121" spans="1:3" x14ac:dyDescent="0.2">
      <c r="A2121" s="245" t="str">
        <f>IF('data-compo-bot50'!A2119&lt;&gt;'data-compo-bot50'!A2118,'data-compo-bot50'!A2119,"")</f>
        <v/>
      </c>
      <c r="B2121" s="7" t="str">
        <f>'data-compo-bot50'!C2119</f>
        <v>Papua New Guinea</v>
      </c>
      <c r="C2121" s="246">
        <f>'data-compo-bot50'!B2119</f>
        <v>1</v>
      </c>
    </row>
    <row r="2122" spans="1:3" x14ac:dyDescent="0.2">
      <c r="A2122" s="245" t="str">
        <f>IF('data-compo-bot50'!A2120&lt;&gt;'data-compo-bot50'!A2119,'data-compo-bot50'!A2120,"")</f>
        <v/>
      </c>
      <c r="B2122" s="7" t="str">
        <f>'data-compo-bot50'!C2120</f>
        <v>Philippines</v>
      </c>
      <c r="C2122" s="246">
        <f>'data-compo-bot50'!B2120</f>
        <v>1</v>
      </c>
    </row>
    <row r="2123" spans="1:3" x14ac:dyDescent="0.2">
      <c r="A2123" s="245" t="str">
        <f>IF('data-compo-bot50'!A2121&lt;&gt;'data-compo-bot50'!A2120,'data-compo-bot50'!A2121,"")</f>
        <v/>
      </c>
      <c r="B2123" s="7" t="str">
        <f>'data-compo-bot50'!C2121</f>
        <v>Pakistan</v>
      </c>
      <c r="C2123" s="246">
        <f>'data-compo-bot50'!B2121</f>
        <v>1</v>
      </c>
    </row>
    <row r="2124" spans="1:3" x14ac:dyDescent="0.2">
      <c r="A2124" s="245" t="str">
        <f>IF('data-compo-bot50'!A2122&lt;&gt;'data-compo-bot50'!A2121,'data-compo-bot50'!A2122,"")</f>
        <v/>
      </c>
      <c r="B2124" s="7" t="str">
        <f>'data-compo-bot50'!C2122</f>
        <v>Palestine</v>
      </c>
      <c r="C2124" s="246">
        <f>'data-compo-bot50'!B2122</f>
        <v>1</v>
      </c>
    </row>
    <row r="2125" spans="1:3" x14ac:dyDescent="0.2">
      <c r="A2125" s="245" t="str">
        <f>IF('data-compo-bot50'!A2123&lt;&gt;'data-compo-bot50'!A2122,'data-compo-bot50'!A2123,"")</f>
        <v/>
      </c>
      <c r="B2125" s="7" t="str">
        <f>'data-compo-bot50'!C2123</f>
        <v>Paraguay</v>
      </c>
      <c r="C2125" s="246">
        <f>'data-compo-bot50'!B2123</f>
        <v>1</v>
      </c>
    </row>
    <row r="2126" spans="1:3" x14ac:dyDescent="0.2">
      <c r="A2126" s="245" t="str">
        <f>IF('data-compo-bot50'!A2124&lt;&gt;'data-compo-bot50'!A2123,'data-compo-bot50'!A2124,"")</f>
        <v/>
      </c>
      <c r="B2126" s="7" t="str">
        <f>'data-compo-bot50'!C2124</f>
        <v>Rwanda</v>
      </c>
      <c r="C2126" s="246">
        <f>'data-compo-bot50'!B2124</f>
        <v>1</v>
      </c>
    </row>
    <row r="2127" spans="1:3" x14ac:dyDescent="0.2">
      <c r="A2127" s="245" t="str">
        <f>IF('data-compo-bot50'!A2125&lt;&gt;'data-compo-bot50'!A2124,'data-compo-bot50'!A2125,"")</f>
        <v/>
      </c>
      <c r="B2127" s="7" t="str">
        <f>'data-compo-bot50'!C2125</f>
        <v>Sudan</v>
      </c>
      <c r="C2127" s="246">
        <f>'data-compo-bot50'!B2125</f>
        <v>1</v>
      </c>
    </row>
    <row r="2128" spans="1:3" x14ac:dyDescent="0.2">
      <c r="A2128" s="245" t="str">
        <f>IF('data-compo-bot50'!A2126&lt;&gt;'data-compo-bot50'!A2125,'data-compo-bot50'!A2126,"")</f>
        <v/>
      </c>
      <c r="B2128" s="7" t="str">
        <f>'data-compo-bot50'!C2126</f>
        <v>Sierra Leone</v>
      </c>
      <c r="C2128" s="246">
        <f>'data-compo-bot50'!B2126</f>
        <v>1</v>
      </c>
    </row>
    <row r="2129" spans="1:3" x14ac:dyDescent="0.2">
      <c r="A2129" s="245" t="str">
        <f>IF('data-compo-bot50'!A2127&lt;&gt;'data-compo-bot50'!A2126,'data-compo-bot50'!A2127,"")</f>
        <v/>
      </c>
      <c r="B2129" s="7" t="str">
        <f>'data-compo-bot50'!C2127</f>
        <v>Senegal</v>
      </c>
      <c r="C2129" s="246">
        <f>'data-compo-bot50'!B2127</f>
        <v>1</v>
      </c>
    </row>
    <row r="2130" spans="1:3" x14ac:dyDescent="0.2">
      <c r="A2130" s="245" t="str">
        <f>IF('data-compo-bot50'!A2128&lt;&gt;'data-compo-bot50'!A2127,'data-compo-bot50'!A2128,"")</f>
        <v/>
      </c>
      <c r="B2130" s="7" t="str">
        <f>'data-compo-bot50'!C2128</f>
        <v>Somalia</v>
      </c>
      <c r="C2130" s="246">
        <f>'data-compo-bot50'!B2128</f>
        <v>1</v>
      </c>
    </row>
    <row r="2131" spans="1:3" x14ac:dyDescent="0.2">
      <c r="A2131" s="245" t="str">
        <f>IF('data-compo-bot50'!A2129&lt;&gt;'data-compo-bot50'!A2128,'data-compo-bot50'!A2129,"")</f>
        <v/>
      </c>
      <c r="B2131" s="7" t="str">
        <f>'data-compo-bot50'!C2129</f>
        <v>South Sudan</v>
      </c>
      <c r="C2131" s="246">
        <f>'data-compo-bot50'!B2129</f>
        <v>1</v>
      </c>
    </row>
    <row r="2132" spans="1:3" x14ac:dyDescent="0.2">
      <c r="A2132" s="245" t="str">
        <f>IF('data-compo-bot50'!A2130&lt;&gt;'data-compo-bot50'!A2129,'data-compo-bot50'!A2130,"")</f>
        <v/>
      </c>
      <c r="B2132" s="7" t="str">
        <f>'data-compo-bot50'!C2130</f>
        <v>Sao Tome and Principe</v>
      </c>
      <c r="C2132" s="246">
        <f>'data-compo-bot50'!B2130</f>
        <v>1</v>
      </c>
    </row>
    <row r="2133" spans="1:3" x14ac:dyDescent="0.2">
      <c r="A2133" s="245" t="str">
        <f>IF('data-compo-bot50'!A2131&lt;&gt;'data-compo-bot50'!A2130,'data-compo-bot50'!A2131,"")</f>
        <v/>
      </c>
      <c r="B2133" s="7" t="str">
        <f>'data-compo-bot50'!C2131</f>
        <v>El Salvador</v>
      </c>
      <c r="C2133" s="246">
        <f>'data-compo-bot50'!B2131</f>
        <v>1</v>
      </c>
    </row>
    <row r="2134" spans="1:3" x14ac:dyDescent="0.2">
      <c r="A2134" s="245" t="str">
        <f>IF('data-compo-bot50'!A2132&lt;&gt;'data-compo-bot50'!A2131,'data-compo-bot50'!A2132,"")</f>
        <v/>
      </c>
      <c r="B2134" s="7" t="str">
        <f>'data-compo-bot50'!C2132</f>
        <v>Syrian Arab Republic</v>
      </c>
      <c r="C2134" s="246">
        <f>'data-compo-bot50'!B2132</f>
        <v>1</v>
      </c>
    </row>
    <row r="2135" spans="1:3" x14ac:dyDescent="0.2">
      <c r="A2135" s="245" t="str">
        <f>IF('data-compo-bot50'!A2133&lt;&gt;'data-compo-bot50'!A2132,'data-compo-bot50'!A2133,"")</f>
        <v/>
      </c>
      <c r="B2135" s="7" t="str">
        <f>'data-compo-bot50'!C2133</f>
        <v>Swaziland</v>
      </c>
      <c r="C2135" s="246">
        <f>'data-compo-bot50'!B2133</f>
        <v>1</v>
      </c>
    </row>
    <row r="2136" spans="1:3" x14ac:dyDescent="0.2">
      <c r="A2136" s="245" t="str">
        <f>IF('data-compo-bot50'!A2134&lt;&gt;'data-compo-bot50'!A2133,'data-compo-bot50'!A2134,"")</f>
        <v/>
      </c>
      <c r="B2136" s="7" t="str">
        <f>'data-compo-bot50'!C2134</f>
        <v>Chad</v>
      </c>
      <c r="C2136" s="246">
        <f>'data-compo-bot50'!B2134</f>
        <v>1</v>
      </c>
    </row>
    <row r="2137" spans="1:3" x14ac:dyDescent="0.2">
      <c r="A2137" s="245" t="str">
        <f>IF('data-compo-bot50'!A2135&lt;&gt;'data-compo-bot50'!A2134,'data-compo-bot50'!A2135,"")</f>
        <v/>
      </c>
      <c r="B2137" s="7" t="str">
        <f>'data-compo-bot50'!C2135</f>
        <v>Togo</v>
      </c>
      <c r="C2137" s="246">
        <f>'data-compo-bot50'!B2135</f>
        <v>1</v>
      </c>
    </row>
    <row r="2138" spans="1:3" x14ac:dyDescent="0.2">
      <c r="A2138" s="245" t="str">
        <f>IF('data-compo-bot50'!A2136&lt;&gt;'data-compo-bot50'!A2135,'data-compo-bot50'!A2136,"")</f>
        <v/>
      </c>
      <c r="B2138" s="7" t="str">
        <f>'data-compo-bot50'!C2136</f>
        <v>Tajikistan</v>
      </c>
      <c r="C2138" s="246">
        <f>'data-compo-bot50'!B2136</f>
        <v>1</v>
      </c>
    </row>
    <row r="2139" spans="1:3" x14ac:dyDescent="0.2">
      <c r="A2139" s="245" t="str">
        <f>IF('data-compo-bot50'!A2137&lt;&gt;'data-compo-bot50'!A2136,'data-compo-bot50'!A2137,"")</f>
        <v/>
      </c>
      <c r="B2139" s="7" t="str">
        <f>'data-compo-bot50'!C2137</f>
        <v>Tunisia</v>
      </c>
      <c r="C2139" s="246">
        <f>'data-compo-bot50'!B2137</f>
        <v>1</v>
      </c>
    </row>
    <row r="2140" spans="1:3" x14ac:dyDescent="0.2">
      <c r="A2140" s="245" t="str">
        <f>IF('data-compo-bot50'!A2138&lt;&gt;'data-compo-bot50'!A2137,'data-compo-bot50'!A2138,"")</f>
        <v/>
      </c>
      <c r="B2140" s="7" t="str">
        <f>'data-compo-bot50'!C2138</f>
        <v>Tanzania</v>
      </c>
      <c r="C2140" s="246">
        <f>'data-compo-bot50'!B2138</f>
        <v>1</v>
      </c>
    </row>
    <row r="2141" spans="1:3" x14ac:dyDescent="0.2">
      <c r="A2141" s="245" t="str">
        <f>IF('data-compo-bot50'!A2139&lt;&gt;'data-compo-bot50'!A2138,'data-compo-bot50'!A2139,"")</f>
        <v/>
      </c>
      <c r="B2141" s="7" t="str">
        <f>'data-compo-bot50'!C2139</f>
        <v>Ukraine</v>
      </c>
      <c r="C2141" s="246">
        <f>'data-compo-bot50'!B2139</f>
        <v>1</v>
      </c>
    </row>
    <row r="2142" spans="1:3" x14ac:dyDescent="0.2">
      <c r="A2142" s="245" t="str">
        <f>IF('data-compo-bot50'!A2140&lt;&gt;'data-compo-bot50'!A2139,'data-compo-bot50'!A2140,"")</f>
        <v/>
      </c>
      <c r="B2142" s="7" t="str">
        <f>'data-compo-bot50'!C2140</f>
        <v>Uganda</v>
      </c>
      <c r="C2142" s="246">
        <f>'data-compo-bot50'!B2140</f>
        <v>1</v>
      </c>
    </row>
    <row r="2143" spans="1:3" x14ac:dyDescent="0.2">
      <c r="A2143" s="245" t="str">
        <f>IF('data-compo-bot50'!A2141&lt;&gt;'data-compo-bot50'!A2140,'data-compo-bot50'!A2141,"")</f>
        <v/>
      </c>
      <c r="B2143" s="7" t="str">
        <f>'data-compo-bot50'!C2141</f>
        <v>Uzbekistan</v>
      </c>
      <c r="C2143" s="246">
        <f>'data-compo-bot50'!B2141</f>
        <v>1</v>
      </c>
    </row>
    <row r="2144" spans="1:3" x14ac:dyDescent="0.2">
      <c r="A2144" s="245" t="str">
        <f>IF('data-compo-bot50'!A2142&lt;&gt;'data-compo-bot50'!A2141,'data-compo-bot50'!A2142,"")</f>
        <v/>
      </c>
      <c r="B2144" s="7" t="str">
        <f>'data-compo-bot50'!C2142</f>
        <v>Viet Nam</v>
      </c>
      <c r="C2144" s="246">
        <f>'data-compo-bot50'!B2142</f>
        <v>1</v>
      </c>
    </row>
    <row r="2145" spans="1:3" x14ac:dyDescent="0.2">
      <c r="A2145" s="245" t="str">
        <f>IF('data-compo-bot50'!A2143&lt;&gt;'data-compo-bot50'!A2142,'data-compo-bot50'!A2143,"")</f>
        <v/>
      </c>
      <c r="B2145" s="7" t="str">
        <f>'data-compo-bot50'!C2143</f>
        <v>Yemen</v>
      </c>
      <c r="C2145" s="246">
        <f>'data-compo-bot50'!B2143</f>
        <v>1</v>
      </c>
    </row>
    <row r="2146" spans="1:3" x14ac:dyDescent="0.2">
      <c r="A2146" s="245" t="str">
        <f>IF('data-compo-bot50'!A2144&lt;&gt;'data-compo-bot50'!A2143,'data-compo-bot50'!A2144,"")</f>
        <v/>
      </c>
      <c r="B2146" s="7" t="str">
        <f>'data-compo-bot50'!C2144</f>
        <v>Zambia</v>
      </c>
      <c r="C2146" s="246">
        <f>'data-compo-bot50'!B2144</f>
        <v>1</v>
      </c>
    </row>
    <row r="2147" spans="1:3" x14ac:dyDescent="0.2">
      <c r="A2147" s="245" t="str">
        <f>IF('data-compo-bot50'!A2145&lt;&gt;'data-compo-bot50'!A2144,'data-compo-bot50'!A2145,"")</f>
        <v/>
      </c>
      <c r="B2147" s="7" t="str">
        <f>'data-compo-bot50'!C2145</f>
        <v>Zimbabwe</v>
      </c>
      <c r="C2147" s="246">
        <f>'data-compo-bot50'!B2145</f>
        <v>1</v>
      </c>
    </row>
    <row r="2148" spans="1:3" x14ac:dyDescent="0.2">
      <c r="A2148" s="245" t="str">
        <f>IF('data-compo-bot50'!A2146&lt;&gt;'data-compo-bot50'!A2145,'data-compo-bot50'!A2146,"")</f>
        <v/>
      </c>
      <c r="B2148" s="7" t="str">
        <f>'data-compo-bot50'!C2146</f>
        <v>Zanzibar</v>
      </c>
      <c r="C2148" s="246">
        <f>'data-compo-bot50'!B2146</f>
        <v>1</v>
      </c>
    </row>
    <row r="2149" spans="1:3" x14ac:dyDescent="0.2">
      <c r="A2149" s="245">
        <f>IF('data-compo-bot50'!A2147&lt;&gt;'data-compo-bot50'!A2146,'data-compo-bot50'!A2147,"")</f>
        <v>2014</v>
      </c>
      <c r="B2149" s="7" t="str">
        <f>'data-compo-bot50'!C2147</f>
        <v>Afghanistan</v>
      </c>
      <c r="C2149" s="246">
        <f>'data-compo-bot50'!B2147</f>
        <v>1</v>
      </c>
    </row>
    <row r="2150" spans="1:3" x14ac:dyDescent="0.2">
      <c r="A2150" s="245" t="str">
        <f>IF('data-compo-bot50'!A2148&lt;&gt;'data-compo-bot50'!A2147,'data-compo-bot50'!A2148,"")</f>
        <v/>
      </c>
      <c r="B2150" s="7" t="str">
        <f>'data-compo-bot50'!C2148</f>
        <v>Albania</v>
      </c>
      <c r="C2150" s="246">
        <f>'data-compo-bot50'!B2148</f>
        <v>1</v>
      </c>
    </row>
    <row r="2151" spans="1:3" x14ac:dyDescent="0.2">
      <c r="A2151" s="245" t="str">
        <f>IF('data-compo-bot50'!A2149&lt;&gt;'data-compo-bot50'!A2148,'data-compo-bot50'!A2149,"")</f>
        <v/>
      </c>
      <c r="B2151" s="7" t="str">
        <f>'data-compo-bot50'!C2149</f>
        <v>Armenia</v>
      </c>
      <c r="C2151" s="246">
        <f>'data-compo-bot50'!B2149</f>
        <v>1</v>
      </c>
    </row>
    <row r="2152" spans="1:3" x14ac:dyDescent="0.2">
      <c r="A2152" s="245" t="str">
        <f>IF('data-compo-bot50'!A2150&lt;&gt;'data-compo-bot50'!A2149,'data-compo-bot50'!A2150,"")</f>
        <v/>
      </c>
      <c r="B2152" s="7" t="str">
        <f>'data-compo-bot50'!C2150</f>
        <v>Angola</v>
      </c>
      <c r="C2152" s="246">
        <f>'data-compo-bot50'!B2150</f>
        <v>1</v>
      </c>
    </row>
    <row r="2153" spans="1:3" x14ac:dyDescent="0.2">
      <c r="A2153" s="245" t="str">
        <f>IF('data-compo-bot50'!A2151&lt;&gt;'data-compo-bot50'!A2150,'data-compo-bot50'!A2151,"")</f>
        <v/>
      </c>
      <c r="B2153" s="7" t="str">
        <f>'data-compo-bot50'!C2151</f>
        <v>Bosnia and Herzegovina</v>
      </c>
      <c r="C2153" s="246">
        <f>'data-compo-bot50'!B2151</f>
        <v>1</v>
      </c>
    </row>
    <row r="2154" spans="1:3" x14ac:dyDescent="0.2">
      <c r="A2154" s="245" t="str">
        <f>IF('data-compo-bot50'!A2152&lt;&gt;'data-compo-bot50'!A2151,'data-compo-bot50'!A2152,"")</f>
        <v/>
      </c>
      <c r="B2154" s="7" t="str">
        <f>'data-compo-bot50'!C2152</f>
        <v>Bangladesh</v>
      </c>
      <c r="C2154" s="246">
        <f>'data-compo-bot50'!B2152</f>
        <v>1</v>
      </c>
    </row>
    <row r="2155" spans="1:3" x14ac:dyDescent="0.2">
      <c r="A2155" s="245" t="str">
        <f>IF('data-compo-bot50'!A2153&lt;&gt;'data-compo-bot50'!A2152,'data-compo-bot50'!A2153,"")</f>
        <v/>
      </c>
      <c r="B2155" s="7" t="str">
        <f>'data-compo-bot50'!C2153</f>
        <v>Burkina Faso</v>
      </c>
      <c r="C2155" s="246">
        <f>'data-compo-bot50'!B2153</f>
        <v>1</v>
      </c>
    </row>
    <row r="2156" spans="1:3" x14ac:dyDescent="0.2">
      <c r="A2156" s="245" t="str">
        <f>IF('data-compo-bot50'!A2154&lt;&gt;'data-compo-bot50'!A2153,'data-compo-bot50'!A2154,"")</f>
        <v/>
      </c>
      <c r="B2156" s="7" t="str">
        <f>'data-compo-bot50'!C2154</f>
        <v>Burundi</v>
      </c>
      <c r="C2156" s="246">
        <f>'data-compo-bot50'!B2154</f>
        <v>1</v>
      </c>
    </row>
    <row r="2157" spans="1:3" x14ac:dyDescent="0.2">
      <c r="A2157" s="245" t="str">
        <f>IF('data-compo-bot50'!A2155&lt;&gt;'data-compo-bot50'!A2154,'data-compo-bot50'!A2155,"")</f>
        <v/>
      </c>
      <c r="B2157" s="7" t="str">
        <f>'data-compo-bot50'!C2155</f>
        <v>Benin</v>
      </c>
      <c r="C2157" s="246">
        <f>'data-compo-bot50'!B2155</f>
        <v>1</v>
      </c>
    </row>
    <row r="2158" spans="1:3" x14ac:dyDescent="0.2">
      <c r="A2158" s="245" t="str">
        <f>IF('data-compo-bot50'!A2156&lt;&gt;'data-compo-bot50'!A2155,'data-compo-bot50'!A2156,"")</f>
        <v/>
      </c>
      <c r="B2158" s="7" t="str">
        <f>'data-compo-bot50'!C2156</f>
        <v>Bolivia</v>
      </c>
      <c r="C2158" s="246">
        <f>'data-compo-bot50'!B2156</f>
        <v>1</v>
      </c>
    </row>
    <row r="2159" spans="1:3" x14ac:dyDescent="0.2">
      <c r="A2159" s="245" t="str">
        <f>IF('data-compo-bot50'!A2157&lt;&gt;'data-compo-bot50'!A2156,'data-compo-bot50'!A2157,"")</f>
        <v/>
      </c>
      <c r="B2159" s="7" t="str">
        <f>'data-compo-bot50'!C2157</f>
        <v>Bhutan</v>
      </c>
      <c r="C2159" s="246">
        <f>'data-compo-bot50'!B2157</f>
        <v>1</v>
      </c>
    </row>
    <row r="2160" spans="1:3" x14ac:dyDescent="0.2">
      <c r="A2160" s="245" t="str">
        <f>IF('data-compo-bot50'!A2158&lt;&gt;'data-compo-bot50'!A2157,'data-compo-bot50'!A2158,"")</f>
        <v/>
      </c>
      <c r="B2160" s="7" t="str">
        <f>'data-compo-bot50'!C2158</f>
        <v>Belize</v>
      </c>
      <c r="C2160" s="246">
        <f>'data-compo-bot50'!B2158</f>
        <v>1</v>
      </c>
    </row>
    <row r="2161" spans="1:3" x14ac:dyDescent="0.2">
      <c r="A2161" s="245" t="str">
        <f>IF('data-compo-bot50'!A2159&lt;&gt;'data-compo-bot50'!A2158,'data-compo-bot50'!A2159,"")</f>
        <v/>
      </c>
      <c r="B2161" s="7" t="str">
        <f>'data-compo-bot50'!C2159</f>
        <v>DR Congo</v>
      </c>
      <c r="C2161" s="246">
        <f>'data-compo-bot50'!B2159</f>
        <v>1</v>
      </c>
    </row>
    <row r="2162" spans="1:3" x14ac:dyDescent="0.2">
      <c r="A2162" s="245" t="str">
        <f>IF('data-compo-bot50'!A2160&lt;&gt;'data-compo-bot50'!A2159,'data-compo-bot50'!A2160,"")</f>
        <v/>
      </c>
      <c r="B2162" s="7" t="str">
        <f>'data-compo-bot50'!C2160</f>
        <v>Central African Republic</v>
      </c>
      <c r="C2162" s="246">
        <f>'data-compo-bot50'!B2160</f>
        <v>1</v>
      </c>
    </row>
    <row r="2163" spans="1:3" x14ac:dyDescent="0.2">
      <c r="A2163" s="245" t="str">
        <f>IF('data-compo-bot50'!A2161&lt;&gt;'data-compo-bot50'!A2160,'data-compo-bot50'!A2161,"")</f>
        <v/>
      </c>
      <c r="B2163" s="7" t="str">
        <f>'data-compo-bot50'!C2161</f>
        <v>Congo</v>
      </c>
      <c r="C2163" s="246">
        <f>'data-compo-bot50'!B2161</f>
        <v>1</v>
      </c>
    </row>
    <row r="2164" spans="1:3" x14ac:dyDescent="0.2">
      <c r="A2164" s="245" t="str">
        <f>IF('data-compo-bot50'!A2162&lt;&gt;'data-compo-bot50'!A2161,'data-compo-bot50'!A2162,"")</f>
        <v/>
      </c>
      <c r="B2164" s="7" t="str">
        <f>'data-compo-bot50'!C2162</f>
        <v>Cote d'Ivoire</v>
      </c>
      <c r="C2164" s="246">
        <f>'data-compo-bot50'!B2162</f>
        <v>1</v>
      </c>
    </row>
    <row r="2165" spans="1:3" x14ac:dyDescent="0.2">
      <c r="A2165" s="245" t="str">
        <f>IF('data-compo-bot50'!A2163&lt;&gt;'data-compo-bot50'!A2162,'data-compo-bot50'!A2163,"")</f>
        <v/>
      </c>
      <c r="B2165" s="7" t="str">
        <f>'data-compo-bot50'!C2163</f>
        <v>Cameroon</v>
      </c>
      <c r="C2165" s="246">
        <f>'data-compo-bot50'!B2163</f>
        <v>1</v>
      </c>
    </row>
    <row r="2166" spans="1:3" x14ac:dyDescent="0.2">
      <c r="A2166" s="245" t="str">
        <f>IF('data-compo-bot50'!A2164&lt;&gt;'data-compo-bot50'!A2163,'data-compo-bot50'!A2164,"")</f>
        <v/>
      </c>
      <c r="B2166" s="7" t="str">
        <f>'data-compo-bot50'!C2164</f>
        <v>Cabo Verde</v>
      </c>
      <c r="C2166" s="246">
        <f>'data-compo-bot50'!B2164</f>
        <v>1</v>
      </c>
    </row>
    <row r="2167" spans="1:3" x14ac:dyDescent="0.2">
      <c r="A2167" s="245" t="str">
        <f>IF('data-compo-bot50'!A2165&lt;&gt;'data-compo-bot50'!A2164,'data-compo-bot50'!A2165,"")</f>
        <v/>
      </c>
      <c r="B2167" s="7" t="str">
        <f>'data-compo-bot50'!C2165</f>
        <v>Djibouti</v>
      </c>
      <c r="C2167" s="246">
        <f>'data-compo-bot50'!B2165</f>
        <v>1</v>
      </c>
    </row>
    <row r="2168" spans="1:3" x14ac:dyDescent="0.2">
      <c r="A2168" s="245" t="str">
        <f>IF('data-compo-bot50'!A2166&lt;&gt;'data-compo-bot50'!A2165,'data-compo-bot50'!A2166,"")</f>
        <v/>
      </c>
      <c r="B2168" s="7" t="str">
        <f>'data-compo-bot50'!C2166</f>
        <v>Ecuador</v>
      </c>
      <c r="C2168" s="246">
        <f>'data-compo-bot50'!B2166</f>
        <v>1</v>
      </c>
    </row>
    <row r="2169" spans="1:3" x14ac:dyDescent="0.2">
      <c r="A2169" s="245" t="str">
        <f>IF('data-compo-bot50'!A2167&lt;&gt;'data-compo-bot50'!A2166,'data-compo-bot50'!A2167,"")</f>
        <v/>
      </c>
      <c r="B2169" s="7" t="str">
        <f>'data-compo-bot50'!C2167</f>
        <v>Egypt</v>
      </c>
      <c r="C2169" s="246">
        <f>'data-compo-bot50'!B2167</f>
        <v>1</v>
      </c>
    </row>
    <row r="2170" spans="1:3" x14ac:dyDescent="0.2">
      <c r="A2170" s="245" t="str">
        <f>IF('data-compo-bot50'!A2168&lt;&gt;'data-compo-bot50'!A2167,'data-compo-bot50'!A2168,"")</f>
        <v/>
      </c>
      <c r="B2170" s="7" t="str">
        <f>'data-compo-bot50'!C2168</f>
        <v>Eritrea</v>
      </c>
      <c r="C2170" s="246">
        <f>'data-compo-bot50'!B2168</f>
        <v>1</v>
      </c>
    </row>
    <row r="2171" spans="1:3" x14ac:dyDescent="0.2">
      <c r="A2171" s="245" t="str">
        <f>IF('data-compo-bot50'!A2169&lt;&gt;'data-compo-bot50'!A2168,'data-compo-bot50'!A2169,"")</f>
        <v/>
      </c>
      <c r="B2171" s="7" t="str">
        <f>'data-compo-bot50'!C2169</f>
        <v>Ethiopia</v>
      </c>
      <c r="C2171" s="246">
        <f>'data-compo-bot50'!B2169</f>
        <v>1</v>
      </c>
    </row>
    <row r="2172" spans="1:3" x14ac:dyDescent="0.2">
      <c r="A2172" s="245" t="str">
        <f>IF('data-compo-bot50'!A2170&lt;&gt;'data-compo-bot50'!A2169,'data-compo-bot50'!A2170,"")</f>
        <v/>
      </c>
      <c r="B2172" s="7" t="str">
        <f>'data-compo-bot50'!C2170</f>
        <v>Georgia</v>
      </c>
      <c r="C2172" s="246">
        <f>'data-compo-bot50'!B2170</f>
        <v>1</v>
      </c>
    </row>
    <row r="2173" spans="1:3" x14ac:dyDescent="0.2">
      <c r="A2173" s="245" t="str">
        <f>IF('data-compo-bot50'!A2171&lt;&gt;'data-compo-bot50'!A2170,'data-compo-bot50'!A2171,"")</f>
        <v/>
      </c>
      <c r="B2173" s="7" t="str">
        <f>'data-compo-bot50'!C2171</f>
        <v>Ghana</v>
      </c>
      <c r="C2173" s="246">
        <f>'data-compo-bot50'!B2171</f>
        <v>1</v>
      </c>
    </row>
    <row r="2174" spans="1:3" x14ac:dyDescent="0.2">
      <c r="A2174" s="245" t="str">
        <f>IF('data-compo-bot50'!A2172&lt;&gt;'data-compo-bot50'!A2171,'data-compo-bot50'!A2172,"")</f>
        <v/>
      </c>
      <c r="B2174" s="7" t="str">
        <f>'data-compo-bot50'!C2172</f>
        <v>Gambia</v>
      </c>
      <c r="C2174" s="246">
        <f>'data-compo-bot50'!B2172</f>
        <v>1</v>
      </c>
    </row>
    <row r="2175" spans="1:3" x14ac:dyDescent="0.2">
      <c r="A2175" s="245" t="str">
        <f>IF('data-compo-bot50'!A2173&lt;&gt;'data-compo-bot50'!A2172,'data-compo-bot50'!A2173,"")</f>
        <v/>
      </c>
      <c r="B2175" s="7" t="str">
        <f>'data-compo-bot50'!C2173</f>
        <v>Guinea</v>
      </c>
      <c r="C2175" s="246">
        <f>'data-compo-bot50'!B2173</f>
        <v>1</v>
      </c>
    </row>
    <row r="2176" spans="1:3" x14ac:dyDescent="0.2">
      <c r="A2176" s="245" t="str">
        <f>IF('data-compo-bot50'!A2174&lt;&gt;'data-compo-bot50'!A2173,'data-compo-bot50'!A2174,"")</f>
        <v/>
      </c>
      <c r="B2176" s="7" t="str">
        <f>'data-compo-bot50'!C2174</f>
        <v>Guatemala</v>
      </c>
      <c r="C2176" s="246">
        <f>'data-compo-bot50'!B2174</f>
        <v>1</v>
      </c>
    </row>
    <row r="2177" spans="1:3" x14ac:dyDescent="0.2">
      <c r="A2177" s="245" t="str">
        <f>IF('data-compo-bot50'!A2175&lt;&gt;'data-compo-bot50'!A2174,'data-compo-bot50'!A2175,"")</f>
        <v/>
      </c>
      <c r="B2177" s="7" t="str">
        <f>'data-compo-bot50'!C2175</f>
        <v>Guinea-Bissau</v>
      </c>
      <c r="C2177" s="246">
        <f>'data-compo-bot50'!B2175</f>
        <v>1</v>
      </c>
    </row>
    <row r="2178" spans="1:3" x14ac:dyDescent="0.2">
      <c r="A2178" s="245" t="str">
        <f>IF('data-compo-bot50'!A2176&lt;&gt;'data-compo-bot50'!A2175,'data-compo-bot50'!A2176,"")</f>
        <v/>
      </c>
      <c r="B2178" s="7" t="str">
        <f>'data-compo-bot50'!C2176</f>
        <v>Guyana</v>
      </c>
      <c r="C2178" s="246">
        <f>'data-compo-bot50'!B2176</f>
        <v>1</v>
      </c>
    </row>
    <row r="2179" spans="1:3" x14ac:dyDescent="0.2">
      <c r="A2179" s="245" t="str">
        <f>IF('data-compo-bot50'!A2177&lt;&gt;'data-compo-bot50'!A2176,'data-compo-bot50'!A2177,"")</f>
        <v/>
      </c>
      <c r="B2179" s="7" t="str">
        <f>'data-compo-bot50'!C2177</f>
        <v>Honduras</v>
      </c>
      <c r="C2179" s="246">
        <f>'data-compo-bot50'!B2177</f>
        <v>1</v>
      </c>
    </row>
    <row r="2180" spans="1:3" x14ac:dyDescent="0.2">
      <c r="A2180" s="245" t="str">
        <f>IF('data-compo-bot50'!A2178&lt;&gt;'data-compo-bot50'!A2177,'data-compo-bot50'!A2178,"")</f>
        <v/>
      </c>
      <c r="B2180" s="7" t="str">
        <f>'data-compo-bot50'!C2178</f>
        <v>Haiti</v>
      </c>
      <c r="C2180" s="246">
        <f>'data-compo-bot50'!B2178</f>
        <v>1</v>
      </c>
    </row>
    <row r="2181" spans="1:3" x14ac:dyDescent="0.2">
      <c r="A2181" s="245" t="str">
        <f>IF('data-compo-bot50'!A2179&lt;&gt;'data-compo-bot50'!A2178,'data-compo-bot50'!A2179,"")</f>
        <v/>
      </c>
      <c r="B2181" s="7" t="str">
        <f>'data-compo-bot50'!C2179</f>
        <v>Indonesia</v>
      </c>
      <c r="C2181" s="246">
        <f>'data-compo-bot50'!B2179</f>
        <v>1</v>
      </c>
    </row>
    <row r="2182" spans="1:3" x14ac:dyDescent="0.2">
      <c r="A2182" s="245" t="str">
        <f>IF('data-compo-bot50'!A2180&lt;&gt;'data-compo-bot50'!A2179,'data-compo-bot50'!A2180,"")</f>
        <v/>
      </c>
      <c r="B2182" s="7" t="str">
        <f>'data-compo-bot50'!C2180</f>
        <v>India</v>
      </c>
      <c r="C2182" s="246">
        <f>'data-compo-bot50'!B2180</f>
        <v>1</v>
      </c>
    </row>
    <row r="2183" spans="1:3" x14ac:dyDescent="0.2">
      <c r="A2183" s="245" t="str">
        <f>IF('data-compo-bot50'!A2181&lt;&gt;'data-compo-bot50'!A2180,'data-compo-bot50'!A2181,"")</f>
        <v/>
      </c>
      <c r="B2183" s="7" t="str">
        <f>'data-compo-bot50'!C2181</f>
        <v>Jamaica</v>
      </c>
      <c r="C2183" s="246">
        <f>'data-compo-bot50'!B2181</f>
        <v>1</v>
      </c>
    </row>
    <row r="2184" spans="1:3" x14ac:dyDescent="0.2">
      <c r="A2184" s="245" t="str">
        <f>IF('data-compo-bot50'!A2182&lt;&gt;'data-compo-bot50'!A2181,'data-compo-bot50'!A2182,"")</f>
        <v/>
      </c>
      <c r="B2184" s="7" t="str">
        <f>'data-compo-bot50'!C2182</f>
        <v>Jordan</v>
      </c>
      <c r="C2184" s="246">
        <f>'data-compo-bot50'!B2182</f>
        <v>1</v>
      </c>
    </row>
    <row r="2185" spans="1:3" x14ac:dyDescent="0.2">
      <c r="A2185" s="245" t="str">
        <f>IF('data-compo-bot50'!A2183&lt;&gt;'data-compo-bot50'!A2182,'data-compo-bot50'!A2183,"")</f>
        <v/>
      </c>
      <c r="B2185" s="7" t="str">
        <f>'data-compo-bot50'!C2183</f>
        <v>Kenya</v>
      </c>
      <c r="C2185" s="246">
        <f>'data-compo-bot50'!B2183</f>
        <v>1</v>
      </c>
    </row>
    <row r="2186" spans="1:3" x14ac:dyDescent="0.2">
      <c r="A2186" s="245" t="str">
        <f>IF('data-compo-bot50'!A2184&lt;&gt;'data-compo-bot50'!A2183,'data-compo-bot50'!A2184,"")</f>
        <v/>
      </c>
      <c r="B2186" s="7" t="str">
        <f>'data-compo-bot50'!C2184</f>
        <v>Kyrgyzstan</v>
      </c>
      <c r="C2186" s="246">
        <f>'data-compo-bot50'!B2184</f>
        <v>1</v>
      </c>
    </row>
    <row r="2187" spans="1:3" x14ac:dyDescent="0.2">
      <c r="A2187" s="245" t="str">
        <f>IF('data-compo-bot50'!A2185&lt;&gt;'data-compo-bot50'!A2184,'data-compo-bot50'!A2185,"")</f>
        <v/>
      </c>
      <c r="B2187" s="7" t="str">
        <f>'data-compo-bot50'!C2185</f>
        <v>Cambodia</v>
      </c>
      <c r="C2187" s="246">
        <f>'data-compo-bot50'!B2185</f>
        <v>1</v>
      </c>
    </row>
    <row r="2188" spans="1:3" x14ac:dyDescent="0.2">
      <c r="A2188" s="245" t="str">
        <f>IF('data-compo-bot50'!A2186&lt;&gt;'data-compo-bot50'!A2185,'data-compo-bot50'!A2186,"")</f>
        <v/>
      </c>
      <c r="B2188" s="7" t="str">
        <f>'data-compo-bot50'!C2186</f>
        <v>Comoros</v>
      </c>
      <c r="C2188" s="246">
        <f>'data-compo-bot50'!B2186</f>
        <v>1</v>
      </c>
    </row>
    <row r="2189" spans="1:3" x14ac:dyDescent="0.2">
      <c r="A2189" s="245" t="str">
        <f>IF('data-compo-bot50'!A2187&lt;&gt;'data-compo-bot50'!A2186,'data-compo-bot50'!A2187,"")</f>
        <v/>
      </c>
      <c r="B2189" s="7" t="str">
        <f>'data-compo-bot50'!C2187</f>
        <v>Lao PDR</v>
      </c>
      <c r="C2189" s="246">
        <f>'data-compo-bot50'!B2187</f>
        <v>1</v>
      </c>
    </row>
    <row r="2190" spans="1:3" x14ac:dyDescent="0.2">
      <c r="A2190" s="245" t="str">
        <f>IF('data-compo-bot50'!A2188&lt;&gt;'data-compo-bot50'!A2187,'data-compo-bot50'!A2188,"")</f>
        <v/>
      </c>
      <c r="B2190" s="7" t="str">
        <f>'data-compo-bot50'!C2188</f>
        <v>Sri Lanka</v>
      </c>
      <c r="C2190" s="246">
        <f>'data-compo-bot50'!B2188</f>
        <v>1</v>
      </c>
    </row>
    <row r="2191" spans="1:3" x14ac:dyDescent="0.2">
      <c r="A2191" s="245" t="str">
        <f>IF('data-compo-bot50'!A2189&lt;&gt;'data-compo-bot50'!A2188,'data-compo-bot50'!A2189,"")</f>
        <v/>
      </c>
      <c r="B2191" s="7" t="str">
        <f>'data-compo-bot50'!C2189</f>
        <v>Liberia</v>
      </c>
      <c r="C2191" s="246">
        <f>'data-compo-bot50'!B2189</f>
        <v>1</v>
      </c>
    </row>
    <row r="2192" spans="1:3" x14ac:dyDescent="0.2">
      <c r="A2192" s="245" t="str">
        <f>IF('data-compo-bot50'!A2190&lt;&gt;'data-compo-bot50'!A2189,'data-compo-bot50'!A2190,"")</f>
        <v/>
      </c>
      <c r="B2192" s="7" t="str">
        <f>'data-compo-bot50'!C2190</f>
        <v>Lesotho</v>
      </c>
      <c r="C2192" s="246">
        <f>'data-compo-bot50'!B2190</f>
        <v>1</v>
      </c>
    </row>
    <row r="2193" spans="1:3" x14ac:dyDescent="0.2">
      <c r="A2193" s="245" t="str">
        <f>IF('data-compo-bot50'!A2191&lt;&gt;'data-compo-bot50'!A2190,'data-compo-bot50'!A2191,"")</f>
        <v/>
      </c>
      <c r="B2193" s="7" t="str">
        <f>'data-compo-bot50'!C2191</f>
        <v>Morocco</v>
      </c>
      <c r="C2193" s="246">
        <f>'data-compo-bot50'!B2191</f>
        <v>1</v>
      </c>
    </row>
    <row r="2194" spans="1:3" x14ac:dyDescent="0.2">
      <c r="A2194" s="245" t="str">
        <f>IF('data-compo-bot50'!A2192&lt;&gt;'data-compo-bot50'!A2191,'data-compo-bot50'!A2192,"")</f>
        <v/>
      </c>
      <c r="B2194" s="7" t="str">
        <f>'data-compo-bot50'!C2192</f>
        <v>Moldova</v>
      </c>
      <c r="C2194" s="246">
        <f>'data-compo-bot50'!B2192</f>
        <v>1</v>
      </c>
    </row>
    <row r="2195" spans="1:3" x14ac:dyDescent="0.2">
      <c r="A2195" s="245" t="str">
        <f>IF('data-compo-bot50'!A2193&lt;&gt;'data-compo-bot50'!A2192,'data-compo-bot50'!A2193,"")</f>
        <v/>
      </c>
      <c r="B2195" s="7" t="str">
        <f>'data-compo-bot50'!C2193</f>
        <v>Madagascar</v>
      </c>
      <c r="C2195" s="246">
        <f>'data-compo-bot50'!B2193</f>
        <v>1</v>
      </c>
    </row>
    <row r="2196" spans="1:3" x14ac:dyDescent="0.2">
      <c r="A2196" s="245" t="str">
        <f>IF('data-compo-bot50'!A2194&lt;&gt;'data-compo-bot50'!A2193,'data-compo-bot50'!A2194,"")</f>
        <v/>
      </c>
      <c r="B2196" s="7" t="str">
        <f>'data-compo-bot50'!C2194</f>
        <v>Mali</v>
      </c>
      <c r="C2196" s="246">
        <f>'data-compo-bot50'!B2194</f>
        <v>1</v>
      </c>
    </row>
    <row r="2197" spans="1:3" x14ac:dyDescent="0.2">
      <c r="A2197" s="245" t="str">
        <f>IF('data-compo-bot50'!A2195&lt;&gt;'data-compo-bot50'!A2194,'data-compo-bot50'!A2195,"")</f>
        <v/>
      </c>
      <c r="B2197" s="7" t="str">
        <f>'data-compo-bot50'!C2195</f>
        <v>Myanmar</v>
      </c>
      <c r="C2197" s="246">
        <f>'data-compo-bot50'!B2195</f>
        <v>1</v>
      </c>
    </row>
    <row r="2198" spans="1:3" x14ac:dyDescent="0.2">
      <c r="A2198" s="245" t="str">
        <f>IF('data-compo-bot50'!A2196&lt;&gt;'data-compo-bot50'!A2195,'data-compo-bot50'!A2196,"")</f>
        <v/>
      </c>
      <c r="B2198" s="7" t="str">
        <f>'data-compo-bot50'!C2196</f>
        <v>Mongolia</v>
      </c>
      <c r="C2198" s="246">
        <f>'data-compo-bot50'!B2196</f>
        <v>1</v>
      </c>
    </row>
    <row r="2199" spans="1:3" x14ac:dyDescent="0.2">
      <c r="A2199" s="245" t="str">
        <f>IF('data-compo-bot50'!A2197&lt;&gt;'data-compo-bot50'!A2196,'data-compo-bot50'!A2197,"")</f>
        <v/>
      </c>
      <c r="B2199" s="7" t="str">
        <f>'data-compo-bot50'!C2197</f>
        <v>Mauritania</v>
      </c>
      <c r="C2199" s="246">
        <f>'data-compo-bot50'!B2197</f>
        <v>1</v>
      </c>
    </row>
    <row r="2200" spans="1:3" x14ac:dyDescent="0.2">
      <c r="A2200" s="245" t="str">
        <f>IF('data-compo-bot50'!A2198&lt;&gt;'data-compo-bot50'!A2197,'data-compo-bot50'!A2198,"")</f>
        <v/>
      </c>
      <c r="B2200" s="7" t="str">
        <f>'data-compo-bot50'!C2198</f>
        <v>Maldives</v>
      </c>
      <c r="C2200" s="246">
        <f>'data-compo-bot50'!B2198</f>
        <v>1</v>
      </c>
    </row>
    <row r="2201" spans="1:3" x14ac:dyDescent="0.2">
      <c r="A2201" s="245" t="str">
        <f>IF('data-compo-bot50'!A2199&lt;&gt;'data-compo-bot50'!A2198,'data-compo-bot50'!A2199,"")</f>
        <v/>
      </c>
      <c r="B2201" s="7" t="str">
        <f>'data-compo-bot50'!C2199</f>
        <v>Malawi</v>
      </c>
      <c r="C2201" s="246">
        <f>'data-compo-bot50'!B2199</f>
        <v>1</v>
      </c>
    </row>
    <row r="2202" spans="1:3" x14ac:dyDescent="0.2">
      <c r="A2202" s="245" t="str">
        <f>IF('data-compo-bot50'!A2200&lt;&gt;'data-compo-bot50'!A2199,'data-compo-bot50'!A2200,"")</f>
        <v/>
      </c>
      <c r="B2202" s="7" t="str">
        <f>'data-compo-bot50'!C2200</f>
        <v>Mozambique</v>
      </c>
      <c r="C2202" s="246">
        <f>'data-compo-bot50'!B2200</f>
        <v>1</v>
      </c>
    </row>
    <row r="2203" spans="1:3" x14ac:dyDescent="0.2">
      <c r="A2203" s="245" t="str">
        <f>IF('data-compo-bot50'!A2201&lt;&gt;'data-compo-bot50'!A2200,'data-compo-bot50'!A2201,"")</f>
        <v/>
      </c>
      <c r="B2203" s="7" t="str">
        <f>'data-compo-bot50'!C2201</f>
        <v>Namibia</v>
      </c>
      <c r="C2203" s="246">
        <f>'data-compo-bot50'!B2201</f>
        <v>1</v>
      </c>
    </row>
    <row r="2204" spans="1:3" x14ac:dyDescent="0.2">
      <c r="A2204" s="245" t="str">
        <f>IF('data-compo-bot50'!A2202&lt;&gt;'data-compo-bot50'!A2201,'data-compo-bot50'!A2202,"")</f>
        <v/>
      </c>
      <c r="B2204" s="7" t="str">
        <f>'data-compo-bot50'!C2202</f>
        <v>Niger</v>
      </c>
      <c r="C2204" s="246">
        <f>'data-compo-bot50'!B2202</f>
        <v>1</v>
      </c>
    </row>
    <row r="2205" spans="1:3" x14ac:dyDescent="0.2">
      <c r="A2205" s="245" t="str">
        <f>IF('data-compo-bot50'!A2203&lt;&gt;'data-compo-bot50'!A2202,'data-compo-bot50'!A2203,"")</f>
        <v/>
      </c>
      <c r="B2205" s="7" t="str">
        <f>'data-compo-bot50'!C2203</f>
        <v>Nigeria</v>
      </c>
      <c r="C2205" s="246">
        <f>'data-compo-bot50'!B2203</f>
        <v>1</v>
      </c>
    </row>
    <row r="2206" spans="1:3" x14ac:dyDescent="0.2">
      <c r="A2206" s="245" t="str">
        <f>IF('data-compo-bot50'!A2204&lt;&gt;'data-compo-bot50'!A2203,'data-compo-bot50'!A2204,"")</f>
        <v/>
      </c>
      <c r="B2206" s="7" t="str">
        <f>'data-compo-bot50'!C2204</f>
        <v>Nicaragua</v>
      </c>
      <c r="C2206" s="246">
        <f>'data-compo-bot50'!B2204</f>
        <v>1</v>
      </c>
    </row>
    <row r="2207" spans="1:3" x14ac:dyDescent="0.2">
      <c r="A2207" s="245" t="str">
        <f>IF('data-compo-bot50'!A2205&lt;&gt;'data-compo-bot50'!A2204,'data-compo-bot50'!A2205,"")</f>
        <v/>
      </c>
      <c r="B2207" s="7" t="str">
        <f>'data-compo-bot50'!C2205</f>
        <v>Nepal</v>
      </c>
      <c r="C2207" s="246">
        <f>'data-compo-bot50'!B2205</f>
        <v>1</v>
      </c>
    </row>
    <row r="2208" spans="1:3" x14ac:dyDescent="0.2">
      <c r="A2208" s="245" t="str">
        <f>IF('data-compo-bot50'!A2206&lt;&gt;'data-compo-bot50'!A2205,'data-compo-bot50'!A2206,"")</f>
        <v/>
      </c>
      <c r="B2208" s="7" t="str">
        <f>'data-compo-bot50'!C2206</f>
        <v>Peru</v>
      </c>
      <c r="C2208" s="246">
        <f>'data-compo-bot50'!B2206</f>
        <v>1</v>
      </c>
    </row>
    <row r="2209" spans="1:3" x14ac:dyDescent="0.2">
      <c r="A2209" s="245" t="str">
        <f>IF('data-compo-bot50'!A2207&lt;&gt;'data-compo-bot50'!A2206,'data-compo-bot50'!A2207,"")</f>
        <v/>
      </c>
      <c r="B2209" s="7" t="str">
        <f>'data-compo-bot50'!C2207</f>
        <v>Papua New Guinea</v>
      </c>
      <c r="C2209" s="246">
        <f>'data-compo-bot50'!B2207</f>
        <v>1</v>
      </c>
    </row>
    <row r="2210" spans="1:3" x14ac:dyDescent="0.2">
      <c r="A2210" s="245" t="str">
        <f>IF('data-compo-bot50'!A2208&lt;&gt;'data-compo-bot50'!A2207,'data-compo-bot50'!A2208,"")</f>
        <v/>
      </c>
      <c r="B2210" s="7" t="str">
        <f>'data-compo-bot50'!C2208</f>
        <v>Philippines</v>
      </c>
      <c r="C2210" s="246">
        <f>'data-compo-bot50'!B2208</f>
        <v>1</v>
      </c>
    </row>
    <row r="2211" spans="1:3" x14ac:dyDescent="0.2">
      <c r="A2211" s="245" t="str">
        <f>IF('data-compo-bot50'!A2209&lt;&gt;'data-compo-bot50'!A2208,'data-compo-bot50'!A2209,"")</f>
        <v/>
      </c>
      <c r="B2211" s="7" t="str">
        <f>'data-compo-bot50'!C2209</f>
        <v>Pakistan</v>
      </c>
      <c r="C2211" s="246">
        <f>'data-compo-bot50'!B2209</f>
        <v>1</v>
      </c>
    </row>
    <row r="2212" spans="1:3" x14ac:dyDescent="0.2">
      <c r="A2212" s="245" t="str">
        <f>IF('data-compo-bot50'!A2210&lt;&gt;'data-compo-bot50'!A2209,'data-compo-bot50'!A2210,"")</f>
        <v/>
      </c>
      <c r="B2212" s="7" t="str">
        <f>'data-compo-bot50'!C2210</f>
        <v>Palestine</v>
      </c>
      <c r="C2212" s="246">
        <f>'data-compo-bot50'!B2210</f>
        <v>1</v>
      </c>
    </row>
    <row r="2213" spans="1:3" x14ac:dyDescent="0.2">
      <c r="A2213" s="245" t="str">
        <f>IF('data-compo-bot50'!A2211&lt;&gt;'data-compo-bot50'!A2210,'data-compo-bot50'!A2211,"")</f>
        <v/>
      </c>
      <c r="B2213" s="7" t="str">
        <f>'data-compo-bot50'!C2211</f>
        <v>Paraguay</v>
      </c>
      <c r="C2213" s="246">
        <f>'data-compo-bot50'!B2211</f>
        <v>1</v>
      </c>
    </row>
    <row r="2214" spans="1:3" x14ac:dyDescent="0.2">
      <c r="A2214" s="245" t="str">
        <f>IF('data-compo-bot50'!A2212&lt;&gt;'data-compo-bot50'!A2211,'data-compo-bot50'!A2212,"")</f>
        <v/>
      </c>
      <c r="B2214" s="7" t="str">
        <f>'data-compo-bot50'!C2212</f>
        <v>Rwanda</v>
      </c>
      <c r="C2214" s="246">
        <f>'data-compo-bot50'!B2212</f>
        <v>1</v>
      </c>
    </row>
    <row r="2215" spans="1:3" x14ac:dyDescent="0.2">
      <c r="A2215" s="245" t="str">
        <f>IF('data-compo-bot50'!A2213&lt;&gt;'data-compo-bot50'!A2212,'data-compo-bot50'!A2213,"")</f>
        <v/>
      </c>
      <c r="B2215" s="7" t="str">
        <f>'data-compo-bot50'!C2213</f>
        <v>Sudan</v>
      </c>
      <c r="C2215" s="246">
        <f>'data-compo-bot50'!B2213</f>
        <v>1</v>
      </c>
    </row>
    <row r="2216" spans="1:3" x14ac:dyDescent="0.2">
      <c r="A2216" s="245" t="str">
        <f>IF('data-compo-bot50'!A2214&lt;&gt;'data-compo-bot50'!A2213,'data-compo-bot50'!A2214,"")</f>
        <v/>
      </c>
      <c r="B2216" s="7" t="str">
        <f>'data-compo-bot50'!C2214</f>
        <v>Sierra Leone</v>
      </c>
      <c r="C2216" s="246">
        <f>'data-compo-bot50'!B2214</f>
        <v>1</v>
      </c>
    </row>
    <row r="2217" spans="1:3" x14ac:dyDescent="0.2">
      <c r="A2217" s="245" t="str">
        <f>IF('data-compo-bot50'!A2215&lt;&gt;'data-compo-bot50'!A2214,'data-compo-bot50'!A2215,"")</f>
        <v/>
      </c>
      <c r="B2217" s="7" t="str">
        <f>'data-compo-bot50'!C2215</f>
        <v>Senegal</v>
      </c>
      <c r="C2217" s="246">
        <f>'data-compo-bot50'!B2215</f>
        <v>1</v>
      </c>
    </row>
    <row r="2218" spans="1:3" x14ac:dyDescent="0.2">
      <c r="A2218" s="245" t="str">
        <f>IF('data-compo-bot50'!A2216&lt;&gt;'data-compo-bot50'!A2215,'data-compo-bot50'!A2216,"")</f>
        <v/>
      </c>
      <c r="B2218" s="7" t="str">
        <f>'data-compo-bot50'!C2216</f>
        <v>Somalia</v>
      </c>
      <c r="C2218" s="246">
        <f>'data-compo-bot50'!B2216</f>
        <v>1</v>
      </c>
    </row>
    <row r="2219" spans="1:3" x14ac:dyDescent="0.2">
      <c r="A2219" s="245" t="str">
        <f>IF('data-compo-bot50'!A2217&lt;&gt;'data-compo-bot50'!A2216,'data-compo-bot50'!A2217,"")</f>
        <v/>
      </c>
      <c r="B2219" s="7" t="str">
        <f>'data-compo-bot50'!C2217</f>
        <v>South Sudan</v>
      </c>
      <c r="C2219" s="246">
        <f>'data-compo-bot50'!B2217</f>
        <v>1</v>
      </c>
    </row>
    <row r="2220" spans="1:3" x14ac:dyDescent="0.2">
      <c r="A2220" s="245" t="str">
        <f>IF('data-compo-bot50'!A2218&lt;&gt;'data-compo-bot50'!A2217,'data-compo-bot50'!A2218,"")</f>
        <v/>
      </c>
      <c r="B2220" s="7" t="str">
        <f>'data-compo-bot50'!C2218</f>
        <v>Sao Tome and Principe</v>
      </c>
      <c r="C2220" s="246">
        <f>'data-compo-bot50'!B2218</f>
        <v>1</v>
      </c>
    </row>
    <row r="2221" spans="1:3" x14ac:dyDescent="0.2">
      <c r="A2221" s="245" t="str">
        <f>IF('data-compo-bot50'!A2219&lt;&gt;'data-compo-bot50'!A2218,'data-compo-bot50'!A2219,"")</f>
        <v/>
      </c>
      <c r="B2221" s="7" t="str">
        <f>'data-compo-bot50'!C2219</f>
        <v>El Salvador</v>
      </c>
      <c r="C2221" s="246">
        <f>'data-compo-bot50'!B2219</f>
        <v>1</v>
      </c>
    </row>
    <row r="2222" spans="1:3" x14ac:dyDescent="0.2">
      <c r="A2222" s="245" t="str">
        <f>IF('data-compo-bot50'!A2220&lt;&gt;'data-compo-bot50'!A2219,'data-compo-bot50'!A2220,"")</f>
        <v/>
      </c>
      <c r="B2222" s="7" t="str">
        <f>'data-compo-bot50'!C2220</f>
        <v>Syrian Arab Republic</v>
      </c>
      <c r="C2222" s="246">
        <f>'data-compo-bot50'!B2220</f>
        <v>1</v>
      </c>
    </row>
    <row r="2223" spans="1:3" x14ac:dyDescent="0.2">
      <c r="A2223" s="245" t="str">
        <f>IF('data-compo-bot50'!A2221&lt;&gt;'data-compo-bot50'!A2220,'data-compo-bot50'!A2221,"")</f>
        <v/>
      </c>
      <c r="B2223" s="7" t="str">
        <f>'data-compo-bot50'!C2221</f>
        <v>Swaziland</v>
      </c>
      <c r="C2223" s="246">
        <f>'data-compo-bot50'!B2221</f>
        <v>1</v>
      </c>
    </row>
    <row r="2224" spans="1:3" x14ac:dyDescent="0.2">
      <c r="A2224" s="245" t="str">
        <f>IF('data-compo-bot50'!A2222&lt;&gt;'data-compo-bot50'!A2221,'data-compo-bot50'!A2222,"")</f>
        <v/>
      </c>
      <c r="B2224" s="7" t="str">
        <f>'data-compo-bot50'!C2222</f>
        <v>Chad</v>
      </c>
      <c r="C2224" s="246">
        <f>'data-compo-bot50'!B2222</f>
        <v>1</v>
      </c>
    </row>
    <row r="2225" spans="1:3" x14ac:dyDescent="0.2">
      <c r="A2225" s="245" t="str">
        <f>IF('data-compo-bot50'!A2223&lt;&gt;'data-compo-bot50'!A2222,'data-compo-bot50'!A2223,"")</f>
        <v/>
      </c>
      <c r="B2225" s="7" t="str">
        <f>'data-compo-bot50'!C2223</f>
        <v>Togo</v>
      </c>
      <c r="C2225" s="246">
        <f>'data-compo-bot50'!B2223</f>
        <v>1</v>
      </c>
    </row>
    <row r="2226" spans="1:3" x14ac:dyDescent="0.2">
      <c r="A2226" s="245" t="str">
        <f>IF('data-compo-bot50'!A2224&lt;&gt;'data-compo-bot50'!A2223,'data-compo-bot50'!A2224,"")</f>
        <v/>
      </c>
      <c r="B2226" s="7" t="str">
        <f>'data-compo-bot50'!C2224</f>
        <v>Tajikistan</v>
      </c>
      <c r="C2226" s="246">
        <f>'data-compo-bot50'!B2224</f>
        <v>1</v>
      </c>
    </row>
    <row r="2227" spans="1:3" x14ac:dyDescent="0.2">
      <c r="A2227" s="245" t="str">
        <f>IF('data-compo-bot50'!A2225&lt;&gt;'data-compo-bot50'!A2224,'data-compo-bot50'!A2225,"")</f>
        <v/>
      </c>
      <c r="B2227" s="7" t="str">
        <f>'data-compo-bot50'!C2225</f>
        <v>Timor-Leste</v>
      </c>
      <c r="C2227" s="246">
        <f>'data-compo-bot50'!B2225</f>
        <v>1</v>
      </c>
    </row>
    <row r="2228" spans="1:3" x14ac:dyDescent="0.2">
      <c r="A2228" s="245" t="str">
        <f>IF('data-compo-bot50'!A2226&lt;&gt;'data-compo-bot50'!A2225,'data-compo-bot50'!A2226,"")</f>
        <v/>
      </c>
      <c r="B2228" s="7" t="str">
        <f>'data-compo-bot50'!C2226</f>
        <v>Tunisia</v>
      </c>
      <c r="C2228" s="246">
        <f>'data-compo-bot50'!B2226</f>
        <v>1</v>
      </c>
    </row>
    <row r="2229" spans="1:3" x14ac:dyDescent="0.2">
      <c r="A2229" s="245" t="str">
        <f>IF('data-compo-bot50'!A2227&lt;&gt;'data-compo-bot50'!A2226,'data-compo-bot50'!A2227,"")</f>
        <v/>
      </c>
      <c r="B2229" s="7" t="str">
        <f>'data-compo-bot50'!C2227</f>
        <v>Tanzania</v>
      </c>
      <c r="C2229" s="246">
        <f>'data-compo-bot50'!B2227</f>
        <v>1</v>
      </c>
    </row>
    <row r="2230" spans="1:3" x14ac:dyDescent="0.2">
      <c r="A2230" s="245" t="str">
        <f>IF('data-compo-bot50'!A2228&lt;&gt;'data-compo-bot50'!A2227,'data-compo-bot50'!A2228,"")</f>
        <v/>
      </c>
      <c r="B2230" s="7" t="str">
        <f>'data-compo-bot50'!C2228</f>
        <v>Ukraine</v>
      </c>
      <c r="C2230" s="246">
        <f>'data-compo-bot50'!B2228</f>
        <v>1</v>
      </c>
    </row>
    <row r="2231" spans="1:3" x14ac:dyDescent="0.2">
      <c r="A2231" s="245" t="str">
        <f>IF('data-compo-bot50'!A2229&lt;&gt;'data-compo-bot50'!A2228,'data-compo-bot50'!A2229,"")</f>
        <v/>
      </c>
      <c r="B2231" s="7" t="str">
        <f>'data-compo-bot50'!C2229</f>
        <v>Uganda</v>
      </c>
      <c r="C2231" s="246">
        <f>'data-compo-bot50'!B2229</f>
        <v>1</v>
      </c>
    </row>
    <row r="2232" spans="1:3" x14ac:dyDescent="0.2">
      <c r="A2232" s="245" t="str">
        <f>IF('data-compo-bot50'!A2230&lt;&gt;'data-compo-bot50'!A2229,'data-compo-bot50'!A2230,"")</f>
        <v/>
      </c>
      <c r="B2232" s="7" t="str">
        <f>'data-compo-bot50'!C2230</f>
        <v>Uzbekistan</v>
      </c>
      <c r="C2232" s="246">
        <f>'data-compo-bot50'!B2230</f>
        <v>1</v>
      </c>
    </row>
    <row r="2233" spans="1:3" x14ac:dyDescent="0.2">
      <c r="A2233" s="245" t="str">
        <f>IF('data-compo-bot50'!A2231&lt;&gt;'data-compo-bot50'!A2230,'data-compo-bot50'!A2231,"")</f>
        <v/>
      </c>
      <c r="B2233" s="7" t="str">
        <f>'data-compo-bot50'!C2231</f>
        <v>Viet Nam</v>
      </c>
      <c r="C2233" s="246">
        <f>'data-compo-bot50'!B2231</f>
        <v>1</v>
      </c>
    </row>
    <row r="2234" spans="1:3" x14ac:dyDescent="0.2">
      <c r="A2234" s="245" t="str">
        <f>IF('data-compo-bot50'!A2232&lt;&gt;'data-compo-bot50'!A2231,'data-compo-bot50'!A2232,"")</f>
        <v/>
      </c>
      <c r="B2234" s="7" t="str">
        <f>'data-compo-bot50'!C2232</f>
        <v>Yemen</v>
      </c>
      <c r="C2234" s="246">
        <f>'data-compo-bot50'!B2232</f>
        <v>1</v>
      </c>
    </row>
    <row r="2235" spans="1:3" x14ac:dyDescent="0.2">
      <c r="A2235" s="245" t="str">
        <f>IF('data-compo-bot50'!A2233&lt;&gt;'data-compo-bot50'!A2232,'data-compo-bot50'!A2233,"")</f>
        <v/>
      </c>
      <c r="B2235" s="7" t="str">
        <f>'data-compo-bot50'!C2233</f>
        <v>South Africa</v>
      </c>
      <c r="C2235" s="246">
        <f>'data-compo-bot50'!B2233</f>
        <v>0.63999998569488525</v>
      </c>
    </row>
    <row r="2236" spans="1:3" x14ac:dyDescent="0.2">
      <c r="A2236" s="245" t="str">
        <f>IF('data-compo-bot50'!A2234&lt;&gt;'data-compo-bot50'!A2233,'data-compo-bot50'!A2234,"")</f>
        <v/>
      </c>
      <c r="B2236" s="7" t="str">
        <f>'data-compo-bot50'!C2234</f>
        <v>Zambia</v>
      </c>
      <c r="C2236" s="246">
        <f>'data-compo-bot50'!B2234</f>
        <v>1</v>
      </c>
    </row>
    <row r="2237" spans="1:3" x14ac:dyDescent="0.2">
      <c r="A2237" s="245" t="str">
        <f>IF('data-compo-bot50'!A2235&lt;&gt;'data-compo-bot50'!A2234,'data-compo-bot50'!A2235,"")</f>
        <v/>
      </c>
      <c r="B2237" s="7" t="str">
        <f>'data-compo-bot50'!C2235</f>
        <v>Zimbabwe</v>
      </c>
      <c r="C2237" s="246">
        <f>'data-compo-bot50'!B2235</f>
        <v>1</v>
      </c>
    </row>
    <row r="2238" spans="1:3" x14ac:dyDescent="0.2">
      <c r="A2238" s="245" t="str">
        <f>IF('data-compo-bot50'!A2236&lt;&gt;'data-compo-bot50'!A2235,'data-compo-bot50'!A2236,"")</f>
        <v/>
      </c>
      <c r="B2238" s="7" t="str">
        <f>'data-compo-bot50'!C2236</f>
        <v>Zanzibar</v>
      </c>
      <c r="C2238" s="246">
        <f>'data-compo-bot50'!B2236</f>
        <v>1</v>
      </c>
    </row>
    <row r="2239" spans="1:3" x14ac:dyDescent="0.2">
      <c r="A2239" s="245">
        <f>IF('data-compo-bot50'!A2237&lt;&gt;'data-compo-bot50'!A2236,'data-compo-bot50'!A2237,"")</f>
        <v>2015</v>
      </c>
      <c r="B2239" s="7" t="str">
        <f>'data-compo-bot50'!C2237</f>
        <v>Afghanistan</v>
      </c>
      <c r="C2239" s="246">
        <f>'data-compo-bot50'!B2237</f>
        <v>1</v>
      </c>
    </row>
    <row r="2240" spans="1:3" x14ac:dyDescent="0.2">
      <c r="A2240" s="245" t="str">
        <f>IF('data-compo-bot50'!A2238&lt;&gt;'data-compo-bot50'!A2237,'data-compo-bot50'!A2238,"")</f>
        <v/>
      </c>
      <c r="B2240" s="7" t="str">
        <f>'data-compo-bot50'!C2238</f>
        <v>Albania</v>
      </c>
      <c r="C2240" s="246">
        <f>'data-compo-bot50'!B2238</f>
        <v>1</v>
      </c>
    </row>
    <row r="2241" spans="1:3" x14ac:dyDescent="0.2">
      <c r="A2241" s="245" t="str">
        <f>IF('data-compo-bot50'!A2239&lt;&gt;'data-compo-bot50'!A2238,'data-compo-bot50'!A2239,"")</f>
        <v/>
      </c>
      <c r="B2241" s="7" t="str">
        <f>'data-compo-bot50'!C2239</f>
        <v>Armenia</v>
      </c>
      <c r="C2241" s="246">
        <f>'data-compo-bot50'!B2239</f>
        <v>1</v>
      </c>
    </row>
    <row r="2242" spans="1:3" x14ac:dyDescent="0.2">
      <c r="A2242" s="245" t="str">
        <f>IF('data-compo-bot50'!A2240&lt;&gt;'data-compo-bot50'!A2239,'data-compo-bot50'!A2240,"")</f>
        <v/>
      </c>
      <c r="B2242" s="7" t="str">
        <f>'data-compo-bot50'!C2240</f>
        <v>Angola</v>
      </c>
      <c r="C2242" s="246">
        <f>'data-compo-bot50'!B2240</f>
        <v>1</v>
      </c>
    </row>
    <row r="2243" spans="1:3" x14ac:dyDescent="0.2">
      <c r="A2243" s="245" t="str">
        <f>IF('data-compo-bot50'!A2241&lt;&gt;'data-compo-bot50'!A2240,'data-compo-bot50'!A2241,"")</f>
        <v/>
      </c>
      <c r="B2243" s="7" t="str">
        <f>'data-compo-bot50'!C2241</f>
        <v>Bosnia and Herzegovina</v>
      </c>
      <c r="C2243" s="246">
        <f>'data-compo-bot50'!B2241</f>
        <v>1</v>
      </c>
    </row>
    <row r="2244" spans="1:3" x14ac:dyDescent="0.2">
      <c r="A2244" s="245" t="str">
        <f>IF('data-compo-bot50'!A2242&lt;&gt;'data-compo-bot50'!A2241,'data-compo-bot50'!A2242,"")</f>
        <v/>
      </c>
      <c r="B2244" s="7" t="str">
        <f>'data-compo-bot50'!C2242</f>
        <v>Bangladesh</v>
      </c>
      <c r="C2244" s="246">
        <f>'data-compo-bot50'!B2242</f>
        <v>1</v>
      </c>
    </row>
    <row r="2245" spans="1:3" x14ac:dyDescent="0.2">
      <c r="A2245" s="245" t="str">
        <f>IF('data-compo-bot50'!A2243&lt;&gt;'data-compo-bot50'!A2242,'data-compo-bot50'!A2243,"")</f>
        <v/>
      </c>
      <c r="B2245" s="7" t="str">
        <f>'data-compo-bot50'!C2243</f>
        <v>Burkina Faso</v>
      </c>
      <c r="C2245" s="246">
        <f>'data-compo-bot50'!B2243</f>
        <v>1</v>
      </c>
    </row>
    <row r="2246" spans="1:3" x14ac:dyDescent="0.2">
      <c r="A2246" s="245" t="str">
        <f>IF('data-compo-bot50'!A2244&lt;&gt;'data-compo-bot50'!A2243,'data-compo-bot50'!A2244,"")</f>
        <v/>
      </c>
      <c r="B2246" s="7" t="str">
        <f>'data-compo-bot50'!C2244</f>
        <v>Burundi</v>
      </c>
      <c r="C2246" s="246">
        <f>'data-compo-bot50'!B2244</f>
        <v>1</v>
      </c>
    </row>
    <row r="2247" spans="1:3" x14ac:dyDescent="0.2">
      <c r="A2247" s="245" t="str">
        <f>IF('data-compo-bot50'!A2245&lt;&gt;'data-compo-bot50'!A2244,'data-compo-bot50'!A2245,"")</f>
        <v/>
      </c>
      <c r="B2247" s="7" t="str">
        <f>'data-compo-bot50'!C2245</f>
        <v>Benin</v>
      </c>
      <c r="C2247" s="246">
        <f>'data-compo-bot50'!B2245</f>
        <v>1</v>
      </c>
    </row>
    <row r="2248" spans="1:3" x14ac:dyDescent="0.2">
      <c r="A2248" s="245" t="str">
        <f>IF('data-compo-bot50'!A2246&lt;&gt;'data-compo-bot50'!A2245,'data-compo-bot50'!A2246,"")</f>
        <v/>
      </c>
      <c r="B2248" s="7" t="str">
        <f>'data-compo-bot50'!C2246</f>
        <v>Bolivia</v>
      </c>
      <c r="C2248" s="246">
        <f>'data-compo-bot50'!B2246</f>
        <v>1</v>
      </c>
    </row>
    <row r="2249" spans="1:3" x14ac:dyDescent="0.2">
      <c r="A2249" s="245" t="str">
        <f>IF('data-compo-bot50'!A2247&lt;&gt;'data-compo-bot50'!A2246,'data-compo-bot50'!A2247,"")</f>
        <v/>
      </c>
      <c r="B2249" s="7" t="str">
        <f>'data-compo-bot50'!C2247</f>
        <v>Bhutan</v>
      </c>
      <c r="C2249" s="246">
        <f>'data-compo-bot50'!B2247</f>
        <v>1</v>
      </c>
    </row>
    <row r="2250" spans="1:3" x14ac:dyDescent="0.2">
      <c r="A2250" s="245" t="str">
        <f>IF('data-compo-bot50'!A2248&lt;&gt;'data-compo-bot50'!A2247,'data-compo-bot50'!A2248,"")</f>
        <v/>
      </c>
      <c r="B2250" s="7" t="str">
        <f>'data-compo-bot50'!C2248</f>
        <v>Belize</v>
      </c>
      <c r="C2250" s="246">
        <f>'data-compo-bot50'!B2248</f>
        <v>1</v>
      </c>
    </row>
    <row r="2251" spans="1:3" x14ac:dyDescent="0.2">
      <c r="A2251" s="245" t="str">
        <f>IF('data-compo-bot50'!A2249&lt;&gt;'data-compo-bot50'!A2248,'data-compo-bot50'!A2249,"")</f>
        <v/>
      </c>
      <c r="B2251" s="7" t="str">
        <f>'data-compo-bot50'!C2249</f>
        <v>DR Congo</v>
      </c>
      <c r="C2251" s="246">
        <f>'data-compo-bot50'!B2249</f>
        <v>1</v>
      </c>
    </row>
    <row r="2252" spans="1:3" x14ac:dyDescent="0.2">
      <c r="A2252" s="245" t="str">
        <f>IF('data-compo-bot50'!A2250&lt;&gt;'data-compo-bot50'!A2249,'data-compo-bot50'!A2250,"")</f>
        <v/>
      </c>
      <c r="B2252" s="7" t="str">
        <f>'data-compo-bot50'!C2250</f>
        <v>Central African Republic</v>
      </c>
      <c r="C2252" s="246">
        <f>'data-compo-bot50'!B2250</f>
        <v>1</v>
      </c>
    </row>
    <row r="2253" spans="1:3" x14ac:dyDescent="0.2">
      <c r="A2253" s="245" t="str">
        <f>IF('data-compo-bot50'!A2251&lt;&gt;'data-compo-bot50'!A2250,'data-compo-bot50'!A2251,"")</f>
        <v/>
      </c>
      <c r="B2253" s="7" t="str">
        <f>'data-compo-bot50'!C2251</f>
        <v>Congo</v>
      </c>
      <c r="C2253" s="246">
        <f>'data-compo-bot50'!B2251</f>
        <v>1</v>
      </c>
    </row>
    <row r="2254" spans="1:3" x14ac:dyDescent="0.2">
      <c r="A2254" s="245" t="str">
        <f>IF('data-compo-bot50'!A2252&lt;&gt;'data-compo-bot50'!A2251,'data-compo-bot50'!A2252,"")</f>
        <v/>
      </c>
      <c r="B2254" s="7" t="str">
        <f>'data-compo-bot50'!C2252</f>
        <v>Cote d'Ivoire</v>
      </c>
      <c r="C2254" s="246">
        <f>'data-compo-bot50'!B2252</f>
        <v>1</v>
      </c>
    </row>
    <row r="2255" spans="1:3" x14ac:dyDescent="0.2">
      <c r="A2255" s="245" t="str">
        <f>IF('data-compo-bot50'!A2253&lt;&gt;'data-compo-bot50'!A2252,'data-compo-bot50'!A2253,"")</f>
        <v/>
      </c>
      <c r="B2255" s="7" t="str">
        <f>'data-compo-bot50'!C2253</f>
        <v>Cameroon</v>
      </c>
      <c r="C2255" s="246">
        <f>'data-compo-bot50'!B2253</f>
        <v>1</v>
      </c>
    </row>
    <row r="2256" spans="1:3" x14ac:dyDescent="0.2">
      <c r="A2256" s="245" t="str">
        <f>IF('data-compo-bot50'!A2254&lt;&gt;'data-compo-bot50'!A2253,'data-compo-bot50'!A2254,"")</f>
        <v/>
      </c>
      <c r="B2256" s="7" t="str">
        <f>'data-compo-bot50'!C2254</f>
        <v>Cabo Verde</v>
      </c>
      <c r="C2256" s="246">
        <f>'data-compo-bot50'!B2254</f>
        <v>1</v>
      </c>
    </row>
    <row r="2257" spans="1:3" x14ac:dyDescent="0.2">
      <c r="A2257" s="245" t="str">
        <f>IF('data-compo-bot50'!A2255&lt;&gt;'data-compo-bot50'!A2254,'data-compo-bot50'!A2255,"")</f>
        <v/>
      </c>
      <c r="B2257" s="7" t="str">
        <f>'data-compo-bot50'!C2255</f>
        <v>Djibouti</v>
      </c>
      <c r="C2257" s="246">
        <f>'data-compo-bot50'!B2255</f>
        <v>1</v>
      </c>
    </row>
    <row r="2258" spans="1:3" x14ac:dyDescent="0.2">
      <c r="A2258" s="245" t="str">
        <f>IF('data-compo-bot50'!A2256&lt;&gt;'data-compo-bot50'!A2255,'data-compo-bot50'!A2256,"")</f>
        <v/>
      </c>
      <c r="B2258" s="7" t="str">
        <f>'data-compo-bot50'!C2256</f>
        <v>Ecuador</v>
      </c>
      <c r="C2258" s="246">
        <f>'data-compo-bot50'!B2256</f>
        <v>1</v>
      </c>
    </row>
    <row r="2259" spans="1:3" x14ac:dyDescent="0.2">
      <c r="A2259" s="245" t="str">
        <f>IF('data-compo-bot50'!A2257&lt;&gt;'data-compo-bot50'!A2256,'data-compo-bot50'!A2257,"")</f>
        <v/>
      </c>
      <c r="B2259" s="7" t="str">
        <f>'data-compo-bot50'!C2257</f>
        <v>Egypt</v>
      </c>
      <c r="C2259" s="246">
        <f>'data-compo-bot50'!B2257</f>
        <v>1</v>
      </c>
    </row>
    <row r="2260" spans="1:3" x14ac:dyDescent="0.2">
      <c r="A2260" s="245" t="str">
        <f>IF('data-compo-bot50'!A2258&lt;&gt;'data-compo-bot50'!A2257,'data-compo-bot50'!A2258,"")</f>
        <v/>
      </c>
      <c r="B2260" s="7" t="str">
        <f>'data-compo-bot50'!C2258</f>
        <v>Eritrea</v>
      </c>
      <c r="C2260" s="246">
        <f>'data-compo-bot50'!B2258</f>
        <v>1</v>
      </c>
    </row>
    <row r="2261" spans="1:3" x14ac:dyDescent="0.2">
      <c r="A2261" s="245" t="str">
        <f>IF('data-compo-bot50'!A2259&lt;&gt;'data-compo-bot50'!A2258,'data-compo-bot50'!A2259,"")</f>
        <v/>
      </c>
      <c r="B2261" s="7" t="str">
        <f>'data-compo-bot50'!C2259</f>
        <v>Ethiopia</v>
      </c>
      <c r="C2261" s="246">
        <f>'data-compo-bot50'!B2259</f>
        <v>1</v>
      </c>
    </row>
    <row r="2262" spans="1:3" x14ac:dyDescent="0.2">
      <c r="A2262" s="245" t="str">
        <f>IF('data-compo-bot50'!A2260&lt;&gt;'data-compo-bot50'!A2259,'data-compo-bot50'!A2260,"")</f>
        <v/>
      </c>
      <c r="B2262" s="7" t="str">
        <f>'data-compo-bot50'!C2260</f>
        <v>Georgia</v>
      </c>
      <c r="C2262" s="246">
        <f>'data-compo-bot50'!B2260</f>
        <v>1</v>
      </c>
    </row>
    <row r="2263" spans="1:3" x14ac:dyDescent="0.2">
      <c r="A2263" s="245" t="str">
        <f>IF('data-compo-bot50'!A2261&lt;&gt;'data-compo-bot50'!A2260,'data-compo-bot50'!A2261,"")</f>
        <v/>
      </c>
      <c r="B2263" s="7" t="str">
        <f>'data-compo-bot50'!C2261</f>
        <v>Ghana</v>
      </c>
      <c r="C2263" s="246">
        <f>'data-compo-bot50'!B2261</f>
        <v>1</v>
      </c>
    </row>
    <row r="2264" spans="1:3" x14ac:dyDescent="0.2">
      <c r="A2264" s="245" t="str">
        <f>IF('data-compo-bot50'!A2262&lt;&gt;'data-compo-bot50'!A2261,'data-compo-bot50'!A2262,"")</f>
        <v/>
      </c>
      <c r="B2264" s="7" t="str">
        <f>'data-compo-bot50'!C2262</f>
        <v>Gambia</v>
      </c>
      <c r="C2264" s="246">
        <f>'data-compo-bot50'!B2262</f>
        <v>1</v>
      </c>
    </row>
    <row r="2265" spans="1:3" x14ac:dyDescent="0.2">
      <c r="A2265" s="245" t="str">
        <f>IF('data-compo-bot50'!A2263&lt;&gt;'data-compo-bot50'!A2262,'data-compo-bot50'!A2263,"")</f>
        <v/>
      </c>
      <c r="B2265" s="7" t="str">
        <f>'data-compo-bot50'!C2263</f>
        <v>Guinea</v>
      </c>
      <c r="C2265" s="246">
        <f>'data-compo-bot50'!B2263</f>
        <v>1</v>
      </c>
    </row>
    <row r="2266" spans="1:3" x14ac:dyDescent="0.2">
      <c r="A2266" s="245" t="str">
        <f>IF('data-compo-bot50'!A2264&lt;&gt;'data-compo-bot50'!A2263,'data-compo-bot50'!A2264,"")</f>
        <v/>
      </c>
      <c r="B2266" s="7" t="str">
        <f>'data-compo-bot50'!C2264</f>
        <v>Guatemala</v>
      </c>
      <c r="C2266" s="246">
        <f>'data-compo-bot50'!B2264</f>
        <v>1</v>
      </c>
    </row>
    <row r="2267" spans="1:3" x14ac:dyDescent="0.2">
      <c r="A2267" s="245" t="str">
        <f>IF('data-compo-bot50'!A2265&lt;&gt;'data-compo-bot50'!A2264,'data-compo-bot50'!A2265,"")</f>
        <v/>
      </c>
      <c r="B2267" s="7" t="str">
        <f>'data-compo-bot50'!C2265</f>
        <v>Guinea-Bissau</v>
      </c>
      <c r="C2267" s="246">
        <f>'data-compo-bot50'!B2265</f>
        <v>1</v>
      </c>
    </row>
    <row r="2268" spans="1:3" x14ac:dyDescent="0.2">
      <c r="A2268" s="245" t="str">
        <f>IF('data-compo-bot50'!A2266&lt;&gt;'data-compo-bot50'!A2265,'data-compo-bot50'!A2266,"")</f>
        <v/>
      </c>
      <c r="B2268" s="7" t="str">
        <f>'data-compo-bot50'!C2266</f>
        <v>Guyana</v>
      </c>
      <c r="C2268" s="246">
        <f>'data-compo-bot50'!B2266</f>
        <v>1</v>
      </c>
    </row>
    <row r="2269" spans="1:3" x14ac:dyDescent="0.2">
      <c r="A2269" s="245" t="str">
        <f>IF('data-compo-bot50'!A2267&lt;&gt;'data-compo-bot50'!A2266,'data-compo-bot50'!A2267,"")</f>
        <v/>
      </c>
      <c r="B2269" s="7" t="str">
        <f>'data-compo-bot50'!C2267</f>
        <v>Honduras</v>
      </c>
      <c r="C2269" s="246">
        <f>'data-compo-bot50'!B2267</f>
        <v>1</v>
      </c>
    </row>
    <row r="2270" spans="1:3" x14ac:dyDescent="0.2">
      <c r="A2270" s="245" t="str">
        <f>IF('data-compo-bot50'!A2268&lt;&gt;'data-compo-bot50'!A2267,'data-compo-bot50'!A2268,"")</f>
        <v/>
      </c>
      <c r="B2270" s="7" t="str">
        <f>'data-compo-bot50'!C2268</f>
        <v>Haiti</v>
      </c>
      <c r="C2270" s="246">
        <f>'data-compo-bot50'!B2268</f>
        <v>1</v>
      </c>
    </row>
    <row r="2271" spans="1:3" x14ac:dyDescent="0.2">
      <c r="A2271" s="245" t="str">
        <f>IF('data-compo-bot50'!A2269&lt;&gt;'data-compo-bot50'!A2268,'data-compo-bot50'!A2269,"")</f>
        <v/>
      </c>
      <c r="B2271" s="7" t="str">
        <f>'data-compo-bot50'!C2269</f>
        <v>Indonesia</v>
      </c>
      <c r="C2271" s="246">
        <f>'data-compo-bot50'!B2269</f>
        <v>1</v>
      </c>
    </row>
    <row r="2272" spans="1:3" x14ac:dyDescent="0.2">
      <c r="A2272" s="245" t="str">
        <f>IF('data-compo-bot50'!A2270&lt;&gt;'data-compo-bot50'!A2269,'data-compo-bot50'!A2270,"")</f>
        <v/>
      </c>
      <c r="B2272" s="7" t="str">
        <f>'data-compo-bot50'!C2270</f>
        <v>India</v>
      </c>
      <c r="C2272" s="246">
        <f>'data-compo-bot50'!B2270</f>
        <v>1</v>
      </c>
    </row>
    <row r="2273" spans="1:3" x14ac:dyDescent="0.2">
      <c r="A2273" s="245" t="str">
        <f>IF('data-compo-bot50'!A2271&lt;&gt;'data-compo-bot50'!A2270,'data-compo-bot50'!A2271,"")</f>
        <v/>
      </c>
      <c r="B2273" s="7" t="str">
        <f>'data-compo-bot50'!C2271</f>
        <v>Jamaica</v>
      </c>
      <c r="C2273" s="246">
        <f>'data-compo-bot50'!B2271</f>
        <v>1</v>
      </c>
    </row>
    <row r="2274" spans="1:3" x14ac:dyDescent="0.2">
      <c r="A2274" s="245" t="str">
        <f>IF('data-compo-bot50'!A2272&lt;&gt;'data-compo-bot50'!A2271,'data-compo-bot50'!A2272,"")</f>
        <v/>
      </c>
      <c r="B2274" s="7" t="str">
        <f>'data-compo-bot50'!C2272</f>
        <v>Jordan</v>
      </c>
      <c r="C2274" s="246">
        <f>'data-compo-bot50'!B2272</f>
        <v>1</v>
      </c>
    </row>
    <row r="2275" spans="1:3" x14ac:dyDescent="0.2">
      <c r="A2275" s="245" t="str">
        <f>IF('data-compo-bot50'!A2273&lt;&gt;'data-compo-bot50'!A2272,'data-compo-bot50'!A2273,"")</f>
        <v/>
      </c>
      <c r="B2275" s="7" t="str">
        <f>'data-compo-bot50'!C2273</f>
        <v>Kenya</v>
      </c>
      <c r="C2275" s="246">
        <f>'data-compo-bot50'!B2273</f>
        <v>1</v>
      </c>
    </row>
    <row r="2276" spans="1:3" x14ac:dyDescent="0.2">
      <c r="A2276" s="245" t="str">
        <f>IF('data-compo-bot50'!A2274&lt;&gt;'data-compo-bot50'!A2273,'data-compo-bot50'!A2274,"")</f>
        <v/>
      </c>
      <c r="B2276" s="7" t="str">
        <f>'data-compo-bot50'!C2274</f>
        <v>Kyrgyzstan</v>
      </c>
      <c r="C2276" s="246">
        <f>'data-compo-bot50'!B2274</f>
        <v>1</v>
      </c>
    </row>
    <row r="2277" spans="1:3" x14ac:dyDescent="0.2">
      <c r="A2277" s="245" t="str">
        <f>IF('data-compo-bot50'!A2275&lt;&gt;'data-compo-bot50'!A2274,'data-compo-bot50'!A2275,"")</f>
        <v/>
      </c>
      <c r="B2277" s="7" t="str">
        <f>'data-compo-bot50'!C2275</f>
        <v>Cambodia</v>
      </c>
      <c r="C2277" s="246">
        <f>'data-compo-bot50'!B2275</f>
        <v>1</v>
      </c>
    </row>
    <row r="2278" spans="1:3" x14ac:dyDescent="0.2">
      <c r="A2278" s="245" t="str">
        <f>IF('data-compo-bot50'!A2276&lt;&gt;'data-compo-bot50'!A2275,'data-compo-bot50'!A2276,"")</f>
        <v/>
      </c>
      <c r="B2278" s="7" t="str">
        <f>'data-compo-bot50'!C2276</f>
        <v>Comoros</v>
      </c>
      <c r="C2278" s="246">
        <f>'data-compo-bot50'!B2276</f>
        <v>1</v>
      </c>
    </row>
    <row r="2279" spans="1:3" x14ac:dyDescent="0.2">
      <c r="A2279" s="245" t="str">
        <f>IF('data-compo-bot50'!A2277&lt;&gt;'data-compo-bot50'!A2276,'data-compo-bot50'!A2277,"")</f>
        <v/>
      </c>
      <c r="B2279" s="7" t="str">
        <f>'data-compo-bot50'!C2277</f>
        <v>Lao PDR</v>
      </c>
      <c r="C2279" s="246">
        <f>'data-compo-bot50'!B2277</f>
        <v>1</v>
      </c>
    </row>
    <row r="2280" spans="1:3" x14ac:dyDescent="0.2">
      <c r="A2280" s="245" t="str">
        <f>IF('data-compo-bot50'!A2278&lt;&gt;'data-compo-bot50'!A2277,'data-compo-bot50'!A2278,"")</f>
        <v/>
      </c>
      <c r="B2280" s="7" t="str">
        <f>'data-compo-bot50'!C2278</f>
        <v>Sri Lanka</v>
      </c>
      <c r="C2280" s="246">
        <f>'data-compo-bot50'!B2278</f>
        <v>1</v>
      </c>
    </row>
    <row r="2281" spans="1:3" x14ac:dyDescent="0.2">
      <c r="A2281" s="245" t="str">
        <f>IF('data-compo-bot50'!A2279&lt;&gt;'data-compo-bot50'!A2278,'data-compo-bot50'!A2279,"")</f>
        <v/>
      </c>
      <c r="B2281" s="7" t="str">
        <f>'data-compo-bot50'!C2279</f>
        <v>Liberia</v>
      </c>
      <c r="C2281" s="246">
        <f>'data-compo-bot50'!B2279</f>
        <v>1</v>
      </c>
    </row>
    <row r="2282" spans="1:3" x14ac:dyDescent="0.2">
      <c r="A2282" s="245" t="str">
        <f>IF('data-compo-bot50'!A2280&lt;&gt;'data-compo-bot50'!A2279,'data-compo-bot50'!A2280,"")</f>
        <v/>
      </c>
      <c r="B2282" s="7" t="str">
        <f>'data-compo-bot50'!C2280</f>
        <v>Lesotho</v>
      </c>
      <c r="C2282" s="246">
        <f>'data-compo-bot50'!B2280</f>
        <v>1</v>
      </c>
    </row>
    <row r="2283" spans="1:3" x14ac:dyDescent="0.2">
      <c r="A2283" s="245" t="str">
        <f>IF('data-compo-bot50'!A2281&lt;&gt;'data-compo-bot50'!A2280,'data-compo-bot50'!A2281,"")</f>
        <v/>
      </c>
      <c r="B2283" s="7" t="str">
        <f>'data-compo-bot50'!C2281</f>
        <v>Morocco</v>
      </c>
      <c r="C2283" s="246">
        <f>'data-compo-bot50'!B2281</f>
        <v>1</v>
      </c>
    </row>
    <row r="2284" spans="1:3" x14ac:dyDescent="0.2">
      <c r="A2284" s="245" t="str">
        <f>IF('data-compo-bot50'!A2282&lt;&gt;'data-compo-bot50'!A2281,'data-compo-bot50'!A2282,"")</f>
        <v/>
      </c>
      <c r="B2284" s="7" t="str">
        <f>'data-compo-bot50'!C2282</f>
        <v>Moldova</v>
      </c>
      <c r="C2284" s="246">
        <f>'data-compo-bot50'!B2282</f>
        <v>1</v>
      </c>
    </row>
    <row r="2285" spans="1:3" x14ac:dyDescent="0.2">
      <c r="A2285" s="245" t="str">
        <f>IF('data-compo-bot50'!A2283&lt;&gt;'data-compo-bot50'!A2282,'data-compo-bot50'!A2283,"")</f>
        <v/>
      </c>
      <c r="B2285" s="7" t="str">
        <f>'data-compo-bot50'!C2283</f>
        <v>Madagascar</v>
      </c>
      <c r="C2285" s="246">
        <f>'data-compo-bot50'!B2283</f>
        <v>1</v>
      </c>
    </row>
    <row r="2286" spans="1:3" x14ac:dyDescent="0.2">
      <c r="A2286" s="245" t="str">
        <f>IF('data-compo-bot50'!A2284&lt;&gt;'data-compo-bot50'!A2283,'data-compo-bot50'!A2284,"")</f>
        <v/>
      </c>
      <c r="B2286" s="7" t="str">
        <f>'data-compo-bot50'!C2284</f>
        <v>Mali</v>
      </c>
      <c r="C2286" s="246">
        <f>'data-compo-bot50'!B2284</f>
        <v>1</v>
      </c>
    </row>
    <row r="2287" spans="1:3" x14ac:dyDescent="0.2">
      <c r="A2287" s="245" t="str">
        <f>IF('data-compo-bot50'!A2285&lt;&gt;'data-compo-bot50'!A2284,'data-compo-bot50'!A2285,"")</f>
        <v/>
      </c>
      <c r="B2287" s="7" t="str">
        <f>'data-compo-bot50'!C2285</f>
        <v>Myanmar</v>
      </c>
      <c r="C2287" s="246">
        <f>'data-compo-bot50'!B2285</f>
        <v>1</v>
      </c>
    </row>
    <row r="2288" spans="1:3" x14ac:dyDescent="0.2">
      <c r="A2288" s="245" t="str">
        <f>IF('data-compo-bot50'!A2286&lt;&gt;'data-compo-bot50'!A2285,'data-compo-bot50'!A2286,"")</f>
        <v/>
      </c>
      <c r="B2288" s="7" t="str">
        <f>'data-compo-bot50'!C2286</f>
        <v>Mongolia</v>
      </c>
      <c r="C2288" s="246">
        <f>'data-compo-bot50'!B2286</f>
        <v>1</v>
      </c>
    </row>
    <row r="2289" spans="1:3" x14ac:dyDescent="0.2">
      <c r="A2289" s="245" t="str">
        <f>IF('data-compo-bot50'!A2287&lt;&gt;'data-compo-bot50'!A2286,'data-compo-bot50'!A2287,"")</f>
        <v/>
      </c>
      <c r="B2289" s="7" t="str">
        <f>'data-compo-bot50'!C2287</f>
        <v>Mauritania</v>
      </c>
      <c r="C2289" s="246">
        <f>'data-compo-bot50'!B2287</f>
        <v>1</v>
      </c>
    </row>
    <row r="2290" spans="1:3" x14ac:dyDescent="0.2">
      <c r="A2290" s="245" t="str">
        <f>IF('data-compo-bot50'!A2288&lt;&gt;'data-compo-bot50'!A2287,'data-compo-bot50'!A2288,"")</f>
        <v/>
      </c>
      <c r="B2290" s="7" t="str">
        <f>'data-compo-bot50'!C2288</f>
        <v>Maldives</v>
      </c>
      <c r="C2290" s="246">
        <f>'data-compo-bot50'!B2288</f>
        <v>1</v>
      </c>
    </row>
    <row r="2291" spans="1:3" x14ac:dyDescent="0.2">
      <c r="A2291" s="245" t="str">
        <f>IF('data-compo-bot50'!A2289&lt;&gt;'data-compo-bot50'!A2288,'data-compo-bot50'!A2289,"")</f>
        <v/>
      </c>
      <c r="B2291" s="7" t="str">
        <f>'data-compo-bot50'!C2289</f>
        <v>Malawi</v>
      </c>
      <c r="C2291" s="246">
        <f>'data-compo-bot50'!B2289</f>
        <v>1</v>
      </c>
    </row>
    <row r="2292" spans="1:3" x14ac:dyDescent="0.2">
      <c r="A2292" s="245" t="str">
        <f>IF('data-compo-bot50'!A2290&lt;&gt;'data-compo-bot50'!A2289,'data-compo-bot50'!A2290,"")</f>
        <v/>
      </c>
      <c r="B2292" s="7" t="str">
        <f>'data-compo-bot50'!C2290</f>
        <v>Mozambique</v>
      </c>
      <c r="C2292" s="246">
        <f>'data-compo-bot50'!B2290</f>
        <v>1</v>
      </c>
    </row>
    <row r="2293" spans="1:3" x14ac:dyDescent="0.2">
      <c r="A2293" s="245" t="str">
        <f>IF('data-compo-bot50'!A2291&lt;&gt;'data-compo-bot50'!A2290,'data-compo-bot50'!A2291,"")</f>
        <v/>
      </c>
      <c r="B2293" s="7" t="str">
        <f>'data-compo-bot50'!C2291</f>
        <v>Namibia</v>
      </c>
      <c r="C2293" s="246">
        <f>'data-compo-bot50'!B2291</f>
        <v>1</v>
      </c>
    </row>
    <row r="2294" spans="1:3" x14ac:dyDescent="0.2">
      <c r="A2294" s="245" t="str">
        <f>IF('data-compo-bot50'!A2292&lt;&gt;'data-compo-bot50'!A2291,'data-compo-bot50'!A2292,"")</f>
        <v/>
      </c>
      <c r="B2294" s="7" t="str">
        <f>'data-compo-bot50'!C2292</f>
        <v>Niger</v>
      </c>
      <c r="C2294" s="246">
        <f>'data-compo-bot50'!B2292</f>
        <v>1</v>
      </c>
    </row>
    <row r="2295" spans="1:3" x14ac:dyDescent="0.2">
      <c r="A2295" s="245" t="str">
        <f>IF('data-compo-bot50'!A2293&lt;&gt;'data-compo-bot50'!A2292,'data-compo-bot50'!A2293,"")</f>
        <v/>
      </c>
      <c r="B2295" s="7" t="str">
        <f>'data-compo-bot50'!C2293</f>
        <v>Nigeria</v>
      </c>
      <c r="C2295" s="246">
        <f>'data-compo-bot50'!B2293</f>
        <v>1</v>
      </c>
    </row>
    <row r="2296" spans="1:3" x14ac:dyDescent="0.2">
      <c r="A2296" s="245" t="str">
        <f>IF('data-compo-bot50'!A2294&lt;&gt;'data-compo-bot50'!A2293,'data-compo-bot50'!A2294,"")</f>
        <v/>
      </c>
      <c r="B2296" s="7" t="str">
        <f>'data-compo-bot50'!C2294</f>
        <v>Nicaragua</v>
      </c>
      <c r="C2296" s="246">
        <f>'data-compo-bot50'!B2294</f>
        <v>1</v>
      </c>
    </row>
    <row r="2297" spans="1:3" x14ac:dyDescent="0.2">
      <c r="A2297" s="245" t="str">
        <f>IF('data-compo-bot50'!A2295&lt;&gt;'data-compo-bot50'!A2294,'data-compo-bot50'!A2295,"")</f>
        <v/>
      </c>
      <c r="B2297" s="7" t="str">
        <f>'data-compo-bot50'!C2295</f>
        <v>Nepal</v>
      </c>
      <c r="C2297" s="246">
        <f>'data-compo-bot50'!B2295</f>
        <v>1</v>
      </c>
    </row>
    <row r="2298" spans="1:3" x14ac:dyDescent="0.2">
      <c r="A2298" s="245" t="str">
        <f>IF('data-compo-bot50'!A2296&lt;&gt;'data-compo-bot50'!A2295,'data-compo-bot50'!A2296,"")</f>
        <v/>
      </c>
      <c r="B2298" s="7" t="str">
        <f>'data-compo-bot50'!C2296</f>
        <v>Papua New Guinea</v>
      </c>
      <c r="C2298" s="246">
        <f>'data-compo-bot50'!B2296</f>
        <v>1</v>
      </c>
    </row>
    <row r="2299" spans="1:3" x14ac:dyDescent="0.2">
      <c r="A2299" s="245" t="str">
        <f>IF('data-compo-bot50'!A2297&lt;&gt;'data-compo-bot50'!A2296,'data-compo-bot50'!A2297,"")</f>
        <v/>
      </c>
      <c r="B2299" s="7" t="str">
        <f>'data-compo-bot50'!C2297</f>
        <v>Philippines</v>
      </c>
      <c r="C2299" s="246">
        <f>'data-compo-bot50'!B2297</f>
        <v>1</v>
      </c>
    </row>
    <row r="2300" spans="1:3" x14ac:dyDescent="0.2">
      <c r="A2300" s="245" t="str">
        <f>IF('data-compo-bot50'!A2298&lt;&gt;'data-compo-bot50'!A2297,'data-compo-bot50'!A2298,"")</f>
        <v/>
      </c>
      <c r="B2300" s="7" t="str">
        <f>'data-compo-bot50'!C2298</f>
        <v>Pakistan</v>
      </c>
      <c r="C2300" s="246">
        <f>'data-compo-bot50'!B2298</f>
        <v>1</v>
      </c>
    </row>
    <row r="2301" spans="1:3" x14ac:dyDescent="0.2">
      <c r="A2301" s="245" t="str">
        <f>IF('data-compo-bot50'!A2299&lt;&gt;'data-compo-bot50'!A2298,'data-compo-bot50'!A2299,"")</f>
        <v/>
      </c>
      <c r="B2301" s="7" t="str">
        <f>'data-compo-bot50'!C2299</f>
        <v>Palestine</v>
      </c>
      <c r="C2301" s="246">
        <f>'data-compo-bot50'!B2299</f>
        <v>1</v>
      </c>
    </row>
    <row r="2302" spans="1:3" x14ac:dyDescent="0.2">
      <c r="A2302" s="245" t="str">
        <f>IF('data-compo-bot50'!A2300&lt;&gt;'data-compo-bot50'!A2299,'data-compo-bot50'!A2300,"")</f>
        <v/>
      </c>
      <c r="B2302" s="7" t="str">
        <f>'data-compo-bot50'!C2300</f>
        <v>Paraguay</v>
      </c>
      <c r="C2302" s="246">
        <f>'data-compo-bot50'!B2300</f>
        <v>1</v>
      </c>
    </row>
    <row r="2303" spans="1:3" x14ac:dyDescent="0.2">
      <c r="A2303" s="245" t="str">
        <f>IF('data-compo-bot50'!A2301&lt;&gt;'data-compo-bot50'!A2300,'data-compo-bot50'!A2301,"")</f>
        <v/>
      </c>
      <c r="B2303" s="7" t="str">
        <f>'data-compo-bot50'!C2301</f>
        <v>Rwanda</v>
      </c>
      <c r="C2303" s="246">
        <f>'data-compo-bot50'!B2301</f>
        <v>1</v>
      </c>
    </row>
    <row r="2304" spans="1:3" x14ac:dyDescent="0.2">
      <c r="A2304" s="245" t="str">
        <f>IF('data-compo-bot50'!A2302&lt;&gt;'data-compo-bot50'!A2301,'data-compo-bot50'!A2302,"")</f>
        <v/>
      </c>
      <c r="B2304" s="7" t="str">
        <f>'data-compo-bot50'!C2302</f>
        <v>Sudan</v>
      </c>
      <c r="C2304" s="246">
        <f>'data-compo-bot50'!B2302</f>
        <v>1</v>
      </c>
    </row>
    <row r="2305" spans="1:3" x14ac:dyDescent="0.2">
      <c r="A2305" s="245" t="str">
        <f>IF('data-compo-bot50'!A2303&lt;&gt;'data-compo-bot50'!A2302,'data-compo-bot50'!A2303,"")</f>
        <v/>
      </c>
      <c r="B2305" s="7" t="str">
        <f>'data-compo-bot50'!C2303</f>
        <v>Sierra Leone</v>
      </c>
      <c r="C2305" s="246">
        <f>'data-compo-bot50'!B2303</f>
        <v>1</v>
      </c>
    </row>
    <row r="2306" spans="1:3" x14ac:dyDescent="0.2">
      <c r="A2306" s="245" t="str">
        <f>IF('data-compo-bot50'!A2304&lt;&gt;'data-compo-bot50'!A2303,'data-compo-bot50'!A2304,"")</f>
        <v/>
      </c>
      <c r="B2306" s="7" t="str">
        <f>'data-compo-bot50'!C2304</f>
        <v>Senegal</v>
      </c>
      <c r="C2306" s="246">
        <f>'data-compo-bot50'!B2304</f>
        <v>1</v>
      </c>
    </row>
    <row r="2307" spans="1:3" x14ac:dyDescent="0.2">
      <c r="A2307" s="245" t="str">
        <f>IF('data-compo-bot50'!A2305&lt;&gt;'data-compo-bot50'!A2304,'data-compo-bot50'!A2305,"")</f>
        <v/>
      </c>
      <c r="B2307" s="7" t="str">
        <f>'data-compo-bot50'!C2305</f>
        <v>Somalia</v>
      </c>
      <c r="C2307" s="246">
        <f>'data-compo-bot50'!B2305</f>
        <v>1</v>
      </c>
    </row>
    <row r="2308" spans="1:3" x14ac:dyDescent="0.2">
      <c r="A2308" s="245" t="str">
        <f>IF('data-compo-bot50'!A2306&lt;&gt;'data-compo-bot50'!A2305,'data-compo-bot50'!A2306,"")</f>
        <v/>
      </c>
      <c r="B2308" s="7" t="str">
        <f>'data-compo-bot50'!C2306</f>
        <v>South Sudan</v>
      </c>
      <c r="C2308" s="246">
        <f>'data-compo-bot50'!B2306</f>
        <v>1</v>
      </c>
    </row>
    <row r="2309" spans="1:3" x14ac:dyDescent="0.2">
      <c r="A2309" s="245" t="str">
        <f>IF('data-compo-bot50'!A2307&lt;&gt;'data-compo-bot50'!A2306,'data-compo-bot50'!A2307,"")</f>
        <v/>
      </c>
      <c r="B2309" s="7" t="str">
        <f>'data-compo-bot50'!C2307</f>
        <v>Sao Tome and Principe</v>
      </c>
      <c r="C2309" s="246">
        <f>'data-compo-bot50'!B2307</f>
        <v>1</v>
      </c>
    </row>
    <row r="2310" spans="1:3" x14ac:dyDescent="0.2">
      <c r="A2310" s="245" t="str">
        <f>IF('data-compo-bot50'!A2308&lt;&gt;'data-compo-bot50'!A2307,'data-compo-bot50'!A2308,"")</f>
        <v/>
      </c>
      <c r="B2310" s="7" t="str">
        <f>'data-compo-bot50'!C2308</f>
        <v>El Salvador</v>
      </c>
      <c r="C2310" s="246">
        <f>'data-compo-bot50'!B2308</f>
        <v>1</v>
      </c>
    </row>
    <row r="2311" spans="1:3" x14ac:dyDescent="0.2">
      <c r="A2311" s="245" t="str">
        <f>IF('data-compo-bot50'!A2309&lt;&gt;'data-compo-bot50'!A2308,'data-compo-bot50'!A2309,"")</f>
        <v/>
      </c>
      <c r="B2311" s="7" t="str">
        <f>'data-compo-bot50'!C2309</f>
        <v>Syrian Arab Republic</v>
      </c>
      <c r="C2311" s="246">
        <f>'data-compo-bot50'!B2309</f>
        <v>1</v>
      </c>
    </row>
    <row r="2312" spans="1:3" x14ac:dyDescent="0.2">
      <c r="A2312" s="245" t="str">
        <f>IF('data-compo-bot50'!A2310&lt;&gt;'data-compo-bot50'!A2309,'data-compo-bot50'!A2310,"")</f>
        <v/>
      </c>
      <c r="B2312" s="7" t="str">
        <f>'data-compo-bot50'!C2310</f>
        <v>Swaziland</v>
      </c>
      <c r="C2312" s="246">
        <f>'data-compo-bot50'!B2310</f>
        <v>1</v>
      </c>
    </row>
    <row r="2313" spans="1:3" x14ac:dyDescent="0.2">
      <c r="A2313" s="245" t="str">
        <f>IF('data-compo-bot50'!A2311&lt;&gt;'data-compo-bot50'!A2310,'data-compo-bot50'!A2311,"")</f>
        <v/>
      </c>
      <c r="B2313" s="7" t="str">
        <f>'data-compo-bot50'!C2311</f>
        <v>Chad</v>
      </c>
      <c r="C2313" s="246">
        <f>'data-compo-bot50'!B2311</f>
        <v>1</v>
      </c>
    </row>
    <row r="2314" spans="1:3" x14ac:dyDescent="0.2">
      <c r="A2314" s="245" t="str">
        <f>IF('data-compo-bot50'!A2312&lt;&gt;'data-compo-bot50'!A2311,'data-compo-bot50'!A2312,"")</f>
        <v/>
      </c>
      <c r="B2314" s="7" t="str">
        <f>'data-compo-bot50'!C2312</f>
        <v>Togo</v>
      </c>
      <c r="C2314" s="246">
        <f>'data-compo-bot50'!B2312</f>
        <v>1</v>
      </c>
    </row>
    <row r="2315" spans="1:3" x14ac:dyDescent="0.2">
      <c r="A2315" s="245" t="str">
        <f>IF('data-compo-bot50'!A2313&lt;&gt;'data-compo-bot50'!A2312,'data-compo-bot50'!A2313,"")</f>
        <v/>
      </c>
      <c r="B2315" s="7" t="str">
        <f>'data-compo-bot50'!C2313</f>
        <v>Tajikistan</v>
      </c>
      <c r="C2315" s="246">
        <f>'data-compo-bot50'!B2313</f>
        <v>1</v>
      </c>
    </row>
    <row r="2316" spans="1:3" x14ac:dyDescent="0.2">
      <c r="A2316" s="245" t="str">
        <f>IF('data-compo-bot50'!A2314&lt;&gt;'data-compo-bot50'!A2313,'data-compo-bot50'!A2314,"")</f>
        <v/>
      </c>
      <c r="B2316" s="7" t="str">
        <f>'data-compo-bot50'!C2314</f>
        <v>Timor-Leste</v>
      </c>
      <c r="C2316" s="246">
        <f>'data-compo-bot50'!B2314</f>
        <v>1</v>
      </c>
    </row>
    <row r="2317" spans="1:3" x14ac:dyDescent="0.2">
      <c r="A2317" s="245" t="str">
        <f>IF('data-compo-bot50'!A2315&lt;&gt;'data-compo-bot50'!A2314,'data-compo-bot50'!A2315,"")</f>
        <v/>
      </c>
      <c r="B2317" s="7" t="str">
        <f>'data-compo-bot50'!C2315</f>
        <v>Tunisia</v>
      </c>
      <c r="C2317" s="246">
        <f>'data-compo-bot50'!B2315</f>
        <v>1</v>
      </c>
    </row>
    <row r="2318" spans="1:3" x14ac:dyDescent="0.2">
      <c r="A2318" s="245" t="str">
        <f>IF('data-compo-bot50'!A2316&lt;&gt;'data-compo-bot50'!A2315,'data-compo-bot50'!A2316,"")</f>
        <v/>
      </c>
      <c r="B2318" s="7" t="str">
        <f>'data-compo-bot50'!C2316</f>
        <v>Tanzania</v>
      </c>
      <c r="C2318" s="246">
        <f>'data-compo-bot50'!B2316</f>
        <v>1</v>
      </c>
    </row>
    <row r="2319" spans="1:3" x14ac:dyDescent="0.2">
      <c r="A2319" s="245" t="str">
        <f>IF('data-compo-bot50'!A2317&lt;&gt;'data-compo-bot50'!A2316,'data-compo-bot50'!A2317,"")</f>
        <v/>
      </c>
      <c r="B2319" s="7" t="str">
        <f>'data-compo-bot50'!C2317</f>
        <v>Ukraine</v>
      </c>
      <c r="C2319" s="246">
        <f>'data-compo-bot50'!B2317</f>
        <v>1</v>
      </c>
    </row>
    <row r="2320" spans="1:3" x14ac:dyDescent="0.2">
      <c r="A2320" s="245" t="str">
        <f>IF('data-compo-bot50'!A2318&lt;&gt;'data-compo-bot50'!A2317,'data-compo-bot50'!A2318,"")</f>
        <v/>
      </c>
      <c r="B2320" s="7" t="str">
        <f>'data-compo-bot50'!C2318</f>
        <v>Uganda</v>
      </c>
      <c r="C2320" s="246">
        <f>'data-compo-bot50'!B2318</f>
        <v>1</v>
      </c>
    </row>
    <row r="2321" spans="1:3" x14ac:dyDescent="0.2">
      <c r="A2321" s="245" t="str">
        <f>IF('data-compo-bot50'!A2319&lt;&gt;'data-compo-bot50'!A2318,'data-compo-bot50'!A2319,"")</f>
        <v/>
      </c>
      <c r="B2321" s="7" t="str">
        <f>'data-compo-bot50'!C2319</f>
        <v>Uzbekistan</v>
      </c>
      <c r="C2321" s="246">
        <f>'data-compo-bot50'!B2319</f>
        <v>1</v>
      </c>
    </row>
    <row r="2322" spans="1:3" x14ac:dyDescent="0.2">
      <c r="A2322" s="245" t="str">
        <f>IF('data-compo-bot50'!A2320&lt;&gt;'data-compo-bot50'!A2319,'data-compo-bot50'!A2320,"")</f>
        <v/>
      </c>
      <c r="B2322" s="7" t="str">
        <f>'data-compo-bot50'!C2320</f>
        <v>Viet Nam</v>
      </c>
      <c r="C2322" s="246">
        <f>'data-compo-bot50'!B2320</f>
        <v>1</v>
      </c>
    </row>
    <row r="2323" spans="1:3" x14ac:dyDescent="0.2">
      <c r="A2323" s="245" t="str">
        <f>IF('data-compo-bot50'!A2321&lt;&gt;'data-compo-bot50'!A2320,'data-compo-bot50'!A2321,"")</f>
        <v/>
      </c>
      <c r="B2323" s="7" t="str">
        <f>'data-compo-bot50'!C2321</f>
        <v>Yemen</v>
      </c>
      <c r="C2323" s="246">
        <f>'data-compo-bot50'!B2321</f>
        <v>1</v>
      </c>
    </row>
    <row r="2324" spans="1:3" x14ac:dyDescent="0.2">
      <c r="A2324" s="245" t="str">
        <f>IF('data-compo-bot50'!A2322&lt;&gt;'data-compo-bot50'!A2321,'data-compo-bot50'!A2322,"")</f>
        <v/>
      </c>
      <c r="B2324" s="7" t="str">
        <f>'data-compo-bot50'!C2322</f>
        <v>South Africa</v>
      </c>
      <c r="C2324" s="246">
        <f>'data-compo-bot50'!B2322</f>
        <v>0.88999998569488525</v>
      </c>
    </row>
    <row r="2325" spans="1:3" x14ac:dyDescent="0.2">
      <c r="A2325" s="245" t="str">
        <f>IF('data-compo-bot50'!A2323&lt;&gt;'data-compo-bot50'!A2322,'data-compo-bot50'!A2323,"")</f>
        <v/>
      </c>
      <c r="B2325" s="7" t="str">
        <f>'data-compo-bot50'!C2323</f>
        <v>Zambia</v>
      </c>
      <c r="C2325" s="246">
        <f>'data-compo-bot50'!B2323</f>
        <v>1</v>
      </c>
    </row>
    <row r="2326" spans="1:3" x14ac:dyDescent="0.2">
      <c r="A2326" s="245" t="str">
        <f>IF('data-compo-bot50'!A2324&lt;&gt;'data-compo-bot50'!A2323,'data-compo-bot50'!A2324,"")</f>
        <v/>
      </c>
      <c r="B2326" s="7" t="str">
        <f>'data-compo-bot50'!C2324</f>
        <v>Zimbabwe</v>
      </c>
      <c r="C2326" s="246">
        <f>'data-compo-bot50'!B2324</f>
        <v>1</v>
      </c>
    </row>
    <row r="2327" spans="1:3" x14ac:dyDescent="0.2">
      <c r="A2327" s="245" t="str">
        <f>IF('data-compo-bot50'!A2325&lt;&gt;'data-compo-bot50'!A2324,'data-compo-bot50'!A2325,"")</f>
        <v/>
      </c>
      <c r="B2327" s="7" t="str">
        <f>'data-compo-bot50'!C2325</f>
        <v>Zanzibar</v>
      </c>
      <c r="C2327" s="246">
        <f>'data-compo-bot50'!B2325</f>
        <v>1</v>
      </c>
    </row>
    <row r="2328" spans="1:3" x14ac:dyDescent="0.2">
      <c r="A2328" s="245">
        <f>IF('data-compo-bot50'!A2326&lt;&gt;'data-compo-bot50'!A2325,'data-compo-bot50'!A2326,"")</f>
        <v>2016</v>
      </c>
      <c r="B2328" s="7" t="str">
        <f>'data-compo-bot50'!C2326</f>
        <v>Afghanistan</v>
      </c>
      <c r="C2328" s="246">
        <f>'data-compo-bot50'!B2326</f>
        <v>1</v>
      </c>
    </row>
    <row r="2329" spans="1:3" x14ac:dyDescent="0.2">
      <c r="A2329" s="245" t="str">
        <f>IF('data-compo-bot50'!A2327&lt;&gt;'data-compo-bot50'!A2326,'data-compo-bot50'!A2327,"")</f>
        <v/>
      </c>
      <c r="B2329" s="7" t="str">
        <f>'data-compo-bot50'!C2327</f>
        <v>Albania</v>
      </c>
      <c r="C2329" s="246">
        <f>'data-compo-bot50'!B2327</f>
        <v>1</v>
      </c>
    </row>
    <row r="2330" spans="1:3" x14ac:dyDescent="0.2">
      <c r="A2330" s="245" t="str">
        <f>IF('data-compo-bot50'!A2328&lt;&gt;'data-compo-bot50'!A2327,'data-compo-bot50'!A2328,"")</f>
        <v/>
      </c>
      <c r="B2330" s="7" t="str">
        <f>'data-compo-bot50'!C2328</f>
        <v>Armenia</v>
      </c>
      <c r="C2330" s="246">
        <f>'data-compo-bot50'!B2328</f>
        <v>1</v>
      </c>
    </row>
    <row r="2331" spans="1:3" x14ac:dyDescent="0.2">
      <c r="A2331" s="245" t="str">
        <f>IF('data-compo-bot50'!A2329&lt;&gt;'data-compo-bot50'!A2328,'data-compo-bot50'!A2329,"")</f>
        <v/>
      </c>
      <c r="B2331" s="7" t="str">
        <f>'data-compo-bot50'!C2329</f>
        <v>Angola</v>
      </c>
      <c r="C2331" s="246">
        <f>'data-compo-bot50'!B2329</f>
        <v>1</v>
      </c>
    </row>
    <row r="2332" spans="1:3" x14ac:dyDescent="0.2">
      <c r="A2332" s="245" t="str">
        <f>IF('data-compo-bot50'!A2330&lt;&gt;'data-compo-bot50'!A2329,'data-compo-bot50'!A2330,"")</f>
        <v/>
      </c>
      <c r="B2332" s="7" t="str">
        <f>'data-compo-bot50'!C2330</f>
        <v>Bangladesh</v>
      </c>
      <c r="C2332" s="246">
        <f>'data-compo-bot50'!B2330</f>
        <v>1</v>
      </c>
    </row>
    <row r="2333" spans="1:3" x14ac:dyDescent="0.2">
      <c r="A2333" s="245" t="str">
        <f>IF('data-compo-bot50'!A2331&lt;&gt;'data-compo-bot50'!A2330,'data-compo-bot50'!A2331,"")</f>
        <v/>
      </c>
      <c r="B2333" s="7" t="str">
        <f>'data-compo-bot50'!C2331</f>
        <v>Burkina Faso</v>
      </c>
      <c r="C2333" s="246">
        <f>'data-compo-bot50'!B2331</f>
        <v>1</v>
      </c>
    </row>
    <row r="2334" spans="1:3" x14ac:dyDescent="0.2">
      <c r="A2334" s="245" t="str">
        <f>IF('data-compo-bot50'!A2332&lt;&gt;'data-compo-bot50'!A2331,'data-compo-bot50'!A2332,"")</f>
        <v/>
      </c>
      <c r="B2334" s="7" t="str">
        <f>'data-compo-bot50'!C2332</f>
        <v>Burundi</v>
      </c>
      <c r="C2334" s="246">
        <f>'data-compo-bot50'!B2332</f>
        <v>1</v>
      </c>
    </row>
    <row r="2335" spans="1:3" x14ac:dyDescent="0.2">
      <c r="A2335" s="245" t="str">
        <f>IF('data-compo-bot50'!A2333&lt;&gt;'data-compo-bot50'!A2332,'data-compo-bot50'!A2333,"")</f>
        <v/>
      </c>
      <c r="B2335" s="7" t="str">
        <f>'data-compo-bot50'!C2333</f>
        <v>Benin</v>
      </c>
      <c r="C2335" s="246">
        <f>'data-compo-bot50'!B2333</f>
        <v>1</v>
      </c>
    </row>
    <row r="2336" spans="1:3" x14ac:dyDescent="0.2">
      <c r="A2336" s="245" t="str">
        <f>IF('data-compo-bot50'!A2334&lt;&gt;'data-compo-bot50'!A2333,'data-compo-bot50'!A2334,"")</f>
        <v/>
      </c>
      <c r="B2336" s="7" t="str">
        <f>'data-compo-bot50'!C2334</f>
        <v>Bolivia</v>
      </c>
      <c r="C2336" s="246">
        <f>'data-compo-bot50'!B2334</f>
        <v>1</v>
      </c>
    </row>
    <row r="2337" spans="1:3" x14ac:dyDescent="0.2">
      <c r="A2337" s="245" t="str">
        <f>IF('data-compo-bot50'!A2335&lt;&gt;'data-compo-bot50'!A2334,'data-compo-bot50'!A2335,"")</f>
        <v/>
      </c>
      <c r="B2337" s="7" t="str">
        <f>'data-compo-bot50'!C2335</f>
        <v>Bhutan</v>
      </c>
      <c r="C2337" s="246">
        <f>'data-compo-bot50'!B2335</f>
        <v>1</v>
      </c>
    </row>
    <row r="2338" spans="1:3" x14ac:dyDescent="0.2">
      <c r="A2338" s="245" t="str">
        <f>IF('data-compo-bot50'!A2336&lt;&gt;'data-compo-bot50'!A2335,'data-compo-bot50'!A2336,"")</f>
        <v/>
      </c>
      <c r="B2338" s="7" t="str">
        <f>'data-compo-bot50'!C2336</f>
        <v>Belize</v>
      </c>
      <c r="C2338" s="246">
        <f>'data-compo-bot50'!B2336</f>
        <v>1</v>
      </c>
    </row>
    <row r="2339" spans="1:3" x14ac:dyDescent="0.2">
      <c r="A2339" s="245" t="str">
        <f>IF('data-compo-bot50'!A2337&lt;&gt;'data-compo-bot50'!A2336,'data-compo-bot50'!A2337,"")</f>
        <v/>
      </c>
      <c r="B2339" s="7" t="str">
        <f>'data-compo-bot50'!C2337</f>
        <v>DR Congo</v>
      </c>
      <c r="C2339" s="246">
        <f>'data-compo-bot50'!B2337</f>
        <v>1</v>
      </c>
    </row>
    <row r="2340" spans="1:3" x14ac:dyDescent="0.2">
      <c r="A2340" s="245" t="str">
        <f>IF('data-compo-bot50'!A2338&lt;&gt;'data-compo-bot50'!A2337,'data-compo-bot50'!A2338,"")</f>
        <v/>
      </c>
      <c r="B2340" s="7" t="str">
        <f>'data-compo-bot50'!C2338</f>
        <v>Central African Republic</v>
      </c>
      <c r="C2340" s="246">
        <f>'data-compo-bot50'!B2338</f>
        <v>1</v>
      </c>
    </row>
    <row r="2341" spans="1:3" x14ac:dyDescent="0.2">
      <c r="A2341" s="245" t="str">
        <f>IF('data-compo-bot50'!A2339&lt;&gt;'data-compo-bot50'!A2338,'data-compo-bot50'!A2339,"")</f>
        <v/>
      </c>
      <c r="B2341" s="7" t="str">
        <f>'data-compo-bot50'!C2339</f>
        <v>Congo</v>
      </c>
      <c r="C2341" s="246">
        <f>'data-compo-bot50'!B2339</f>
        <v>1</v>
      </c>
    </row>
    <row r="2342" spans="1:3" x14ac:dyDescent="0.2">
      <c r="A2342" s="245" t="str">
        <f>IF('data-compo-bot50'!A2340&lt;&gt;'data-compo-bot50'!A2339,'data-compo-bot50'!A2340,"")</f>
        <v/>
      </c>
      <c r="B2342" s="7" t="str">
        <f>'data-compo-bot50'!C2340</f>
        <v>Cote d'Ivoire</v>
      </c>
      <c r="C2342" s="246">
        <f>'data-compo-bot50'!B2340</f>
        <v>1</v>
      </c>
    </row>
    <row r="2343" spans="1:3" x14ac:dyDescent="0.2">
      <c r="A2343" s="245" t="str">
        <f>IF('data-compo-bot50'!A2341&lt;&gt;'data-compo-bot50'!A2340,'data-compo-bot50'!A2341,"")</f>
        <v/>
      </c>
      <c r="B2343" s="7" t="str">
        <f>'data-compo-bot50'!C2341</f>
        <v>Cameroon</v>
      </c>
      <c r="C2343" s="246">
        <f>'data-compo-bot50'!B2341</f>
        <v>1</v>
      </c>
    </row>
    <row r="2344" spans="1:3" x14ac:dyDescent="0.2">
      <c r="A2344" s="245" t="str">
        <f>IF('data-compo-bot50'!A2342&lt;&gt;'data-compo-bot50'!A2341,'data-compo-bot50'!A2342,"")</f>
        <v/>
      </c>
      <c r="B2344" s="7" t="str">
        <f>'data-compo-bot50'!C2342</f>
        <v>Cabo Verde</v>
      </c>
      <c r="C2344" s="246">
        <f>'data-compo-bot50'!B2342</f>
        <v>1</v>
      </c>
    </row>
    <row r="2345" spans="1:3" x14ac:dyDescent="0.2">
      <c r="A2345" s="245" t="str">
        <f>IF('data-compo-bot50'!A2343&lt;&gt;'data-compo-bot50'!A2342,'data-compo-bot50'!A2343,"")</f>
        <v/>
      </c>
      <c r="B2345" s="7" t="str">
        <f>'data-compo-bot50'!C2343</f>
        <v>Djibouti</v>
      </c>
      <c r="C2345" s="246">
        <f>'data-compo-bot50'!B2343</f>
        <v>1</v>
      </c>
    </row>
    <row r="2346" spans="1:3" x14ac:dyDescent="0.2">
      <c r="A2346" s="245" t="str">
        <f>IF('data-compo-bot50'!A2344&lt;&gt;'data-compo-bot50'!A2343,'data-compo-bot50'!A2344,"")</f>
        <v/>
      </c>
      <c r="B2346" s="7" t="str">
        <f>'data-compo-bot50'!C2344</f>
        <v>Ecuador</v>
      </c>
      <c r="C2346" s="246">
        <f>'data-compo-bot50'!B2344</f>
        <v>1</v>
      </c>
    </row>
    <row r="2347" spans="1:3" x14ac:dyDescent="0.2">
      <c r="A2347" s="245" t="str">
        <f>IF('data-compo-bot50'!A2345&lt;&gt;'data-compo-bot50'!A2344,'data-compo-bot50'!A2345,"")</f>
        <v/>
      </c>
      <c r="B2347" s="7" t="str">
        <f>'data-compo-bot50'!C2345</f>
        <v>Egypt</v>
      </c>
      <c r="C2347" s="246">
        <f>'data-compo-bot50'!B2345</f>
        <v>1</v>
      </c>
    </row>
    <row r="2348" spans="1:3" x14ac:dyDescent="0.2">
      <c r="A2348" s="245" t="str">
        <f>IF('data-compo-bot50'!A2346&lt;&gt;'data-compo-bot50'!A2345,'data-compo-bot50'!A2346,"")</f>
        <v/>
      </c>
      <c r="B2348" s="7" t="str">
        <f>'data-compo-bot50'!C2346</f>
        <v>Eritrea</v>
      </c>
      <c r="C2348" s="246">
        <f>'data-compo-bot50'!B2346</f>
        <v>1</v>
      </c>
    </row>
    <row r="2349" spans="1:3" x14ac:dyDescent="0.2">
      <c r="A2349" s="245" t="str">
        <f>IF('data-compo-bot50'!A2347&lt;&gt;'data-compo-bot50'!A2346,'data-compo-bot50'!A2347,"")</f>
        <v/>
      </c>
      <c r="B2349" s="7" t="str">
        <f>'data-compo-bot50'!C2347</f>
        <v>Ethiopia</v>
      </c>
      <c r="C2349" s="246">
        <f>'data-compo-bot50'!B2347</f>
        <v>1</v>
      </c>
    </row>
    <row r="2350" spans="1:3" x14ac:dyDescent="0.2">
      <c r="A2350" s="245" t="str">
        <f>IF('data-compo-bot50'!A2348&lt;&gt;'data-compo-bot50'!A2347,'data-compo-bot50'!A2348,"")</f>
        <v/>
      </c>
      <c r="B2350" s="7" t="str">
        <f>'data-compo-bot50'!C2348</f>
        <v>Georgia</v>
      </c>
      <c r="C2350" s="246">
        <f>'data-compo-bot50'!B2348</f>
        <v>1</v>
      </c>
    </row>
    <row r="2351" spans="1:3" x14ac:dyDescent="0.2">
      <c r="A2351" s="245" t="str">
        <f>IF('data-compo-bot50'!A2349&lt;&gt;'data-compo-bot50'!A2348,'data-compo-bot50'!A2349,"")</f>
        <v/>
      </c>
      <c r="B2351" s="7" t="str">
        <f>'data-compo-bot50'!C2349</f>
        <v>Ghana</v>
      </c>
      <c r="C2351" s="246">
        <f>'data-compo-bot50'!B2349</f>
        <v>1</v>
      </c>
    </row>
    <row r="2352" spans="1:3" x14ac:dyDescent="0.2">
      <c r="A2352" s="245" t="str">
        <f>IF('data-compo-bot50'!A2350&lt;&gt;'data-compo-bot50'!A2349,'data-compo-bot50'!A2350,"")</f>
        <v/>
      </c>
      <c r="B2352" s="7" t="str">
        <f>'data-compo-bot50'!C2350</f>
        <v>Gambia</v>
      </c>
      <c r="C2352" s="246">
        <f>'data-compo-bot50'!B2350</f>
        <v>1</v>
      </c>
    </row>
    <row r="2353" spans="1:3" x14ac:dyDescent="0.2">
      <c r="A2353" s="245" t="str">
        <f>IF('data-compo-bot50'!A2351&lt;&gt;'data-compo-bot50'!A2350,'data-compo-bot50'!A2351,"")</f>
        <v/>
      </c>
      <c r="B2353" s="7" t="str">
        <f>'data-compo-bot50'!C2351</f>
        <v>Guinea</v>
      </c>
      <c r="C2353" s="246">
        <f>'data-compo-bot50'!B2351</f>
        <v>1</v>
      </c>
    </row>
    <row r="2354" spans="1:3" x14ac:dyDescent="0.2">
      <c r="A2354" s="245" t="str">
        <f>IF('data-compo-bot50'!A2352&lt;&gt;'data-compo-bot50'!A2351,'data-compo-bot50'!A2352,"")</f>
        <v/>
      </c>
      <c r="B2354" s="7" t="str">
        <f>'data-compo-bot50'!C2352</f>
        <v>Guatemala</v>
      </c>
      <c r="C2354" s="246">
        <f>'data-compo-bot50'!B2352</f>
        <v>1</v>
      </c>
    </row>
    <row r="2355" spans="1:3" x14ac:dyDescent="0.2">
      <c r="A2355" s="245" t="str">
        <f>IF('data-compo-bot50'!A2353&lt;&gt;'data-compo-bot50'!A2352,'data-compo-bot50'!A2353,"")</f>
        <v/>
      </c>
      <c r="B2355" s="7" t="str">
        <f>'data-compo-bot50'!C2353</f>
        <v>Guinea-Bissau</v>
      </c>
      <c r="C2355" s="246">
        <f>'data-compo-bot50'!B2353</f>
        <v>1</v>
      </c>
    </row>
    <row r="2356" spans="1:3" x14ac:dyDescent="0.2">
      <c r="A2356" s="245" t="str">
        <f>IF('data-compo-bot50'!A2354&lt;&gt;'data-compo-bot50'!A2353,'data-compo-bot50'!A2354,"")</f>
        <v/>
      </c>
      <c r="B2356" s="7" t="str">
        <f>'data-compo-bot50'!C2354</f>
        <v>Guyana</v>
      </c>
      <c r="C2356" s="246">
        <f>'data-compo-bot50'!B2354</f>
        <v>1</v>
      </c>
    </row>
    <row r="2357" spans="1:3" x14ac:dyDescent="0.2">
      <c r="A2357" s="245" t="str">
        <f>IF('data-compo-bot50'!A2355&lt;&gt;'data-compo-bot50'!A2354,'data-compo-bot50'!A2355,"")</f>
        <v/>
      </c>
      <c r="B2357" s="7" t="str">
        <f>'data-compo-bot50'!C2355</f>
        <v>Honduras</v>
      </c>
      <c r="C2357" s="246">
        <f>'data-compo-bot50'!B2355</f>
        <v>1</v>
      </c>
    </row>
    <row r="2358" spans="1:3" x14ac:dyDescent="0.2">
      <c r="A2358" s="245" t="str">
        <f>IF('data-compo-bot50'!A2356&lt;&gt;'data-compo-bot50'!A2355,'data-compo-bot50'!A2356,"")</f>
        <v/>
      </c>
      <c r="B2358" s="7" t="str">
        <f>'data-compo-bot50'!C2356</f>
        <v>Haiti</v>
      </c>
      <c r="C2358" s="246">
        <f>'data-compo-bot50'!B2356</f>
        <v>1</v>
      </c>
    </row>
    <row r="2359" spans="1:3" x14ac:dyDescent="0.2">
      <c r="A2359" s="245" t="str">
        <f>IF('data-compo-bot50'!A2357&lt;&gt;'data-compo-bot50'!A2356,'data-compo-bot50'!A2357,"")</f>
        <v/>
      </c>
      <c r="B2359" s="7" t="str">
        <f>'data-compo-bot50'!C2357</f>
        <v>Indonesia</v>
      </c>
      <c r="C2359" s="246">
        <f>'data-compo-bot50'!B2357</f>
        <v>1</v>
      </c>
    </row>
    <row r="2360" spans="1:3" x14ac:dyDescent="0.2">
      <c r="A2360" s="245" t="str">
        <f>IF('data-compo-bot50'!A2358&lt;&gt;'data-compo-bot50'!A2357,'data-compo-bot50'!A2358,"")</f>
        <v/>
      </c>
      <c r="B2360" s="7" t="str">
        <f>'data-compo-bot50'!C2358</f>
        <v>India</v>
      </c>
      <c r="C2360" s="246">
        <f>'data-compo-bot50'!B2358</f>
        <v>1</v>
      </c>
    </row>
    <row r="2361" spans="1:3" x14ac:dyDescent="0.2">
      <c r="A2361" s="245" t="str">
        <f>IF('data-compo-bot50'!A2359&lt;&gt;'data-compo-bot50'!A2358,'data-compo-bot50'!A2359,"")</f>
        <v/>
      </c>
      <c r="B2361" s="7" t="str">
        <f>'data-compo-bot50'!C2359</f>
        <v>Jamaica</v>
      </c>
      <c r="C2361" s="246">
        <f>'data-compo-bot50'!B2359</f>
        <v>1</v>
      </c>
    </row>
    <row r="2362" spans="1:3" x14ac:dyDescent="0.2">
      <c r="A2362" s="245" t="str">
        <f>IF('data-compo-bot50'!A2360&lt;&gt;'data-compo-bot50'!A2359,'data-compo-bot50'!A2360,"")</f>
        <v/>
      </c>
      <c r="B2362" s="7" t="str">
        <f>'data-compo-bot50'!C2360</f>
        <v>Jordan</v>
      </c>
      <c r="C2362" s="246">
        <f>'data-compo-bot50'!B2360</f>
        <v>1</v>
      </c>
    </row>
    <row r="2363" spans="1:3" x14ac:dyDescent="0.2">
      <c r="A2363" s="245" t="str">
        <f>IF('data-compo-bot50'!A2361&lt;&gt;'data-compo-bot50'!A2360,'data-compo-bot50'!A2361,"")</f>
        <v/>
      </c>
      <c r="B2363" s="7" t="str">
        <f>'data-compo-bot50'!C2361</f>
        <v>Kenya</v>
      </c>
      <c r="C2363" s="246">
        <f>'data-compo-bot50'!B2361</f>
        <v>1</v>
      </c>
    </row>
    <row r="2364" spans="1:3" x14ac:dyDescent="0.2">
      <c r="A2364" s="245" t="str">
        <f>IF('data-compo-bot50'!A2362&lt;&gt;'data-compo-bot50'!A2361,'data-compo-bot50'!A2362,"")</f>
        <v/>
      </c>
      <c r="B2364" s="7" t="str">
        <f>'data-compo-bot50'!C2362</f>
        <v>Kyrgyzstan</v>
      </c>
      <c r="C2364" s="246">
        <f>'data-compo-bot50'!B2362</f>
        <v>1</v>
      </c>
    </row>
    <row r="2365" spans="1:3" x14ac:dyDescent="0.2">
      <c r="A2365" s="245" t="str">
        <f>IF('data-compo-bot50'!A2363&lt;&gt;'data-compo-bot50'!A2362,'data-compo-bot50'!A2363,"")</f>
        <v/>
      </c>
      <c r="B2365" s="7" t="str">
        <f>'data-compo-bot50'!C2363</f>
        <v>Cambodia</v>
      </c>
      <c r="C2365" s="246">
        <f>'data-compo-bot50'!B2363</f>
        <v>1</v>
      </c>
    </row>
    <row r="2366" spans="1:3" x14ac:dyDescent="0.2">
      <c r="A2366" s="245" t="str">
        <f>IF('data-compo-bot50'!A2364&lt;&gt;'data-compo-bot50'!A2363,'data-compo-bot50'!A2364,"")</f>
        <v/>
      </c>
      <c r="B2366" s="7" t="str">
        <f>'data-compo-bot50'!C2364</f>
        <v>Comoros</v>
      </c>
      <c r="C2366" s="246">
        <f>'data-compo-bot50'!B2364</f>
        <v>1</v>
      </c>
    </row>
    <row r="2367" spans="1:3" x14ac:dyDescent="0.2">
      <c r="A2367" s="245" t="str">
        <f>IF('data-compo-bot50'!A2365&lt;&gt;'data-compo-bot50'!A2364,'data-compo-bot50'!A2365,"")</f>
        <v/>
      </c>
      <c r="B2367" s="7" t="str">
        <f>'data-compo-bot50'!C2365</f>
        <v>Lao PDR</v>
      </c>
      <c r="C2367" s="246">
        <f>'data-compo-bot50'!B2365</f>
        <v>1</v>
      </c>
    </row>
    <row r="2368" spans="1:3" x14ac:dyDescent="0.2">
      <c r="A2368" s="245" t="str">
        <f>IF('data-compo-bot50'!A2366&lt;&gt;'data-compo-bot50'!A2365,'data-compo-bot50'!A2366,"")</f>
        <v/>
      </c>
      <c r="B2368" s="7" t="str">
        <f>'data-compo-bot50'!C2366</f>
        <v>Sri Lanka</v>
      </c>
      <c r="C2368" s="246">
        <f>'data-compo-bot50'!B2366</f>
        <v>9.9999997764825821E-3</v>
      </c>
    </row>
    <row r="2369" spans="1:3" x14ac:dyDescent="0.2">
      <c r="A2369" s="245" t="str">
        <f>IF('data-compo-bot50'!A2367&lt;&gt;'data-compo-bot50'!A2366,'data-compo-bot50'!A2367,"")</f>
        <v/>
      </c>
      <c r="B2369" s="7" t="str">
        <f>'data-compo-bot50'!C2367</f>
        <v>Liberia</v>
      </c>
      <c r="C2369" s="246">
        <f>'data-compo-bot50'!B2367</f>
        <v>1</v>
      </c>
    </row>
    <row r="2370" spans="1:3" x14ac:dyDescent="0.2">
      <c r="A2370" s="245" t="str">
        <f>IF('data-compo-bot50'!A2368&lt;&gt;'data-compo-bot50'!A2367,'data-compo-bot50'!A2368,"")</f>
        <v/>
      </c>
      <c r="B2370" s="7" t="str">
        <f>'data-compo-bot50'!C2368</f>
        <v>Lesotho</v>
      </c>
      <c r="C2370" s="246">
        <f>'data-compo-bot50'!B2368</f>
        <v>1</v>
      </c>
    </row>
    <row r="2371" spans="1:3" x14ac:dyDescent="0.2">
      <c r="A2371" s="245" t="str">
        <f>IF('data-compo-bot50'!A2369&lt;&gt;'data-compo-bot50'!A2368,'data-compo-bot50'!A2369,"")</f>
        <v/>
      </c>
      <c r="B2371" s="7" t="str">
        <f>'data-compo-bot50'!C2369</f>
        <v>Morocco</v>
      </c>
      <c r="C2371" s="246">
        <f>'data-compo-bot50'!B2369</f>
        <v>1</v>
      </c>
    </row>
    <row r="2372" spans="1:3" x14ac:dyDescent="0.2">
      <c r="A2372" s="245" t="str">
        <f>IF('data-compo-bot50'!A2370&lt;&gt;'data-compo-bot50'!A2369,'data-compo-bot50'!A2370,"")</f>
        <v/>
      </c>
      <c r="B2372" s="7" t="str">
        <f>'data-compo-bot50'!C2370</f>
        <v>Moldova</v>
      </c>
      <c r="C2372" s="246">
        <f>'data-compo-bot50'!B2370</f>
        <v>1</v>
      </c>
    </row>
    <row r="2373" spans="1:3" x14ac:dyDescent="0.2">
      <c r="A2373" s="245" t="str">
        <f>IF('data-compo-bot50'!A2371&lt;&gt;'data-compo-bot50'!A2370,'data-compo-bot50'!A2371,"")</f>
        <v/>
      </c>
      <c r="B2373" s="7" t="str">
        <f>'data-compo-bot50'!C2371</f>
        <v>Madagascar</v>
      </c>
      <c r="C2373" s="246">
        <f>'data-compo-bot50'!B2371</f>
        <v>1</v>
      </c>
    </row>
    <row r="2374" spans="1:3" x14ac:dyDescent="0.2">
      <c r="A2374" s="245" t="str">
        <f>IF('data-compo-bot50'!A2372&lt;&gt;'data-compo-bot50'!A2371,'data-compo-bot50'!A2372,"")</f>
        <v/>
      </c>
      <c r="B2374" s="7" t="str">
        <f>'data-compo-bot50'!C2372</f>
        <v>Mali</v>
      </c>
      <c r="C2374" s="246">
        <f>'data-compo-bot50'!B2372</f>
        <v>1</v>
      </c>
    </row>
    <row r="2375" spans="1:3" x14ac:dyDescent="0.2">
      <c r="A2375" s="245" t="str">
        <f>IF('data-compo-bot50'!A2373&lt;&gt;'data-compo-bot50'!A2372,'data-compo-bot50'!A2373,"")</f>
        <v/>
      </c>
      <c r="B2375" s="7" t="str">
        <f>'data-compo-bot50'!C2373</f>
        <v>Myanmar</v>
      </c>
      <c r="C2375" s="246">
        <f>'data-compo-bot50'!B2373</f>
        <v>1</v>
      </c>
    </row>
    <row r="2376" spans="1:3" x14ac:dyDescent="0.2">
      <c r="A2376" s="245" t="str">
        <f>IF('data-compo-bot50'!A2374&lt;&gt;'data-compo-bot50'!A2373,'data-compo-bot50'!A2374,"")</f>
        <v/>
      </c>
      <c r="B2376" s="7" t="str">
        <f>'data-compo-bot50'!C2374</f>
        <v>Mongolia</v>
      </c>
      <c r="C2376" s="246">
        <f>'data-compo-bot50'!B2374</f>
        <v>1</v>
      </c>
    </row>
    <row r="2377" spans="1:3" x14ac:dyDescent="0.2">
      <c r="A2377" s="245" t="str">
        <f>IF('data-compo-bot50'!A2375&lt;&gt;'data-compo-bot50'!A2374,'data-compo-bot50'!A2375,"")</f>
        <v/>
      </c>
      <c r="B2377" s="7" t="str">
        <f>'data-compo-bot50'!C2375</f>
        <v>Mauritania</v>
      </c>
      <c r="C2377" s="246">
        <f>'data-compo-bot50'!B2375</f>
        <v>1</v>
      </c>
    </row>
    <row r="2378" spans="1:3" x14ac:dyDescent="0.2">
      <c r="A2378" s="245" t="str">
        <f>IF('data-compo-bot50'!A2376&lt;&gt;'data-compo-bot50'!A2375,'data-compo-bot50'!A2376,"")</f>
        <v/>
      </c>
      <c r="B2378" s="7" t="str">
        <f>'data-compo-bot50'!C2376</f>
        <v>Maldives</v>
      </c>
      <c r="C2378" s="246">
        <f>'data-compo-bot50'!B2376</f>
        <v>1</v>
      </c>
    </row>
    <row r="2379" spans="1:3" x14ac:dyDescent="0.2">
      <c r="A2379" s="245" t="str">
        <f>IF('data-compo-bot50'!A2377&lt;&gt;'data-compo-bot50'!A2376,'data-compo-bot50'!A2377,"")</f>
        <v/>
      </c>
      <c r="B2379" s="7" t="str">
        <f>'data-compo-bot50'!C2377</f>
        <v>Malawi</v>
      </c>
      <c r="C2379" s="246">
        <f>'data-compo-bot50'!B2377</f>
        <v>1</v>
      </c>
    </row>
    <row r="2380" spans="1:3" x14ac:dyDescent="0.2">
      <c r="A2380" s="245" t="str">
        <f>IF('data-compo-bot50'!A2378&lt;&gt;'data-compo-bot50'!A2377,'data-compo-bot50'!A2378,"")</f>
        <v/>
      </c>
      <c r="B2380" s="7" t="str">
        <f>'data-compo-bot50'!C2378</f>
        <v>Mozambique</v>
      </c>
      <c r="C2380" s="246">
        <f>'data-compo-bot50'!B2378</f>
        <v>1</v>
      </c>
    </row>
    <row r="2381" spans="1:3" x14ac:dyDescent="0.2">
      <c r="A2381" s="245" t="str">
        <f>IF('data-compo-bot50'!A2379&lt;&gt;'data-compo-bot50'!A2378,'data-compo-bot50'!A2379,"")</f>
        <v/>
      </c>
      <c r="B2381" s="7" t="str">
        <f>'data-compo-bot50'!C2379</f>
        <v>Namibia</v>
      </c>
      <c r="C2381" s="246">
        <f>'data-compo-bot50'!B2379</f>
        <v>1</v>
      </c>
    </row>
    <row r="2382" spans="1:3" x14ac:dyDescent="0.2">
      <c r="A2382" s="245" t="str">
        <f>IF('data-compo-bot50'!A2380&lt;&gt;'data-compo-bot50'!A2379,'data-compo-bot50'!A2380,"")</f>
        <v/>
      </c>
      <c r="B2382" s="7" t="str">
        <f>'data-compo-bot50'!C2380</f>
        <v>Niger</v>
      </c>
      <c r="C2382" s="246">
        <f>'data-compo-bot50'!B2380</f>
        <v>1</v>
      </c>
    </row>
    <row r="2383" spans="1:3" x14ac:dyDescent="0.2">
      <c r="A2383" s="245" t="str">
        <f>IF('data-compo-bot50'!A2381&lt;&gt;'data-compo-bot50'!A2380,'data-compo-bot50'!A2381,"")</f>
        <v/>
      </c>
      <c r="B2383" s="7" t="str">
        <f>'data-compo-bot50'!C2381</f>
        <v>Nigeria</v>
      </c>
      <c r="C2383" s="246">
        <f>'data-compo-bot50'!B2381</f>
        <v>1</v>
      </c>
    </row>
    <row r="2384" spans="1:3" x14ac:dyDescent="0.2">
      <c r="A2384" s="245" t="str">
        <f>IF('data-compo-bot50'!A2382&lt;&gt;'data-compo-bot50'!A2381,'data-compo-bot50'!A2382,"")</f>
        <v/>
      </c>
      <c r="B2384" s="7" t="str">
        <f>'data-compo-bot50'!C2382</f>
        <v>Nicaragua</v>
      </c>
      <c r="C2384" s="246">
        <f>'data-compo-bot50'!B2382</f>
        <v>1</v>
      </c>
    </row>
    <row r="2385" spans="1:3" x14ac:dyDescent="0.2">
      <c r="A2385" s="245" t="str">
        <f>IF('data-compo-bot50'!A2383&lt;&gt;'data-compo-bot50'!A2382,'data-compo-bot50'!A2383,"")</f>
        <v/>
      </c>
      <c r="B2385" s="7" t="str">
        <f>'data-compo-bot50'!C2383</f>
        <v>Nepal</v>
      </c>
      <c r="C2385" s="246">
        <f>'data-compo-bot50'!B2383</f>
        <v>1</v>
      </c>
    </row>
    <row r="2386" spans="1:3" x14ac:dyDescent="0.2">
      <c r="A2386" s="245" t="str">
        <f>IF('data-compo-bot50'!A2384&lt;&gt;'data-compo-bot50'!A2383,'data-compo-bot50'!A2384,"")</f>
        <v/>
      </c>
      <c r="B2386" s="7" t="str">
        <f>'data-compo-bot50'!C2384</f>
        <v>Papua New Guinea</v>
      </c>
      <c r="C2386" s="246">
        <f>'data-compo-bot50'!B2384</f>
        <v>1</v>
      </c>
    </row>
    <row r="2387" spans="1:3" x14ac:dyDescent="0.2">
      <c r="A2387" s="245" t="str">
        <f>IF('data-compo-bot50'!A2385&lt;&gt;'data-compo-bot50'!A2384,'data-compo-bot50'!A2385,"")</f>
        <v/>
      </c>
      <c r="B2387" s="7" t="str">
        <f>'data-compo-bot50'!C2385</f>
        <v>Philippines</v>
      </c>
      <c r="C2387" s="246">
        <f>'data-compo-bot50'!B2385</f>
        <v>1</v>
      </c>
    </row>
    <row r="2388" spans="1:3" x14ac:dyDescent="0.2">
      <c r="A2388" s="245" t="str">
        <f>IF('data-compo-bot50'!A2386&lt;&gt;'data-compo-bot50'!A2385,'data-compo-bot50'!A2386,"")</f>
        <v/>
      </c>
      <c r="B2388" s="7" t="str">
        <f>'data-compo-bot50'!C2386</f>
        <v>Pakistan</v>
      </c>
      <c r="C2388" s="246">
        <f>'data-compo-bot50'!B2386</f>
        <v>1</v>
      </c>
    </row>
    <row r="2389" spans="1:3" x14ac:dyDescent="0.2">
      <c r="A2389" s="245" t="str">
        <f>IF('data-compo-bot50'!A2387&lt;&gt;'data-compo-bot50'!A2386,'data-compo-bot50'!A2387,"")</f>
        <v/>
      </c>
      <c r="B2389" s="7" t="str">
        <f>'data-compo-bot50'!C2387</f>
        <v>Palestine</v>
      </c>
      <c r="C2389" s="246">
        <f>'data-compo-bot50'!B2387</f>
        <v>1</v>
      </c>
    </row>
    <row r="2390" spans="1:3" x14ac:dyDescent="0.2">
      <c r="A2390" s="245" t="str">
        <f>IF('data-compo-bot50'!A2388&lt;&gt;'data-compo-bot50'!A2387,'data-compo-bot50'!A2388,"")</f>
        <v/>
      </c>
      <c r="B2390" s="7" t="str">
        <f>'data-compo-bot50'!C2388</f>
        <v>Paraguay</v>
      </c>
      <c r="C2390" s="246">
        <f>'data-compo-bot50'!B2388</f>
        <v>1</v>
      </c>
    </row>
    <row r="2391" spans="1:3" x14ac:dyDescent="0.2">
      <c r="A2391" s="245" t="str">
        <f>IF('data-compo-bot50'!A2389&lt;&gt;'data-compo-bot50'!A2388,'data-compo-bot50'!A2389,"")</f>
        <v/>
      </c>
      <c r="B2391" s="7" t="str">
        <f>'data-compo-bot50'!C2389</f>
        <v>Rwanda</v>
      </c>
      <c r="C2391" s="246">
        <f>'data-compo-bot50'!B2389</f>
        <v>1</v>
      </c>
    </row>
    <row r="2392" spans="1:3" x14ac:dyDescent="0.2">
      <c r="A2392" s="245" t="str">
        <f>IF('data-compo-bot50'!A2390&lt;&gt;'data-compo-bot50'!A2389,'data-compo-bot50'!A2390,"")</f>
        <v/>
      </c>
      <c r="B2392" s="7" t="str">
        <f>'data-compo-bot50'!C2390</f>
        <v>Sudan</v>
      </c>
      <c r="C2392" s="246">
        <f>'data-compo-bot50'!B2390</f>
        <v>1</v>
      </c>
    </row>
    <row r="2393" spans="1:3" x14ac:dyDescent="0.2">
      <c r="A2393" s="245" t="str">
        <f>IF('data-compo-bot50'!A2391&lt;&gt;'data-compo-bot50'!A2390,'data-compo-bot50'!A2391,"")</f>
        <v/>
      </c>
      <c r="B2393" s="7" t="str">
        <f>'data-compo-bot50'!C2391</f>
        <v>Sierra Leone</v>
      </c>
      <c r="C2393" s="246">
        <f>'data-compo-bot50'!B2391</f>
        <v>1</v>
      </c>
    </row>
    <row r="2394" spans="1:3" x14ac:dyDescent="0.2">
      <c r="A2394" s="245" t="str">
        <f>IF('data-compo-bot50'!A2392&lt;&gt;'data-compo-bot50'!A2391,'data-compo-bot50'!A2392,"")</f>
        <v/>
      </c>
      <c r="B2394" s="7" t="str">
        <f>'data-compo-bot50'!C2392</f>
        <v>Senegal</v>
      </c>
      <c r="C2394" s="246">
        <f>'data-compo-bot50'!B2392</f>
        <v>1</v>
      </c>
    </row>
    <row r="2395" spans="1:3" x14ac:dyDescent="0.2">
      <c r="A2395" s="245" t="str">
        <f>IF('data-compo-bot50'!A2393&lt;&gt;'data-compo-bot50'!A2392,'data-compo-bot50'!A2393,"")</f>
        <v/>
      </c>
      <c r="B2395" s="7" t="str">
        <f>'data-compo-bot50'!C2393</f>
        <v>Somalia</v>
      </c>
      <c r="C2395" s="246">
        <f>'data-compo-bot50'!B2393</f>
        <v>1</v>
      </c>
    </row>
    <row r="2396" spans="1:3" x14ac:dyDescent="0.2">
      <c r="A2396" s="245" t="str">
        <f>IF('data-compo-bot50'!A2394&lt;&gt;'data-compo-bot50'!A2393,'data-compo-bot50'!A2394,"")</f>
        <v/>
      </c>
      <c r="B2396" s="7" t="str">
        <f>'data-compo-bot50'!C2394</f>
        <v>South Sudan</v>
      </c>
      <c r="C2396" s="246">
        <f>'data-compo-bot50'!B2394</f>
        <v>1</v>
      </c>
    </row>
    <row r="2397" spans="1:3" x14ac:dyDescent="0.2">
      <c r="A2397" s="245" t="str">
        <f>IF('data-compo-bot50'!A2395&lt;&gt;'data-compo-bot50'!A2394,'data-compo-bot50'!A2395,"")</f>
        <v/>
      </c>
      <c r="B2397" s="7" t="str">
        <f>'data-compo-bot50'!C2395</f>
        <v>Sao Tome and Principe</v>
      </c>
      <c r="C2397" s="246">
        <f>'data-compo-bot50'!B2395</f>
        <v>1</v>
      </c>
    </row>
    <row r="2398" spans="1:3" x14ac:dyDescent="0.2">
      <c r="A2398" s="245" t="str">
        <f>IF('data-compo-bot50'!A2396&lt;&gt;'data-compo-bot50'!A2395,'data-compo-bot50'!A2396,"")</f>
        <v/>
      </c>
      <c r="B2398" s="7" t="str">
        <f>'data-compo-bot50'!C2396</f>
        <v>El Salvador</v>
      </c>
      <c r="C2398" s="246">
        <f>'data-compo-bot50'!B2396</f>
        <v>1</v>
      </c>
    </row>
    <row r="2399" spans="1:3" x14ac:dyDescent="0.2">
      <c r="A2399" s="245" t="str">
        <f>IF('data-compo-bot50'!A2397&lt;&gt;'data-compo-bot50'!A2396,'data-compo-bot50'!A2397,"")</f>
        <v/>
      </c>
      <c r="B2399" s="7" t="str">
        <f>'data-compo-bot50'!C2397</f>
        <v>Syrian Arab Republic</v>
      </c>
      <c r="C2399" s="246">
        <f>'data-compo-bot50'!B2397</f>
        <v>1</v>
      </c>
    </row>
    <row r="2400" spans="1:3" x14ac:dyDescent="0.2">
      <c r="A2400" s="245" t="str">
        <f>IF('data-compo-bot50'!A2398&lt;&gt;'data-compo-bot50'!A2397,'data-compo-bot50'!A2398,"")</f>
        <v/>
      </c>
      <c r="B2400" s="7" t="str">
        <f>'data-compo-bot50'!C2398</f>
        <v>Swaziland</v>
      </c>
      <c r="C2400" s="246">
        <f>'data-compo-bot50'!B2398</f>
        <v>1</v>
      </c>
    </row>
    <row r="2401" spans="1:3" x14ac:dyDescent="0.2">
      <c r="A2401" s="245" t="str">
        <f>IF('data-compo-bot50'!A2399&lt;&gt;'data-compo-bot50'!A2398,'data-compo-bot50'!A2399,"")</f>
        <v/>
      </c>
      <c r="B2401" s="7" t="str">
        <f>'data-compo-bot50'!C2399</f>
        <v>Chad</v>
      </c>
      <c r="C2401" s="246">
        <f>'data-compo-bot50'!B2399</f>
        <v>1</v>
      </c>
    </row>
    <row r="2402" spans="1:3" x14ac:dyDescent="0.2">
      <c r="A2402" s="245" t="str">
        <f>IF('data-compo-bot50'!A2400&lt;&gt;'data-compo-bot50'!A2399,'data-compo-bot50'!A2400,"")</f>
        <v/>
      </c>
      <c r="B2402" s="7" t="str">
        <f>'data-compo-bot50'!C2400</f>
        <v>Togo</v>
      </c>
      <c r="C2402" s="246">
        <f>'data-compo-bot50'!B2400</f>
        <v>1</v>
      </c>
    </row>
    <row r="2403" spans="1:3" x14ac:dyDescent="0.2">
      <c r="A2403" s="245" t="str">
        <f>IF('data-compo-bot50'!A2401&lt;&gt;'data-compo-bot50'!A2400,'data-compo-bot50'!A2401,"")</f>
        <v/>
      </c>
      <c r="B2403" s="7" t="str">
        <f>'data-compo-bot50'!C2401</f>
        <v>Tajikistan</v>
      </c>
      <c r="C2403" s="246">
        <f>'data-compo-bot50'!B2401</f>
        <v>1</v>
      </c>
    </row>
    <row r="2404" spans="1:3" x14ac:dyDescent="0.2">
      <c r="A2404" s="245" t="str">
        <f>IF('data-compo-bot50'!A2402&lt;&gt;'data-compo-bot50'!A2401,'data-compo-bot50'!A2402,"")</f>
        <v/>
      </c>
      <c r="B2404" s="7" t="str">
        <f>'data-compo-bot50'!C2402</f>
        <v>Timor-Leste</v>
      </c>
      <c r="C2404" s="246">
        <f>'data-compo-bot50'!B2402</f>
        <v>1</v>
      </c>
    </row>
    <row r="2405" spans="1:3" x14ac:dyDescent="0.2">
      <c r="A2405" s="245" t="str">
        <f>IF('data-compo-bot50'!A2403&lt;&gt;'data-compo-bot50'!A2402,'data-compo-bot50'!A2403,"")</f>
        <v/>
      </c>
      <c r="B2405" s="7" t="str">
        <f>'data-compo-bot50'!C2403</f>
        <v>Tunisia</v>
      </c>
      <c r="C2405" s="246">
        <f>'data-compo-bot50'!B2403</f>
        <v>1</v>
      </c>
    </row>
    <row r="2406" spans="1:3" x14ac:dyDescent="0.2">
      <c r="A2406" s="245" t="str">
        <f>IF('data-compo-bot50'!A2404&lt;&gt;'data-compo-bot50'!A2403,'data-compo-bot50'!A2404,"")</f>
        <v/>
      </c>
      <c r="B2406" s="7" t="str">
        <f>'data-compo-bot50'!C2404</f>
        <v>Tanzania</v>
      </c>
      <c r="C2406" s="246">
        <f>'data-compo-bot50'!B2404</f>
        <v>1</v>
      </c>
    </row>
    <row r="2407" spans="1:3" x14ac:dyDescent="0.2">
      <c r="A2407" s="245" t="str">
        <f>IF('data-compo-bot50'!A2405&lt;&gt;'data-compo-bot50'!A2404,'data-compo-bot50'!A2405,"")</f>
        <v/>
      </c>
      <c r="B2407" s="7" t="str">
        <f>'data-compo-bot50'!C2405</f>
        <v>Ukraine</v>
      </c>
      <c r="C2407" s="246">
        <f>'data-compo-bot50'!B2405</f>
        <v>1</v>
      </c>
    </row>
    <row r="2408" spans="1:3" x14ac:dyDescent="0.2">
      <c r="A2408" s="245" t="str">
        <f>IF('data-compo-bot50'!A2406&lt;&gt;'data-compo-bot50'!A2405,'data-compo-bot50'!A2406,"")</f>
        <v/>
      </c>
      <c r="B2408" s="7" t="str">
        <f>'data-compo-bot50'!C2406</f>
        <v>Uganda</v>
      </c>
      <c r="C2408" s="246">
        <f>'data-compo-bot50'!B2406</f>
        <v>1</v>
      </c>
    </row>
    <row r="2409" spans="1:3" x14ac:dyDescent="0.2">
      <c r="A2409" s="245" t="str">
        <f>IF('data-compo-bot50'!A2407&lt;&gt;'data-compo-bot50'!A2406,'data-compo-bot50'!A2407,"")</f>
        <v/>
      </c>
      <c r="B2409" s="7" t="str">
        <f>'data-compo-bot50'!C2407</f>
        <v>Uzbekistan</v>
      </c>
      <c r="C2409" s="246">
        <f>'data-compo-bot50'!B2407</f>
        <v>1</v>
      </c>
    </row>
    <row r="2410" spans="1:3" x14ac:dyDescent="0.2">
      <c r="A2410" s="245" t="str">
        <f>IF('data-compo-bot50'!A2408&lt;&gt;'data-compo-bot50'!A2407,'data-compo-bot50'!A2408,"")</f>
        <v/>
      </c>
      <c r="B2410" s="7" t="str">
        <f>'data-compo-bot50'!C2408</f>
        <v>Viet Nam</v>
      </c>
      <c r="C2410" s="246">
        <f>'data-compo-bot50'!B2408</f>
        <v>1</v>
      </c>
    </row>
    <row r="2411" spans="1:3" x14ac:dyDescent="0.2">
      <c r="A2411" s="245" t="str">
        <f>IF('data-compo-bot50'!A2409&lt;&gt;'data-compo-bot50'!A2408,'data-compo-bot50'!A2409,"")</f>
        <v/>
      </c>
      <c r="B2411" s="7" t="str">
        <f>'data-compo-bot50'!C2409</f>
        <v>Yemen</v>
      </c>
      <c r="C2411" s="246">
        <f>'data-compo-bot50'!B2409</f>
        <v>1</v>
      </c>
    </row>
    <row r="2412" spans="1:3" x14ac:dyDescent="0.2">
      <c r="A2412" s="245" t="str">
        <f>IF('data-compo-bot50'!A2410&lt;&gt;'data-compo-bot50'!A2409,'data-compo-bot50'!A2410,"")</f>
        <v/>
      </c>
      <c r="B2412" s="7" t="str">
        <f>'data-compo-bot50'!C2410</f>
        <v>South Africa</v>
      </c>
      <c r="C2412" s="246">
        <f>'data-compo-bot50'!B2410</f>
        <v>1</v>
      </c>
    </row>
    <row r="2413" spans="1:3" x14ac:dyDescent="0.2">
      <c r="A2413" s="245" t="str">
        <f>IF('data-compo-bot50'!A2411&lt;&gt;'data-compo-bot50'!A2410,'data-compo-bot50'!A2411,"")</f>
        <v/>
      </c>
      <c r="B2413" s="7" t="str">
        <f>'data-compo-bot50'!C2411</f>
        <v>Zambia</v>
      </c>
      <c r="C2413" s="246">
        <f>'data-compo-bot50'!B2411</f>
        <v>1</v>
      </c>
    </row>
    <row r="2414" spans="1:3" x14ac:dyDescent="0.2">
      <c r="A2414" s="245" t="str">
        <f>IF('data-compo-bot50'!A2412&lt;&gt;'data-compo-bot50'!A2411,'data-compo-bot50'!A2412,"")</f>
        <v/>
      </c>
      <c r="B2414" s="7" t="str">
        <f>'data-compo-bot50'!C2412</f>
        <v>Zimbabwe</v>
      </c>
      <c r="C2414" s="246">
        <f>'data-compo-bot50'!B2412</f>
        <v>1</v>
      </c>
    </row>
    <row r="2415" spans="1:3" x14ac:dyDescent="0.2">
      <c r="A2415" s="245" t="str">
        <f>IF('data-compo-bot50'!A2413&lt;&gt;'data-compo-bot50'!A2412,'data-compo-bot50'!A2413,"")</f>
        <v/>
      </c>
      <c r="B2415" s="7" t="str">
        <f>'data-compo-bot50'!C2413</f>
        <v>Zanzibar</v>
      </c>
      <c r="C2415" s="246">
        <f>'data-compo-bot50'!B2413</f>
        <v>1</v>
      </c>
    </row>
    <row r="2416" spans="1:3" x14ac:dyDescent="0.2">
      <c r="A2416" s="245">
        <f>IF('data-compo-bot50'!A2414&lt;&gt;'data-compo-bot50'!A2413,'data-compo-bot50'!A2414,"")</f>
        <v>2017</v>
      </c>
      <c r="B2416" s="7" t="str">
        <f>'data-compo-bot50'!C2414</f>
        <v>Afghanistan</v>
      </c>
      <c r="C2416" s="246">
        <f>'data-compo-bot50'!B2414</f>
        <v>1</v>
      </c>
    </row>
    <row r="2417" spans="1:3" x14ac:dyDescent="0.2">
      <c r="A2417" s="245" t="str">
        <f>IF('data-compo-bot50'!A2415&lt;&gt;'data-compo-bot50'!A2414,'data-compo-bot50'!A2415,"")</f>
        <v/>
      </c>
      <c r="B2417" s="7" t="str">
        <f>'data-compo-bot50'!C2415</f>
        <v>Albania</v>
      </c>
      <c r="C2417" s="246">
        <f>'data-compo-bot50'!B2415</f>
        <v>1</v>
      </c>
    </row>
    <row r="2418" spans="1:3" x14ac:dyDescent="0.2">
      <c r="A2418" s="245" t="str">
        <f>IF('data-compo-bot50'!A2416&lt;&gt;'data-compo-bot50'!A2415,'data-compo-bot50'!A2416,"")</f>
        <v/>
      </c>
      <c r="B2418" s="7" t="str">
        <f>'data-compo-bot50'!C2416</f>
        <v>Armenia</v>
      </c>
      <c r="C2418" s="246">
        <f>'data-compo-bot50'!B2416</f>
        <v>1</v>
      </c>
    </row>
    <row r="2419" spans="1:3" x14ac:dyDescent="0.2">
      <c r="A2419" s="245" t="str">
        <f>IF('data-compo-bot50'!A2417&lt;&gt;'data-compo-bot50'!A2416,'data-compo-bot50'!A2417,"")</f>
        <v/>
      </c>
      <c r="B2419" s="7" t="str">
        <f>'data-compo-bot50'!C2417</f>
        <v>Angola</v>
      </c>
      <c r="C2419" s="246">
        <f>'data-compo-bot50'!B2417</f>
        <v>1</v>
      </c>
    </row>
    <row r="2420" spans="1:3" x14ac:dyDescent="0.2">
      <c r="A2420" s="245" t="str">
        <f>IF('data-compo-bot50'!A2418&lt;&gt;'data-compo-bot50'!A2417,'data-compo-bot50'!A2418,"")</f>
        <v/>
      </c>
      <c r="B2420" s="7" t="str">
        <f>'data-compo-bot50'!C2418</f>
        <v>Bangladesh</v>
      </c>
      <c r="C2420" s="246">
        <f>'data-compo-bot50'!B2418</f>
        <v>1</v>
      </c>
    </row>
    <row r="2421" spans="1:3" x14ac:dyDescent="0.2">
      <c r="A2421" s="245" t="str">
        <f>IF('data-compo-bot50'!A2419&lt;&gt;'data-compo-bot50'!A2418,'data-compo-bot50'!A2419,"")</f>
        <v/>
      </c>
      <c r="B2421" s="7" t="str">
        <f>'data-compo-bot50'!C2419</f>
        <v>Burkina Faso</v>
      </c>
      <c r="C2421" s="246">
        <f>'data-compo-bot50'!B2419</f>
        <v>1</v>
      </c>
    </row>
    <row r="2422" spans="1:3" x14ac:dyDescent="0.2">
      <c r="A2422" s="245" t="str">
        <f>IF('data-compo-bot50'!A2420&lt;&gt;'data-compo-bot50'!A2419,'data-compo-bot50'!A2420,"")</f>
        <v/>
      </c>
      <c r="B2422" s="7" t="str">
        <f>'data-compo-bot50'!C2420</f>
        <v>Burundi</v>
      </c>
      <c r="C2422" s="246">
        <f>'data-compo-bot50'!B2420</f>
        <v>1</v>
      </c>
    </row>
    <row r="2423" spans="1:3" x14ac:dyDescent="0.2">
      <c r="A2423" s="245" t="str">
        <f>IF('data-compo-bot50'!A2421&lt;&gt;'data-compo-bot50'!A2420,'data-compo-bot50'!A2421,"")</f>
        <v/>
      </c>
      <c r="B2423" s="7" t="str">
        <f>'data-compo-bot50'!C2421</f>
        <v>Benin</v>
      </c>
      <c r="C2423" s="246">
        <f>'data-compo-bot50'!B2421</f>
        <v>1</v>
      </c>
    </row>
    <row r="2424" spans="1:3" x14ac:dyDescent="0.2">
      <c r="A2424" s="245" t="str">
        <f>IF('data-compo-bot50'!A2422&lt;&gt;'data-compo-bot50'!A2421,'data-compo-bot50'!A2422,"")</f>
        <v/>
      </c>
      <c r="B2424" s="7" t="str">
        <f>'data-compo-bot50'!C2422</f>
        <v>Bolivia</v>
      </c>
      <c r="C2424" s="246">
        <f>'data-compo-bot50'!B2422</f>
        <v>1</v>
      </c>
    </row>
    <row r="2425" spans="1:3" x14ac:dyDescent="0.2">
      <c r="A2425" s="245" t="str">
        <f>IF('data-compo-bot50'!A2423&lt;&gt;'data-compo-bot50'!A2422,'data-compo-bot50'!A2423,"")</f>
        <v/>
      </c>
      <c r="B2425" s="7" t="str">
        <f>'data-compo-bot50'!C2423</f>
        <v>Bhutan</v>
      </c>
      <c r="C2425" s="246">
        <f>'data-compo-bot50'!B2423</f>
        <v>1</v>
      </c>
    </row>
    <row r="2426" spans="1:3" x14ac:dyDescent="0.2">
      <c r="A2426" s="245" t="str">
        <f>IF('data-compo-bot50'!A2424&lt;&gt;'data-compo-bot50'!A2423,'data-compo-bot50'!A2424,"")</f>
        <v/>
      </c>
      <c r="B2426" s="7" t="str">
        <f>'data-compo-bot50'!C2424</f>
        <v>Belize</v>
      </c>
      <c r="C2426" s="246">
        <f>'data-compo-bot50'!B2424</f>
        <v>1</v>
      </c>
    </row>
    <row r="2427" spans="1:3" x14ac:dyDescent="0.2">
      <c r="A2427" s="245" t="str">
        <f>IF('data-compo-bot50'!A2425&lt;&gt;'data-compo-bot50'!A2424,'data-compo-bot50'!A2425,"")</f>
        <v/>
      </c>
      <c r="B2427" s="7" t="str">
        <f>'data-compo-bot50'!C2425</f>
        <v>DR Congo</v>
      </c>
      <c r="C2427" s="246">
        <f>'data-compo-bot50'!B2425</f>
        <v>1</v>
      </c>
    </row>
    <row r="2428" spans="1:3" x14ac:dyDescent="0.2">
      <c r="A2428" s="245" t="str">
        <f>IF('data-compo-bot50'!A2426&lt;&gt;'data-compo-bot50'!A2425,'data-compo-bot50'!A2426,"")</f>
        <v/>
      </c>
      <c r="B2428" s="7" t="str">
        <f>'data-compo-bot50'!C2426</f>
        <v>Central African Republic</v>
      </c>
      <c r="C2428" s="246">
        <f>'data-compo-bot50'!B2426</f>
        <v>1</v>
      </c>
    </row>
    <row r="2429" spans="1:3" x14ac:dyDescent="0.2">
      <c r="A2429" s="245" t="str">
        <f>IF('data-compo-bot50'!A2427&lt;&gt;'data-compo-bot50'!A2426,'data-compo-bot50'!A2427,"")</f>
        <v/>
      </c>
      <c r="B2429" s="7" t="str">
        <f>'data-compo-bot50'!C2427</f>
        <v>Congo</v>
      </c>
      <c r="C2429" s="246">
        <f>'data-compo-bot50'!B2427</f>
        <v>1</v>
      </c>
    </row>
    <row r="2430" spans="1:3" x14ac:dyDescent="0.2">
      <c r="A2430" s="245" t="str">
        <f>IF('data-compo-bot50'!A2428&lt;&gt;'data-compo-bot50'!A2427,'data-compo-bot50'!A2428,"")</f>
        <v/>
      </c>
      <c r="B2430" s="7" t="str">
        <f>'data-compo-bot50'!C2428</f>
        <v>Cote d'Ivoire</v>
      </c>
      <c r="C2430" s="246">
        <f>'data-compo-bot50'!B2428</f>
        <v>1</v>
      </c>
    </row>
    <row r="2431" spans="1:3" x14ac:dyDescent="0.2">
      <c r="A2431" s="245" t="str">
        <f>IF('data-compo-bot50'!A2429&lt;&gt;'data-compo-bot50'!A2428,'data-compo-bot50'!A2429,"")</f>
        <v/>
      </c>
      <c r="B2431" s="7" t="str">
        <f>'data-compo-bot50'!C2429</f>
        <v>Cameroon</v>
      </c>
      <c r="C2431" s="246">
        <f>'data-compo-bot50'!B2429</f>
        <v>1</v>
      </c>
    </row>
    <row r="2432" spans="1:3" x14ac:dyDescent="0.2">
      <c r="A2432" s="245" t="str">
        <f>IF('data-compo-bot50'!A2430&lt;&gt;'data-compo-bot50'!A2429,'data-compo-bot50'!A2430,"")</f>
        <v/>
      </c>
      <c r="B2432" s="7" t="str">
        <f>'data-compo-bot50'!C2430</f>
        <v>Cabo Verde</v>
      </c>
      <c r="C2432" s="246">
        <f>'data-compo-bot50'!B2430</f>
        <v>1</v>
      </c>
    </row>
    <row r="2433" spans="1:3" x14ac:dyDescent="0.2">
      <c r="A2433" s="245" t="str">
        <f>IF('data-compo-bot50'!A2431&lt;&gt;'data-compo-bot50'!A2430,'data-compo-bot50'!A2431,"")</f>
        <v/>
      </c>
      <c r="B2433" s="7" t="str">
        <f>'data-compo-bot50'!C2431</f>
        <v>Djibouti</v>
      </c>
      <c r="C2433" s="246">
        <f>'data-compo-bot50'!B2431</f>
        <v>1</v>
      </c>
    </row>
    <row r="2434" spans="1:3" x14ac:dyDescent="0.2">
      <c r="A2434" s="245" t="str">
        <f>IF('data-compo-bot50'!A2432&lt;&gt;'data-compo-bot50'!A2431,'data-compo-bot50'!A2432,"")</f>
        <v/>
      </c>
      <c r="B2434" s="7" t="str">
        <f>'data-compo-bot50'!C2432</f>
        <v>Ecuador</v>
      </c>
      <c r="C2434" s="246">
        <f>'data-compo-bot50'!B2432</f>
        <v>1</v>
      </c>
    </row>
    <row r="2435" spans="1:3" x14ac:dyDescent="0.2">
      <c r="A2435" s="245" t="str">
        <f>IF('data-compo-bot50'!A2433&lt;&gt;'data-compo-bot50'!A2432,'data-compo-bot50'!A2433,"")</f>
        <v/>
      </c>
      <c r="B2435" s="7" t="str">
        <f>'data-compo-bot50'!C2433</f>
        <v>Egypt</v>
      </c>
      <c r="C2435" s="246">
        <f>'data-compo-bot50'!B2433</f>
        <v>1</v>
      </c>
    </row>
    <row r="2436" spans="1:3" x14ac:dyDescent="0.2">
      <c r="A2436" s="245" t="str">
        <f>IF('data-compo-bot50'!A2434&lt;&gt;'data-compo-bot50'!A2433,'data-compo-bot50'!A2434,"")</f>
        <v/>
      </c>
      <c r="B2436" s="7" t="str">
        <f>'data-compo-bot50'!C2434</f>
        <v>Eritrea</v>
      </c>
      <c r="C2436" s="246">
        <f>'data-compo-bot50'!B2434</f>
        <v>1</v>
      </c>
    </row>
    <row r="2437" spans="1:3" x14ac:dyDescent="0.2">
      <c r="A2437" s="245" t="str">
        <f>IF('data-compo-bot50'!A2435&lt;&gt;'data-compo-bot50'!A2434,'data-compo-bot50'!A2435,"")</f>
        <v/>
      </c>
      <c r="B2437" s="7" t="str">
        <f>'data-compo-bot50'!C2435</f>
        <v>Ethiopia</v>
      </c>
      <c r="C2437" s="246">
        <f>'data-compo-bot50'!B2435</f>
        <v>1</v>
      </c>
    </row>
    <row r="2438" spans="1:3" x14ac:dyDescent="0.2">
      <c r="A2438" s="245" t="str">
        <f>IF('data-compo-bot50'!A2436&lt;&gt;'data-compo-bot50'!A2435,'data-compo-bot50'!A2436,"")</f>
        <v/>
      </c>
      <c r="B2438" s="7" t="str">
        <f>'data-compo-bot50'!C2436</f>
        <v>Georgia</v>
      </c>
      <c r="C2438" s="246">
        <f>'data-compo-bot50'!B2436</f>
        <v>1</v>
      </c>
    </row>
    <row r="2439" spans="1:3" x14ac:dyDescent="0.2">
      <c r="A2439" s="245" t="str">
        <f>IF('data-compo-bot50'!A2437&lt;&gt;'data-compo-bot50'!A2436,'data-compo-bot50'!A2437,"")</f>
        <v/>
      </c>
      <c r="B2439" s="7" t="str">
        <f>'data-compo-bot50'!C2437</f>
        <v>Ghana</v>
      </c>
      <c r="C2439" s="246">
        <f>'data-compo-bot50'!B2437</f>
        <v>1</v>
      </c>
    </row>
    <row r="2440" spans="1:3" x14ac:dyDescent="0.2">
      <c r="A2440" s="245" t="str">
        <f>IF('data-compo-bot50'!A2438&lt;&gt;'data-compo-bot50'!A2437,'data-compo-bot50'!A2438,"")</f>
        <v/>
      </c>
      <c r="B2440" s="7" t="str">
        <f>'data-compo-bot50'!C2438</f>
        <v>Gambia</v>
      </c>
      <c r="C2440" s="246">
        <f>'data-compo-bot50'!B2438</f>
        <v>1</v>
      </c>
    </row>
    <row r="2441" spans="1:3" x14ac:dyDescent="0.2">
      <c r="A2441" s="245" t="str">
        <f>IF('data-compo-bot50'!A2439&lt;&gt;'data-compo-bot50'!A2438,'data-compo-bot50'!A2439,"")</f>
        <v/>
      </c>
      <c r="B2441" s="7" t="str">
        <f>'data-compo-bot50'!C2439</f>
        <v>Guinea</v>
      </c>
      <c r="C2441" s="246">
        <f>'data-compo-bot50'!B2439</f>
        <v>1</v>
      </c>
    </row>
    <row r="2442" spans="1:3" x14ac:dyDescent="0.2">
      <c r="A2442" s="245" t="str">
        <f>IF('data-compo-bot50'!A2440&lt;&gt;'data-compo-bot50'!A2439,'data-compo-bot50'!A2440,"")</f>
        <v/>
      </c>
      <c r="B2442" s="7" t="str">
        <f>'data-compo-bot50'!C2440</f>
        <v>Guatemala</v>
      </c>
      <c r="C2442" s="246">
        <f>'data-compo-bot50'!B2440</f>
        <v>1</v>
      </c>
    </row>
    <row r="2443" spans="1:3" x14ac:dyDescent="0.2">
      <c r="A2443" s="245" t="str">
        <f>IF('data-compo-bot50'!A2441&lt;&gt;'data-compo-bot50'!A2440,'data-compo-bot50'!A2441,"")</f>
        <v/>
      </c>
      <c r="B2443" s="7" t="str">
        <f>'data-compo-bot50'!C2441</f>
        <v>Guinea-Bissau</v>
      </c>
      <c r="C2443" s="246">
        <f>'data-compo-bot50'!B2441</f>
        <v>1</v>
      </c>
    </row>
    <row r="2444" spans="1:3" x14ac:dyDescent="0.2">
      <c r="A2444" s="245" t="str">
        <f>IF('data-compo-bot50'!A2442&lt;&gt;'data-compo-bot50'!A2441,'data-compo-bot50'!A2442,"")</f>
        <v/>
      </c>
      <c r="B2444" s="7" t="str">
        <f>'data-compo-bot50'!C2442</f>
        <v>Guyana</v>
      </c>
      <c r="C2444" s="246">
        <f>'data-compo-bot50'!B2442</f>
        <v>1</v>
      </c>
    </row>
    <row r="2445" spans="1:3" x14ac:dyDescent="0.2">
      <c r="A2445" s="245" t="str">
        <f>IF('data-compo-bot50'!A2443&lt;&gt;'data-compo-bot50'!A2442,'data-compo-bot50'!A2443,"")</f>
        <v/>
      </c>
      <c r="B2445" s="7" t="str">
        <f>'data-compo-bot50'!C2443</f>
        <v>Honduras</v>
      </c>
      <c r="C2445" s="246">
        <f>'data-compo-bot50'!B2443</f>
        <v>1</v>
      </c>
    </row>
    <row r="2446" spans="1:3" x14ac:dyDescent="0.2">
      <c r="A2446" s="245" t="str">
        <f>IF('data-compo-bot50'!A2444&lt;&gt;'data-compo-bot50'!A2443,'data-compo-bot50'!A2444,"")</f>
        <v/>
      </c>
      <c r="B2446" s="7" t="str">
        <f>'data-compo-bot50'!C2444</f>
        <v>Haiti</v>
      </c>
      <c r="C2446" s="246">
        <f>'data-compo-bot50'!B2444</f>
        <v>1</v>
      </c>
    </row>
    <row r="2447" spans="1:3" x14ac:dyDescent="0.2">
      <c r="A2447" s="245" t="str">
        <f>IF('data-compo-bot50'!A2445&lt;&gt;'data-compo-bot50'!A2444,'data-compo-bot50'!A2445,"")</f>
        <v/>
      </c>
      <c r="B2447" s="7" t="str">
        <f>'data-compo-bot50'!C2445</f>
        <v>Indonesia</v>
      </c>
      <c r="C2447" s="246">
        <f>'data-compo-bot50'!B2445</f>
        <v>1</v>
      </c>
    </row>
    <row r="2448" spans="1:3" x14ac:dyDescent="0.2">
      <c r="A2448" s="245" t="str">
        <f>IF('data-compo-bot50'!A2446&lt;&gt;'data-compo-bot50'!A2445,'data-compo-bot50'!A2446,"")</f>
        <v/>
      </c>
      <c r="B2448" s="7" t="str">
        <f>'data-compo-bot50'!C2446</f>
        <v>India</v>
      </c>
      <c r="C2448" s="246">
        <f>'data-compo-bot50'!B2446</f>
        <v>1</v>
      </c>
    </row>
    <row r="2449" spans="1:3" x14ac:dyDescent="0.2">
      <c r="A2449" s="245" t="str">
        <f>IF('data-compo-bot50'!A2447&lt;&gt;'data-compo-bot50'!A2446,'data-compo-bot50'!A2447,"")</f>
        <v/>
      </c>
      <c r="B2449" s="7" t="str">
        <f>'data-compo-bot50'!C2447</f>
        <v>Jamaica</v>
      </c>
      <c r="C2449" s="246">
        <f>'data-compo-bot50'!B2447</f>
        <v>1</v>
      </c>
    </row>
    <row r="2450" spans="1:3" x14ac:dyDescent="0.2">
      <c r="A2450" s="245" t="str">
        <f>IF('data-compo-bot50'!A2448&lt;&gt;'data-compo-bot50'!A2447,'data-compo-bot50'!A2448,"")</f>
        <v/>
      </c>
      <c r="B2450" s="7" t="str">
        <f>'data-compo-bot50'!C2448</f>
        <v>Jordan</v>
      </c>
      <c r="C2450" s="246">
        <f>'data-compo-bot50'!B2448</f>
        <v>1</v>
      </c>
    </row>
    <row r="2451" spans="1:3" x14ac:dyDescent="0.2">
      <c r="A2451" s="245" t="str">
        <f>IF('data-compo-bot50'!A2449&lt;&gt;'data-compo-bot50'!A2448,'data-compo-bot50'!A2449,"")</f>
        <v/>
      </c>
      <c r="B2451" s="7" t="str">
        <f>'data-compo-bot50'!C2449</f>
        <v>Kenya</v>
      </c>
      <c r="C2451" s="246">
        <f>'data-compo-bot50'!B2449</f>
        <v>1</v>
      </c>
    </row>
    <row r="2452" spans="1:3" x14ac:dyDescent="0.2">
      <c r="A2452" s="245" t="str">
        <f>IF('data-compo-bot50'!A2450&lt;&gt;'data-compo-bot50'!A2449,'data-compo-bot50'!A2450,"")</f>
        <v/>
      </c>
      <c r="B2452" s="7" t="str">
        <f>'data-compo-bot50'!C2450</f>
        <v>Kyrgyzstan</v>
      </c>
      <c r="C2452" s="246">
        <f>'data-compo-bot50'!B2450</f>
        <v>1</v>
      </c>
    </row>
    <row r="2453" spans="1:3" x14ac:dyDescent="0.2">
      <c r="A2453" s="245" t="str">
        <f>IF('data-compo-bot50'!A2451&lt;&gt;'data-compo-bot50'!A2450,'data-compo-bot50'!A2451,"")</f>
        <v/>
      </c>
      <c r="B2453" s="7" t="str">
        <f>'data-compo-bot50'!C2451</f>
        <v>Cambodia</v>
      </c>
      <c r="C2453" s="246">
        <f>'data-compo-bot50'!B2451</f>
        <v>1</v>
      </c>
    </row>
    <row r="2454" spans="1:3" x14ac:dyDescent="0.2">
      <c r="A2454" s="245" t="str">
        <f>IF('data-compo-bot50'!A2452&lt;&gt;'data-compo-bot50'!A2451,'data-compo-bot50'!A2452,"")</f>
        <v/>
      </c>
      <c r="B2454" s="7" t="str">
        <f>'data-compo-bot50'!C2452</f>
        <v>Comoros</v>
      </c>
      <c r="C2454" s="246">
        <f>'data-compo-bot50'!B2452</f>
        <v>1</v>
      </c>
    </row>
    <row r="2455" spans="1:3" x14ac:dyDescent="0.2">
      <c r="A2455" s="245" t="str">
        <f>IF('data-compo-bot50'!A2453&lt;&gt;'data-compo-bot50'!A2452,'data-compo-bot50'!A2453,"")</f>
        <v/>
      </c>
      <c r="B2455" s="7" t="str">
        <f>'data-compo-bot50'!C2453</f>
        <v>Lao PDR</v>
      </c>
      <c r="C2455" s="246">
        <f>'data-compo-bot50'!B2453</f>
        <v>1</v>
      </c>
    </row>
    <row r="2456" spans="1:3" x14ac:dyDescent="0.2">
      <c r="A2456" s="245" t="str">
        <f>IF('data-compo-bot50'!A2454&lt;&gt;'data-compo-bot50'!A2453,'data-compo-bot50'!A2454,"")</f>
        <v/>
      </c>
      <c r="B2456" s="7" t="str">
        <f>'data-compo-bot50'!C2454</f>
        <v>Liberia</v>
      </c>
      <c r="C2456" s="246">
        <f>'data-compo-bot50'!B2454</f>
        <v>1</v>
      </c>
    </row>
    <row r="2457" spans="1:3" x14ac:dyDescent="0.2">
      <c r="A2457" s="245" t="str">
        <f>IF('data-compo-bot50'!A2455&lt;&gt;'data-compo-bot50'!A2454,'data-compo-bot50'!A2455,"")</f>
        <v/>
      </c>
      <c r="B2457" s="7" t="str">
        <f>'data-compo-bot50'!C2455</f>
        <v>Lesotho</v>
      </c>
      <c r="C2457" s="246">
        <f>'data-compo-bot50'!B2455</f>
        <v>1</v>
      </c>
    </row>
    <row r="2458" spans="1:3" x14ac:dyDescent="0.2">
      <c r="A2458" s="245" t="str">
        <f>IF('data-compo-bot50'!A2456&lt;&gt;'data-compo-bot50'!A2455,'data-compo-bot50'!A2456,"")</f>
        <v/>
      </c>
      <c r="B2458" s="7" t="str">
        <f>'data-compo-bot50'!C2456</f>
        <v>Morocco</v>
      </c>
      <c r="C2458" s="246">
        <f>'data-compo-bot50'!B2456</f>
        <v>1</v>
      </c>
    </row>
    <row r="2459" spans="1:3" x14ac:dyDescent="0.2">
      <c r="A2459" s="245" t="str">
        <f>IF('data-compo-bot50'!A2457&lt;&gt;'data-compo-bot50'!A2456,'data-compo-bot50'!A2457,"")</f>
        <v/>
      </c>
      <c r="B2459" s="7" t="str">
        <f>'data-compo-bot50'!C2457</f>
        <v>Moldova</v>
      </c>
      <c r="C2459" s="246">
        <f>'data-compo-bot50'!B2457</f>
        <v>1</v>
      </c>
    </row>
    <row r="2460" spans="1:3" x14ac:dyDescent="0.2">
      <c r="A2460" s="245" t="str">
        <f>IF('data-compo-bot50'!A2458&lt;&gt;'data-compo-bot50'!A2457,'data-compo-bot50'!A2458,"")</f>
        <v/>
      </c>
      <c r="B2460" s="7" t="str">
        <f>'data-compo-bot50'!C2458</f>
        <v>Madagascar</v>
      </c>
      <c r="C2460" s="246">
        <f>'data-compo-bot50'!B2458</f>
        <v>1</v>
      </c>
    </row>
    <row r="2461" spans="1:3" x14ac:dyDescent="0.2">
      <c r="A2461" s="245" t="str">
        <f>IF('data-compo-bot50'!A2459&lt;&gt;'data-compo-bot50'!A2458,'data-compo-bot50'!A2459,"")</f>
        <v/>
      </c>
      <c r="B2461" s="7" t="str">
        <f>'data-compo-bot50'!C2459</f>
        <v>Mali</v>
      </c>
      <c r="C2461" s="246">
        <f>'data-compo-bot50'!B2459</f>
        <v>1</v>
      </c>
    </row>
    <row r="2462" spans="1:3" x14ac:dyDescent="0.2">
      <c r="A2462" s="245" t="str">
        <f>IF('data-compo-bot50'!A2460&lt;&gt;'data-compo-bot50'!A2459,'data-compo-bot50'!A2460,"")</f>
        <v/>
      </c>
      <c r="B2462" s="7" t="str">
        <f>'data-compo-bot50'!C2460</f>
        <v>Myanmar</v>
      </c>
      <c r="C2462" s="246">
        <f>'data-compo-bot50'!B2460</f>
        <v>1</v>
      </c>
    </row>
    <row r="2463" spans="1:3" x14ac:dyDescent="0.2">
      <c r="A2463" s="245" t="str">
        <f>IF('data-compo-bot50'!A2461&lt;&gt;'data-compo-bot50'!A2460,'data-compo-bot50'!A2461,"")</f>
        <v/>
      </c>
      <c r="B2463" s="7" t="str">
        <f>'data-compo-bot50'!C2461</f>
        <v>Mongolia</v>
      </c>
      <c r="C2463" s="246">
        <f>'data-compo-bot50'!B2461</f>
        <v>1</v>
      </c>
    </row>
    <row r="2464" spans="1:3" x14ac:dyDescent="0.2">
      <c r="A2464" s="245" t="str">
        <f>IF('data-compo-bot50'!A2462&lt;&gt;'data-compo-bot50'!A2461,'data-compo-bot50'!A2462,"")</f>
        <v/>
      </c>
      <c r="B2464" s="7" t="str">
        <f>'data-compo-bot50'!C2462</f>
        <v>Mauritania</v>
      </c>
      <c r="C2464" s="246">
        <f>'data-compo-bot50'!B2462</f>
        <v>1</v>
      </c>
    </row>
    <row r="2465" spans="1:3" x14ac:dyDescent="0.2">
      <c r="A2465" s="245" t="str">
        <f>IF('data-compo-bot50'!A2463&lt;&gt;'data-compo-bot50'!A2462,'data-compo-bot50'!A2463,"")</f>
        <v/>
      </c>
      <c r="B2465" s="7" t="str">
        <f>'data-compo-bot50'!C2463</f>
        <v>Malawi</v>
      </c>
      <c r="C2465" s="246">
        <f>'data-compo-bot50'!B2463</f>
        <v>1</v>
      </c>
    </row>
    <row r="2466" spans="1:3" x14ac:dyDescent="0.2">
      <c r="A2466" s="245" t="str">
        <f>IF('data-compo-bot50'!A2464&lt;&gt;'data-compo-bot50'!A2463,'data-compo-bot50'!A2464,"")</f>
        <v/>
      </c>
      <c r="B2466" s="7" t="str">
        <f>'data-compo-bot50'!C2464</f>
        <v>Mozambique</v>
      </c>
      <c r="C2466" s="246">
        <f>'data-compo-bot50'!B2464</f>
        <v>1</v>
      </c>
    </row>
    <row r="2467" spans="1:3" x14ac:dyDescent="0.2">
      <c r="A2467" s="245" t="str">
        <f>IF('data-compo-bot50'!A2465&lt;&gt;'data-compo-bot50'!A2464,'data-compo-bot50'!A2465,"")</f>
        <v/>
      </c>
      <c r="B2467" s="7" t="str">
        <f>'data-compo-bot50'!C2465</f>
        <v>Namibia</v>
      </c>
      <c r="C2467" s="246">
        <f>'data-compo-bot50'!B2465</f>
        <v>1</v>
      </c>
    </row>
    <row r="2468" spans="1:3" x14ac:dyDescent="0.2">
      <c r="A2468" s="245" t="str">
        <f>IF('data-compo-bot50'!A2466&lt;&gt;'data-compo-bot50'!A2465,'data-compo-bot50'!A2466,"")</f>
        <v/>
      </c>
      <c r="B2468" s="7" t="str">
        <f>'data-compo-bot50'!C2466</f>
        <v>Niger</v>
      </c>
      <c r="C2468" s="246">
        <f>'data-compo-bot50'!B2466</f>
        <v>1</v>
      </c>
    </row>
    <row r="2469" spans="1:3" x14ac:dyDescent="0.2">
      <c r="A2469" s="245" t="str">
        <f>IF('data-compo-bot50'!A2467&lt;&gt;'data-compo-bot50'!A2466,'data-compo-bot50'!A2467,"")</f>
        <v/>
      </c>
      <c r="B2469" s="7" t="str">
        <f>'data-compo-bot50'!C2467</f>
        <v>Nigeria</v>
      </c>
      <c r="C2469" s="246">
        <f>'data-compo-bot50'!B2467</f>
        <v>1</v>
      </c>
    </row>
    <row r="2470" spans="1:3" x14ac:dyDescent="0.2">
      <c r="A2470" s="245" t="str">
        <f>IF('data-compo-bot50'!A2468&lt;&gt;'data-compo-bot50'!A2467,'data-compo-bot50'!A2468,"")</f>
        <v/>
      </c>
      <c r="B2470" s="7" t="str">
        <f>'data-compo-bot50'!C2468</f>
        <v>Nicaragua</v>
      </c>
      <c r="C2470" s="246">
        <f>'data-compo-bot50'!B2468</f>
        <v>1</v>
      </c>
    </row>
    <row r="2471" spans="1:3" x14ac:dyDescent="0.2">
      <c r="A2471" s="245" t="str">
        <f>IF('data-compo-bot50'!A2469&lt;&gt;'data-compo-bot50'!A2468,'data-compo-bot50'!A2469,"")</f>
        <v/>
      </c>
      <c r="B2471" s="7" t="str">
        <f>'data-compo-bot50'!C2469</f>
        <v>Nepal</v>
      </c>
      <c r="C2471" s="246">
        <f>'data-compo-bot50'!B2469</f>
        <v>1</v>
      </c>
    </row>
    <row r="2472" spans="1:3" x14ac:dyDescent="0.2">
      <c r="A2472" s="245" t="str">
        <f>IF('data-compo-bot50'!A2470&lt;&gt;'data-compo-bot50'!A2469,'data-compo-bot50'!A2470,"")</f>
        <v/>
      </c>
      <c r="B2472" s="7" t="str">
        <f>'data-compo-bot50'!C2470</f>
        <v>Papua New Guinea</v>
      </c>
      <c r="C2472" s="246">
        <f>'data-compo-bot50'!B2470</f>
        <v>1</v>
      </c>
    </row>
    <row r="2473" spans="1:3" x14ac:dyDescent="0.2">
      <c r="A2473" s="245" t="str">
        <f>IF('data-compo-bot50'!A2471&lt;&gt;'data-compo-bot50'!A2470,'data-compo-bot50'!A2471,"")</f>
        <v/>
      </c>
      <c r="B2473" s="7" t="str">
        <f>'data-compo-bot50'!C2471</f>
        <v>Philippines</v>
      </c>
      <c r="C2473" s="246">
        <f>'data-compo-bot50'!B2471</f>
        <v>1</v>
      </c>
    </row>
    <row r="2474" spans="1:3" x14ac:dyDescent="0.2">
      <c r="A2474" s="245" t="str">
        <f>IF('data-compo-bot50'!A2472&lt;&gt;'data-compo-bot50'!A2471,'data-compo-bot50'!A2472,"")</f>
        <v/>
      </c>
      <c r="B2474" s="7" t="str">
        <f>'data-compo-bot50'!C2472</f>
        <v>Pakistan</v>
      </c>
      <c r="C2474" s="246">
        <f>'data-compo-bot50'!B2472</f>
        <v>1</v>
      </c>
    </row>
    <row r="2475" spans="1:3" x14ac:dyDescent="0.2">
      <c r="A2475" s="245" t="str">
        <f>IF('data-compo-bot50'!A2473&lt;&gt;'data-compo-bot50'!A2472,'data-compo-bot50'!A2473,"")</f>
        <v/>
      </c>
      <c r="B2475" s="7" t="str">
        <f>'data-compo-bot50'!C2473</f>
        <v>Palestine</v>
      </c>
      <c r="C2475" s="246">
        <f>'data-compo-bot50'!B2473</f>
        <v>1</v>
      </c>
    </row>
    <row r="2476" spans="1:3" x14ac:dyDescent="0.2">
      <c r="A2476" s="245" t="str">
        <f>IF('data-compo-bot50'!A2474&lt;&gt;'data-compo-bot50'!A2473,'data-compo-bot50'!A2474,"")</f>
        <v/>
      </c>
      <c r="B2476" s="7" t="str">
        <f>'data-compo-bot50'!C2474</f>
        <v>Paraguay</v>
      </c>
      <c r="C2476" s="246">
        <f>'data-compo-bot50'!B2474</f>
        <v>1</v>
      </c>
    </row>
    <row r="2477" spans="1:3" x14ac:dyDescent="0.2">
      <c r="A2477" s="245" t="str">
        <f>IF('data-compo-bot50'!A2475&lt;&gt;'data-compo-bot50'!A2474,'data-compo-bot50'!A2475,"")</f>
        <v/>
      </c>
      <c r="B2477" s="7" t="str">
        <f>'data-compo-bot50'!C2475</f>
        <v>Rwanda</v>
      </c>
      <c r="C2477" s="246">
        <f>'data-compo-bot50'!B2475</f>
        <v>1</v>
      </c>
    </row>
    <row r="2478" spans="1:3" x14ac:dyDescent="0.2">
      <c r="A2478" s="245" t="str">
        <f>IF('data-compo-bot50'!A2476&lt;&gt;'data-compo-bot50'!A2475,'data-compo-bot50'!A2476,"")</f>
        <v/>
      </c>
      <c r="B2478" s="7" t="str">
        <f>'data-compo-bot50'!C2476</f>
        <v>Sudan</v>
      </c>
      <c r="C2478" s="246">
        <f>'data-compo-bot50'!B2476</f>
        <v>1</v>
      </c>
    </row>
    <row r="2479" spans="1:3" x14ac:dyDescent="0.2">
      <c r="A2479" s="245" t="str">
        <f>IF('data-compo-bot50'!A2477&lt;&gt;'data-compo-bot50'!A2476,'data-compo-bot50'!A2477,"")</f>
        <v/>
      </c>
      <c r="B2479" s="7" t="str">
        <f>'data-compo-bot50'!C2477</f>
        <v>Sierra Leone</v>
      </c>
      <c r="C2479" s="246">
        <f>'data-compo-bot50'!B2477</f>
        <v>1</v>
      </c>
    </row>
    <row r="2480" spans="1:3" x14ac:dyDescent="0.2">
      <c r="A2480" s="245" t="str">
        <f>IF('data-compo-bot50'!A2478&lt;&gt;'data-compo-bot50'!A2477,'data-compo-bot50'!A2478,"")</f>
        <v/>
      </c>
      <c r="B2480" s="7" t="str">
        <f>'data-compo-bot50'!C2478</f>
        <v>Senegal</v>
      </c>
      <c r="C2480" s="246">
        <f>'data-compo-bot50'!B2478</f>
        <v>1</v>
      </c>
    </row>
    <row r="2481" spans="1:3" x14ac:dyDescent="0.2">
      <c r="A2481" s="245" t="str">
        <f>IF('data-compo-bot50'!A2479&lt;&gt;'data-compo-bot50'!A2478,'data-compo-bot50'!A2479,"")</f>
        <v/>
      </c>
      <c r="B2481" s="7" t="str">
        <f>'data-compo-bot50'!C2479</f>
        <v>Somalia</v>
      </c>
      <c r="C2481" s="246">
        <f>'data-compo-bot50'!B2479</f>
        <v>1</v>
      </c>
    </row>
    <row r="2482" spans="1:3" x14ac:dyDescent="0.2">
      <c r="A2482" s="245" t="str">
        <f>IF('data-compo-bot50'!A2480&lt;&gt;'data-compo-bot50'!A2479,'data-compo-bot50'!A2480,"")</f>
        <v/>
      </c>
      <c r="B2482" s="7" t="str">
        <f>'data-compo-bot50'!C2480</f>
        <v>South Sudan</v>
      </c>
      <c r="C2482" s="246">
        <f>'data-compo-bot50'!B2480</f>
        <v>1</v>
      </c>
    </row>
    <row r="2483" spans="1:3" x14ac:dyDescent="0.2">
      <c r="A2483" s="245" t="str">
        <f>IF('data-compo-bot50'!A2481&lt;&gt;'data-compo-bot50'!A2480,'data-compo-bot50'!A2481,"")</f>
        <v/>
      </c>
      <c r="B2483" s="7" t="str">
        <f>'data-compo-bot50'!C2481</f>
        <v>Sao Tome and Principe</v>
      </c>
      <c r="C2483" s="246">
        <f>'data-compo-bot50'!B2481</f>
        <v>1</v>
      </c>
    </row>
    <row r="2484" spans="1:3" x14ac:dyDescent="0.2">
      <c r="A2484" s="245" t="str">
        <f>IF('data-compo-bot50'!A2482&lt;&gt;'data-compo-bot50'!A2481,'data-compo-bot50'!A2482,"")</f>
        <v/>
      </c>
      <c r="B2484" s="7" t="str">
        <f>'data-compo-bot50'!C2482</f>
        <v>El Salvador</v>
      </c>
      <c r="C2484" s="246">
        <f>'data-compo-bot50'!B2482</f>
        <v>1</v>
      </c>
    </row>
    <row r="2485" spans="1:3" x14ac:dyDescent="0.2">
      <c r="A2485" s="245" t="str">
        <f>IF('data-compo-bot50'!A2483&lt;&gt;'data-compo-bot50'!A2482,'data-compo-bot50'!A2483,"")</f>
        <v/>
      </c>
      <c r="B2485" s="7" t="str">
        <f>'data-compo-bot50'!C2483</f>
        <v>Syrian Arab Republic</v>
      </c>
      <c r="C2485" s="246">
        <f>'data-compo-bot50'!B2483</f>
        <v>1</v>
      </c>
    </row>
    <row r="2486" spans="1:3" x14ac:dyDescent="0.2">
      <c r="A2486" s="245" t="str">
        <f>IF('data-compo-bot50'!A2484&lt;&gt;'data-compo-bot50'!A2483,'data-compo-bot50'!A2484,"")</f>
        <v/>
      </c>
      <c r="B2486" s="7" t="str">
        <f>'data-compo-bot50'!C2484</f>
        <v>Swaziland</v>
      </c>
      <c r="C2486" s="246">
        <f>'data-compo-bot50'!B2484</f>
        <v>1</v>
      </c>
    </row>
    <row r="2487" spans="1:3" x14ac:dyDescent="0.2">
      <c r="A2487" s="245" t="str">
        <f>IF('data-compo-bot50'!A2485&lt;&gt;'data-compo-bot50'!A2484,'data-compo-bot50'!A2485,"")</f>
        <v/>
      </c>
      <c r="B2487" s="7" t="str">
        <f>'data-compo-bot50'!C2485</f>
        <v>Chad</v>
      </c>
      <c r="C2487" s="246">
        <f>'data-compo-bot50'!B2485</f>
        <v>1</v>
      </c>
    </row>
    <row r="2488" spans="1:3" x14ac:dyDescent="0.2">
      <c r="A2488" s="245" t="str">
        <f>IF('data-compo-bot50'!A2486&lt;&gt;'data-compo-bot50'!A2485,'data-compo-bot50'!A2486,"")</f>
        <v/>
      </c>
      <c r="B2488" s="7" t="str">
        <f>'data-compo-bot50'!C2486</f>
        <v>Togo</v>
      </c>
      <c r="C2488" s="246">
        <f>'data-compo-bot50'!B2486</f>
        <v>1</v>
      </c>
    </row>
    <row r="2489" spans="1:3" x14ac:dyDescent="0.2">
      <c r="A2489" s="245" t="str">
        <f>IF('data-compo-bot50'!A2487&lt;&gt;'data-compo-bot50'!A2486,'data-compo-bot50'!A2487,"")</f>
        <v/>
      </c>
      <c r="B2489" s="7" t="str">
        <f>'data-compo-bot50'!C2487</f>
        <v>Tajikistan</v>
      </c>
      <c r="C2489" s="246">
        <f>'data-compo-bot50'!B2487</f>
        <v>1</v>
      </c>
    </row>
    <row r="2490" spans="1:3" x14ac:dyDescent="0.2">
      <c r="A2490" s="245" t="str">
        <f>IF('data-compo-bot50'!A2488&lt;&gt;'data-compo-bot50'!A2487,'data-compo-bot50'!A2488,"")</f>
        <v/>
      </c>
      <c r="B2490" s="7" t="str">
        <f>'data-compo-bot50'!C2488</f>
        <v>Timor-Leste</v>
      </c>
      <c r="C2490" s="246">
        <f>'data-compo-bot50'!B2488</f>
        <v>1</v>
      </c>
    </row>
    <row r="2491" spans="1:3" x14ac:dyDescent="0.2">
      <c r="A2491" s="245" t="str">
        <f>IF('data-compo-bot50'!A2489&lt;&gt;'data-compo-bot50'!A2488,'data-compo-bot50'!A2489,"")</f>
        <v/>
      </c>
      <c r="B2491" s="7" t="str">
        <f>'data-compo-bot50'!C2489</f>
        <v>Tunisia</v>
      </c>
      <c r="C2491" s="246">
        <f>'data-compo-bot50'!B2489</f>
        <v>1</v>
      </c>
    </row>
    <row r="2492" spans="1:3" x14ac:dyDescent="0.2">
      <c r="A2492" s="245" t="str">
        <f>IF('data-compo-bot50'!A2490&lt;&gt;'data-compo-bot50'!A2489,'data-compo-bot50'!A2490,"")</f>
        <v/>
      </c>
      <c r="B2492" s="7" t="str">
        <f>'data-compo-bot50'!C2490</f>
        <v>Tanzania</v>
      </c>
      <c r="C2492" s="246">
        <f>'data-compo-bot50'!B2490</f>
        <v>1</v>
      </c>
    </row>
    <row r="2493" spans="1:3" x14ac:dyDescent="0.2">
      <c r="A2493" s="245" t="str">
        <f>IF('data-compo-bot50'!A2491&lt;&gt;'data-compo-bot50'!A2490,'data-compo-bot50'!A2491,"")</f>
        <v/>
      </c>
      <c r="B2493" s="7" t="str">
        <f>'data-compo-bot50'!C2491</f>
        <v>Ukraine</v>
      </c>
      <c r="C2493" s="246">
        <f>'data-compo-bot50'!B2491</f>
        <v>1</v>
      </c>
    </row>
    <row r="2494" spans="1:3" x14ac:dyDescent="0.2">
      <c r="A2494" s="245" t="str">
        <f>IF('data-compo-bot50'!A2492&lt;&gt;'data-compo-bot50'!A2491,'data-compo-bot50'!A2492,"")</f>
        <v/>
      </c>
      <c r="B2494" s="7" t="str">
        <f>'data-compo-bot50'!C2492</f>
        <v>Uganda</v>
      </c>
      <c r="C2494" s="246">
        <f>'data-compo-bot50'!B2492</f>
        <v>1</v>
      </c>
    </row>
    <row r="2495" spans="1:3" x14ac:dyDescent="0.2">
      <c r="A2495" s="245" t="str">
        <f>IF('data-compo-bot50'!A2493&lt;&gt;'data-compo-bot50'!A2492,'data-compo-bot50'!A2493,"")</f>
        <v/>
      </c>
      <c r="B2495" s="7" t="str">
        <f>'data-compo-bot50'!C2493</f>
        <v>Uzbekistan</v>
      </c>
      <c r="C2495" s="246">
        <f>'data-compo-bot50'!B2493</f>
        <v>1</v>
      </c>
    </row>
    <row r="2496" spans="1:3" x14ac:dyDescent="0.2">
      <c r="A2496" s="245" t="str">
        <f>IF('data-compo-bot50'!A2494&lt;&gt;'data-compo-bot50'!A2493,'data-compo-bot50'!A2494,"")</f>
        <v/>
      </c>
      <c r="B2496" s="7" t="str">
        <f>'data-compo-bot50'!C2494</f>
        <v>Viet Nam</v>
      </c>
      <c r="C2496" s="246">
        <f>'data-compo-bot50'!B2494</f>
        <v>1</v>
      </c>
    </row>
    <row r="2497" spans="1:3" x14ac:dyDescent="0.2">
      <c r="A2497" s="245" t="str">
        <f>IF('data-compo-bot50'!A2495&lt;&gt;'data-compo-bot50'!A2494,'data-compo-bot50'!A2495,"")</f>
        <v/>
      </c>
      <c r="B2497" s="7" t="str">
        <f>'data-compo-bot50'!C2495</f>
        <v>Yemen</v>
      </c>
      <c r="C2497" s="246">
        <f>'data-compo-bot50'!B2495</f>
        <v>1</v>
      </c>
    </row>
    <row r="2498" spans="1:3" x14ac:dyDescent="0.2">
      <c r="A2498" s="245" t="str">
        <f>IF('data-compo-bot50'!A2496&lt;&gt;'data-compo-bot50'!A2495,'data-compo-bot50'!A2496,"")</f>
        <v/>
      </c>
      <c r="B2498" s="7" t="str">
        <f>'data-compo-bot50'!C2496</f>
        <v>South Africa</v>
      </c>
      <c r="C2498" s="246">
        <f>'data-compo-bot50'!B2496</f>
        <v>0.68000000715255737</v>
      </c>
    </row>
    <row r="2499" spans="1:3" x14ac:dyDescent="0.2">
      <c r="A2499" s="245" t="str">
        <f>IF('data-compo-bot50'!A2497&lt;&gt;'data-compo-bot50'!A2496,'data-compo-bot50'!A2497,"")</f>
        <v/>
      </c>
      <c r="B2499" s="7" t="str">
        <f>'data-compo-bot50'!C2497</f>
        <v>Zambia</v>
      </c>
      <c r="C2499" s="246">
        <f>'data-compo-bot50'!B2497</f>
        <v>1</v>
      </c>
    </row>
    <row r="2500" spans="1:3" x14ac:dyDescent="0.2">
      <c r="A2500" s="245" t="str">
        <f>IF('data-compo-bot50'!A2498&lt;&gt;'data-compo-bot50'!A2497,'data-compo-bot50'!A2498,"")</f>
        <v/>
      </c>
      <c r="B2500" s="7" t="str">
        <f>'data-compo-bot50'!C2498</f>
        <v>Zimbabwe</v>
      </c>
      <c r="C2500" s="246">
        <f>'data-compo-bot50'!B2498</f>
        <v>1</v>
      </c>
    </row>
    <row r="2501" spans="1:3" x14ac:dyDescent="0.2">
      <c r="A2501" s="245" t="str">
        <f>IF('data-compo-bot50'!A2499&lt;&gt;'data-compo-bot50'!A2498,'data-compo-bot50'!A2499,"")</f>
        <v/>
      </c>
      <c r="B2501" s="7" t="str">
        <f>'data-compo-bot50'!C2499</f>
        <v>Zanzibar</v>
      </c>
      <c r="C2501" s="246">
        <f>'data-compo-bot50'!B2499</f>
        <v>1</v>
      </c>
    </row>
    <row r="2502" spans="1:3" x14ac:dyDescent="0.2">
      <c r="A2502" s="245">
        <f>IF('data-compo-bot50'!A2500&lt;&gt;'data-compo-bot50'!A2499,'data-compo-bot50'!A2500,"")</f>
        <v>2018</v>
      </c>
      <c r="B2502" s="7" t="str">
        <f>'data-compo-bot50'!C2500</f>
        <v>Afghanistan</v>
      </c>
      <c r="C2502" s="246">
        <f>'data-compo-bot50'!B2500</f>
        <v>1</v>
      </c>
    </row>
    <row r="2503" spans="1:3" x14ac:dyDescent="0.2">
      <c r="A2503" s="245" t="str">
        <f>IF('data-compo-bot50'!A2501&lt;&gt;'data-compo-bot50'!A2500,'data-compo-bot50'!A2501,"")</f>
        <v/>
      </c>
      <c r="B2503" s="7" t="str">
        <f>'data-compo-bot50'!C2501</f>
        <v>Armenia</v>
      </c>
      <c r="C2503" s="246">
        <f>'data-compo-bot50'!B2501</f>
        <v>1</v>
      </c>
    </row>
    <row r="2504" spans="1:3" x14ac:dyDescent="0.2">
      <c r="A2504" s="245" t="str">
        <f>IF('data-compo-bot50'!A2502&lt;&gt;'data-compo-bot50'!A2501,'data-compo-bot50'!A2502,"")</f>
        <v/>
      </c>
      <c r="B2504" s="7" t="str">
        <f>'data-compo-bot50'!C2502</f>
        <v>Angola</v>
      </c>
      <c r="C2504" s="246">
        <f>'data-compo-bot50'!B2502</f>
        <v>1</v>
      </c>
    </row>
    <row r="2505" spans="1:3" x14ac:dyDescent="0.2">
      <c r="A2505" s="245" t="str">
        <f>IF('data-compo-bot50'!A2503&lt;&gt;'data-compo-bot50'!A2502,'data-compo-bot50'!A2503,"")</f>
        <v/>
      </c>
      <c r="B2505" s="7" t="str">
        <f>'data-compo-bot50'!C2503</f>
        <v>Bangladesh</v>
      </c>
      <c r="C2505" s="246">
        <f>'data-compo-bot50'!B2503</f>
        <v>1</v>
      </c>
    </row>
    <row r="2506" spans="1:3" x14ac:dyDescent="0.2">
      <c r="A2506" s="245" t="str">
        <f>IF('data-compo-bot50'!A2504&lt;&gt;'data-compo-bot50'!A2503,'data-compo-bot50'!A2504,"")</f>
        <v/>
      </c>
      <c r="B2506" s="7" t="str">
        <f>'data-compo-bot50'!C2504</f>
        <v>Burkina Faso</v>
      </c>
      <c r="C2506" s="246">
        <f>'data-compo-bot50'!B2504</f>
        <v>1</v>
      </c>
    </row>
    <row r="2507" spans="1:3" x14ac:dyDescent="0.2">
      <c r="A2507" s="245" t="str">
        <f>IF('data-compo-bot50'!A2505&lt;&gt;'data-compo-bot50'!A2504,'data-compo-bot50'!A2505,"")</f>
        <v/>
      </c>
      <c r="B2507" s="7" t="str">
        <f>'data-compo-bot50'!C2505</f>
        <v>Burundi</v>
      </c>
      <c r="C2507" s="246">
        <f>'data-compo-bot50'!B2505</f>
        <v>1</v>
      </c>
    </row>
    <row r="2508" spans="1:3" x14ac:dyDescent="0.2">
      <c r="A2508" s="245" t="str">
        <f>IF('data-compo-bot50'!A2506&lt;&gt;'data-compo-bot50'!A2505,'data-compo-bot50'!A2506,"")</f>
        <v/>
      </c>
      <c r="B2508" s="7" t="str">
        <f>'data-compo-bot50'!C2506</f>
        <v>Benin</v>
      </c>
      <c r="C2508" s="246">
        <f>'data-compo-bot50'!B2506</f>
        <v>1</v>
      </c>
    </row>
    <row r="2509" spans="1:3" x14ac:dyDescent="0.2">
      <c r="A2509" s="245" t="str">
        <f>IF('data-compo-bot50'!A2507&lt;&gt;'data-compo-bot50'!A2506,'data-compo-bot50'!A2507,"")</f>
        <v/>
      </c>
      <c r="B2509" s="7" t="str">
        <f>'data-compo-bot50'!C2507</f>
        <v>Bolivia</v>
      </c>
      <c r="C2509" s="246">
        <f>'data-compo-bot50'!B2507</f>
        <v>1</v>
      </c>
    </row>
    <row r="2510" spans="1:3" x14ac:dyDescent="0.2">
      <c r="A2510" s="245" t="str">
        <f>IF('data-compo-bot50'!A2508&lt;&gt;'data-compo-bot50'!A2507,'data-compo-bot50'!A2508,"")</f>
        <v/>
      </c>
      <c r="B2510" s="7" t="str">
        <f>'data-compo-bot50'!C2508</f>
        <v>Bhutan</v>
      </c>
      <c r="C2510" s="246">
        <f>'data-compo-bot50'!B2508</f>
        <v>1</v>
      </c>
    </row>
    <row r="2511" spans="1:3" x14ac:dyDescent="0.2">
      <c r="A2511" s="245" t="str">
        <f>IF('data-compo-bot50'!A2509&lt;&gt;'data-compo-bot50'!A2508,'data-compo-bot50'!A2509,"")</f>
        <v/>
      </c>
      <c r="B2511" s="7" t="str">
        <f>'data-compo-bot50'!C2509</f>
        <v>Belize</v>
      </c>
      <c r="C2511" s="246">
        <f>'data-compo-bot50'!B2509</f>
        <v>1</v>
      </c>
    </row>
    <row r="2512" spans="1:3" x14ac:dyDescent="0.2">
      <c r="A2512" s="245" t="str">
        <f>IF('data-compo-bot50'!A2510&lt;&gt;'data-compo-bot50'!A2509,'data-compo-bot50'!A2510,"")</f>
        <v/>
      </c>
      <c r="B2512" s="7" t="str">
        <f>'data-compo-bot50'!C2510</f>
        <v>DR Congo</v>
      </c>
      <c r="C2512" s="246">
        <f>'data-compo-bot50'!B2510</f>
        <v>1</v>
      </c>
    </row>
    <row r="2513" spans="1:3" x14ac:dyDescent="0.2">
      <c r="A2513" s="245" t="str">
        <f>IF('data-compo-bot50'!A2511&lt;&gt;'data-compo-bot50'!A2510,'data-compo-bot50'!A2511,"")</f>
        <v/>
      </c>
      <c r="B2513" s="7" t="str">
        <f>'data-compo-bot50'!C2511</f>
        <v>Central African Republic</v>
      </c>
      <c r="C2513" s="246">
        <f>'data-compo-bot50'!B2511</f>
        <v>1</v>
      </c>
    </row>
    <row r="2514" spans="1:3" x14ac:dyDescent="0.2">
      <c r="A2514" s="245" t="str">
        <f>IF('data-compo-bot50'!A2512&lt;&gt;'data-compo-bot50'!A2511,'data-compo-bot50'!A2512,"")</f>
        <v/>
      </c>
      <c r="B2514" s="7" t="str">
        <f>'data-compo-bot50'!C2512</f>
        <v>Congo</v>
      </c>
      <c r="C2514" s="246">
        <f>'data-compo-bot50'!B2512</f>
        <v>1</v>
      </c>
    </row>
    <row r="2515" spans="1:3" x14ac:dyDescent="0.2">
      <c r="A2515" s="245" t="str">
        <f>IF('data-compo-bot50'!A2513&lt;&gt;'data-compo-bot50'!A2512,'data-compo-bot50'!A2513,"")</f>
        <v/>
      </c>
      <c r="B2515" s="7" t="str">
        <f>'data-compo-bot50'!C2513</f>
        <v>Cote d'Ivoire</v>
      </c>
      <c r="C2515" s="246">
        <f>'data-compo-bot50'!B2513</f>
        <v>1</v>
      </c>
    </row>
    <row r="2516" spans="1:3" x14ac:dyDescent="0.2">
      <c r="A2516" s="245" t="str">
        <f>IF('data-compo-bot50'!A2514&lt;&gt;'data-compo-bot50'!A2513,'data-compo-bot50'!A2514,"")</f>
        <v/>
      </c>
      <c r="B2516" s="7" t="str">
        <f>'data-compo-bot50'!C2514</f>
        <v>Cameroon</v>
      </c>
      <c r="C2516" s="246">
        <f>'data-compo-bot50'!B2514</f>
        <v>1</v>
      </c>
    </row>
    <row r="2517" spans="1:3" x14ac:dyDescent="0.2">
      <c r="A2517" s="245" t="str">
        <f>IF('data-compo-bot50'!A2515&lt;&gt;'data-compo-bot50'!A2514,'data-compo-bot50'!A2515,"")</f>
        <v/>
      </c>
      <c r="B2517" s="7" t="str">
        <f>'data-compo-bot50'!C2515</f>
        <v>Cabo Verde</v>
      </c>
      <c r="C2517" s="246">
        <f>'data-compo-bot50'!B2515</f>
        <v>1</v>
      </c>
    </row>
    <row r="2518" spans="1:3" x14ac:dyDescent="0.2">
      <c r="A2518" s="245" t="str">
        <f>IF('data-compo-bot50'!A2516&lt;&gt;'data-compo-bot50'!A2515,'data-compo-bot50'!A2516,"")</f>
        <v/>
      </c>
      <c r="B2518" s="7" t="str">
        <f>'data-compo-bot50'!C2516</f>
        <v>Djibouti</v>
      </c>
      <c r="C2518" s="246">
        <f>'data-compo-bot50'!B2516</f>
        <v>1</v>
      </c>
    </row>
    <row r="2519" spans="1:3" x14ac:dyDescent="0.2">
      <c r="A2519" s="245" t="str">
        <f>IF('data-compo-bot50'!A2517&lt;&gt;'data-compo-bot50'!A2516,'data-compo-bot50'!A2517,"")</f>
        <v/>
      </c>
      <c r="B2519" s="7" t="str">
        <f>'data-compo-bot50'!C2517</f>
        <v>Ecuador</v>
      </c>
      <c r="C2519" s="246">
        <f>'data-compo-bot50'!B2517</f>
        <v>1</v>
      </c>
    </row>
    <row r="2520" spans="1:3" x14ac:dyDescent="0.2">
      <c r="A2520" s="245" t="str">
        <f>IF('data-compo-bot50'!A2518&lt;&gt;'data-compo-bot50'!A2517,'data-compo-bot50'!A2518,"")</f>
        <v/>
      </c>
      <c r="B2520" s="7" t="str">
        <f>'data-compo-bot50'!C2518</f>
        <v>Egypt</v>
      </c>
      <c r="C2520" s="246">
        <f>'data-compo-bot50'!B2518</f>
        <v>1</v>
      </c>
    </row>
    <row r="2521" spans="1:3" x14ac:dyDescent="0.2">
      <c r="A2521" s="245" t="str">
        <f>IF('data-compo-bot50'!A2519&lt;&gt;'data-compo-bot50'!A2518,'data-compo-bot50'!A2519,"")</f>
        <v/>
      </c>
      <c r="B2521" s="7" t="str">
        <f>'data-compo-bot50'!C2519</f>
        <v>Eritrea</v>
      </c>
      <c r="C2521" s="246">
        <f>'data-compo-bot50'!B2519</f>
        <v>1</v>
      </c>
    </row>
    <row r="2522" spans="1:3" x14ac:dyDescent="0.2">
      <c r="A2522" s="245" t="str">
        <f>IF('data-compo-bot50'!A2520&lt;&gt;'data-compo-bot50'!A2519,'data-compo-bot50'!A2520,"")</f>
        <v/>
      </c>
      <c r="B2522" s="7" t="str">
        <f>'data-compo-bot50'!C2520</f>
        <v>Ethiopia</v>
      </c>
      <c r="C2522" s="246">
        <f>'data-compo-bot50'!B2520</f>
        <v>1</v>
      </c>
    </row>
    <row r="2523" spans="1:3" x14ac:dyDescent="0.2">
      <c r="A2523" s="245" t="str">
        <f>IF('data-compo-bot50'!A2521&lt;&gt;'data-compo-bot50'!A2520,'data-compo-bot50'!A2521,"")</f>
        <v/>
      </c>
      <c r="B2523" s="7" t="str">
        <f>'data-compo-bot50'!C2521</f>
        <v>Georgia</v>
      </c>
      <c r="C2523" s="246">
        <f>'data-compo-bot50'!B2521</f>
        <v>1</v>
      </c>
    </row>
    <row r="2524" spans="1:3" x14ac:dyDescent="0.2">
      <c r="A2524" s="245" t="str">
        <f>IF('data-compo-bot50'!A2522&lt;&gt;'data-compo-bot50'!A2521,'data-compo-bot50'!A2522,"")</f>
        <v/>
      </c>
      <c r="B2524" s="7" t="str">
        <f>'data-compo-bot50'!C2522</f>
        <v>Ghana</v>
      </c>
      <c r="C2524" s="246">
        <f>'data-compo-bot50'!B2522</f>
        <v>1</v>
      </c>
    </row>
    <row r="2525" spans="1:3" x14ac:dyDescent="0.2">
      <c r="A2525" s="245" t="str">
        <f>IF('data-compo-bot50'!A2523&lt;&gt;'data-compo-bot50'!A2522,'data-compo-bot50'!A2523,"")</f>
        <v/>
      </c>
      <c r="B2525" s="7" t="str">
        <f>'data-compo-bot50'!C2523</f>
        <v>Gambia</v>
      </c>
      <c r="C2525" s="246">
        <f>'data-compo-bot50'!B2523</f>
        <v>1</v>
      </c>
    </row>
    <row r="2526" spans="1:3" x14ac:dyDescent="0.2">
      <c r="A2526" s="245" t="str">
        <f>IF('data-compo-bot50'!A2524&lt;&gt;'data-compo-bot50'!A2523,'data-compo-bot50'!A2524,"")</f>
        <v/>
      </c>
      <c r="B2526" s="7" t="str">
        <f>'data-compo-bot50'!C2524</f>
        <v>Guinea</v>
      </c>
      <c r="C2526" s="246">
        <f>'data-compo-bot50'!B2524</f>
        <v>1</v>
      </c>
    </row>
    <row r="2527" spans="1:3" x14ac:dyDescent="0.2">
      <c r="A2527" s="245" t="str">
        <f>IF('data-compo-bot50'!A2525&lt;&gt;'data-compo-bot50'!A2524,'data-compo-bot50'!A2525,"")</f>
        <v/>
      </c>
      <c r="B2527" s="7" t="str">
        <f>'data-compo-bot50'!C2525</f>
        <v>Guatemala</v>
      </c>
      <c r="C2527" s="246">
        <f>'data-compo-bot50'!B2525</f>
        <v>1</v>
      </c>
    </row>
    <row r="2528" spans="1:3" x14ac:dyDescent="0.2">
      <c r="A2528" s="245" t="str">
        <f>IF('data-compo-bot50'!A2526&lt;&gt;'data-compo-bot50'!A2525,'data-compo-bot50'!A2526,"")</f>
        <v/>
      </c>
      <c r="B2528" s="7" t="str">
        <f>'data-compo-bot50'!C2526</f>
        <v>Guinea-Bissau</v>
      </c>
      <c r="C2528" s="246">
        <f>'data-compo-bot50'!B2526</f>
        <v>1</v>
      </c>
    </row>
    <row r="2529" spans="1:3" x14ac:dyDescent="0.2">
      <c r="A2529" s="245" t="str">
        <f>IF('data-compo-bot50'!A2527&lt;&gt;'data-compo-bot50'!A2526,'data-compo-bot50'!A2527,"")</f>
        <v/>
      </c>
      <c r="B2529" s="7" t="str">
        <f>'data-compo-bot50'!C2527</f>
        <v>Guyana</v>
      </c>
      <c r="C2529" s="246">
        <f>'data-compo-bot50'!B2527</f>
        <v>1</v>
      </c>
    </row>
    <row r="2530" spans="1:3" x14ac:dyDescent="0.2">
      <c r="A2530" s="245" t="str">
        <f>IF('data-compo-bot50'!A2528&lt;&gt;'data-compo-bot50'!A2527,'data-compo-bot50'!A2528,"")</f>
        <v/>
      </c>
      <c r="B2530" s="7" t="str">
        <f>'data-compo-bot50'!C2528</f>
        <v>Honduras</v>
      </c>
      <c r="C2530" s="246">
        <f>'data-compo-bot50'!B2528</f>
        <v>1</v>
      </c>
    </row>
    <row r="2531" spans="1:3" x14ac:dyDescent="0.2">
      <c r="A2531" s="245" t="str">
        <f>IF('data-compo-bot50'!A2529&lt;&gt;'data-compo-bot50'!A2528,'data-compo-bot50'!A2529,"")</f>
        <v/>
      </c>
      <c r="B2531" s="7" t="str">
        <f>'data-compo-bot50'!C2529</f>
        <v>Haiti</v>
      </c>
      <c r="C2531" s="246">
        <f>'data-compo-bot50'!B2529</f>
        <v>1</v>
      </c>
    </row>
    <row r="2532" spans="1:3" x14ac:dyDescent="0.2">
      <c r="A2532" s="245" t="str">
        <f>IF('data-compo-bot50'!A2530&lt;&gt;'data-compo-bot50'!A2529,'data-compo-bot50'!A2530,"")</f>
        <v/>
      </c>
      <c r="B2532" s="7" t="str">
        <f>'data-compo-bot50'!C2530</f>
        <v>Indonesia</v>
      </c>
      <c r="C2532" s="246">
        <f>'data-compo-bot50'!B2530</f>
        <v>1</v>
      </c>
    </row>
    <row r="2533" spans="1:3" x14ac:dyDescent="0.2">
      <c r="A2533" s="245" t="str">
        <f>IF('data-compo-bot50'!A2531&lt;&gt;'data-compo-bot50'!A2530,'data-compo-bot50'!A2531,"")</f>
        <v/>
      </c>
      <c r="B2533" s="7" t="str">
        <f>'data-compo-bot50'!C2531</f>
        <v>India</v>
      </c>
      <c r="C2533" s="246">
        <f>'data-compo-bot50'!B2531</f>
        <v>1</v>
      </c>
    </row>
    <row r="2534" spans="1:3" x14ac:dyDescent="0.2">
      <c r="A2534" s="245" t="str">
        <f>IF('data-compo-bot50'!A2532&lt;&gt;'data-compo-bot50'!A2531,'data-compo-bot50'!A2532,"")</f>
        <v/>
      </c>
      <c r="B2534" s="7" t="str">
        <f>'data-compo-bot50'!C2532</f>
        <v>Jamaica</v>
      </c>
      <c r="C2534" s="246">
        <f>'data-compo-bot50'!B2532</f>
        <v>1</v>
      </c>
    </row>
    <row r="2535" spans="1:3" x14ac:dyDescent="0.2">
      <c r="A2535" s="245" t="str">
        <f>IF('data-compo-bot50'!A2533&lt;&gt;'data-compo-bot50'!A2532,'data-compo-bot50'!A2533,"")</f>
        <v/>
      </c>
      <c r="B2535" s="7" t="str">
        <f>'data-compo-bot50'!C2533</f>
        <v>Jordan</v>
      </c>
      <c r="C2535" s="246">
        <f>'data-compo-bot50'!B2533</f>
        <v>1</v>
      </c>
    </row>
    <row r="2536" spans="1:3" x14ac:dyDescent="0.2">
      <c r="A2536" s="245" t="str">
        <f>IF('data-compo-bot50'!A2534&lt;&gt;'data-compo-bot50'!A2533,'data-compo-bot50'!A2534,"")</f>
        <v/>
      </c>
      <c r="B2536" s="7" t="str">
        <f>'data-compo-bot50'!C2534</f>
        <v>Kenya</v>
      </c>
      <c r="C2536" s="246">
        <f>'data-compo-bot50'!B2534</f>
        <v>1</v>
      </c>
    </row>
    <row r="2537" spans="1:3" x14ac:dyDescent="0.2">
      <c r="A2537" s="245" t="str">
        <f>IF('data-compo-bot50'!A2535&lt;&gt;'data-compo-bot50'!A2534,'data-compo-bot50'!A2535,"")</f>
        <v/>
      </c>
      <c r="B2537" s="7" t="str">
        <f>'data-compo-bot50'!C2535</f>
        <v>Kyrgyzstan</v>
      </c>
      <c r="C2537" s="246">
        <f>'data-compo-bot50'!B2535</f>
        <v>1</v>
      </c>
    </row>
    <row r="2538" spans="1:3" x14ac:dyDescent="0.2">
      <c r="A2538" s="245" t="str">
        <f>IF('data-compo-bot50'!A2536&lt;&gt;'data-compo-bot50'!A2535,'data-compo-bot50'!A2536,"")</f>
        <v/>
      </c>
      <c r="B2538" s="7" t="str">
        <f>'data-compo-bot50'!C2536</f>
        <v>Cambodia</v>
      </c>
      <c r="C2538" s="246">
        <f>'data-compo-bot50'!B2536</f>
        <v>1</v>
      </c>
    </row>
    <row r="2539" spans="1:3" x14ac:dyDescent="0.2">
      <c r="A2539" s="245" t="str">
        <f>IF('data-compo-bot50'!A2537&lt;&gt;'data-compo-bot50'!A2536,'data-compo-bot50'!A2537,"")</f>
        <v/>
      </c>
      <c r="B2539" s="7" t="str">
        <f>'data-compo-bot50'!C2537</f>
        <v>Comoros</v>
      </c>
      <c r="C2539" s="246">
        <f>'data-compo-bot50'!B2537</f>
        <v>1</v>
      </c>
    </row>
    <row r="2540" spans="1:3" x14ac:dyDescent="0.2">
      <c r="A2540" s="245" t="str">
        <f>IF('data-compo-bot50'!A2538&lt;&gt;'data-compo-bot50'!A2537,'data-compo-bot50'!A2538,"")</f>
        <v/>
      </c>
      <c r="B2540" s="7" t="str">
        <f>'data-compo-bot50'!C2538</f>
        <v>Lao PDR</v>
      </c>
      <c r="C2540" s="246">
        <f>'data-compo-bot50'!B2538</f>
        <v>1</v>
      </c>
    </row>
    <row r="2541" spans="1:3" x14ac:dyDescent="0.2">
      <c r="A2541" s="245" t="str">
        <f>IF('data-compo-bot50'!A2539&lt;&gt;'data-compo-bot50'!A2538,'data-compo-bot50'!A2539,"")</f>
        <v/>
      </c>
      <c r="B2541" s="7" t="str">
        <f>'data-compo-bot50'!C2539</f>
        <v>Liberia</v>
      </c>
      <c r="C2541" s="246">
        <f>'data-compo-bot50'!B2539</f>
        <v>1</v>
      </c>
    </row>
    <row r="2542" spans="1:3" x14ac:dyDescent="0.2">
      <c r="A2542" s="245" t="str">
        <f>IF('data-compo-bot50'!A2540&lt;&gt;'data-compo-bot50'!A2539,'data-compo-bot50'!A2540,"")</f>
        <v/>
      </c>
      <c r="B2542" s="7" t="str">
        <f>'data-compo-bot50'!C2540</f>
        <v>Lesotho</v>
      </c>
      <c r="C2542" s="246">
        <f>'data-compo-bot50'!B2540</f>
        <v>1</v>
      </c>
    </row>
    <row r="2543" spans="1:3" x14ac:dyDescent="0.2">
      <c r="A2543" s="245" t="str">
        <f>IF('data-compo-bot50'!A2541&lt;&gt;'data-compo-bot50'!A2540,'data-compo-bot50'!A2541,"")</f>
        <v/>
      </c>
      <c r="B2543" s="7" t="str">
        <f>'data-compo-bot50'!C2541</f>
        <v>Morocco</v>
      </c>
      <c r="C2543" s="246">
        <f>'data-compo-bot50'!B2541</f>
        <v>1</v>
      </c>
    </row>
    <row r="2544" spans="1:3" x14ac:dyDescent="0.2">
      <c r="A2544" s="245" t="str">
        <f>IF('data-compo-bot50'!A2542&lt;&gt;'data-compo-bot50'!A2541,'data-compo-bot50'!A2542,"")</f>
        <v/>
      </c>
      <c r="B2544" s="7" t="str">
        <f>'data-compo-bot50'!C2542</f>
        <v>Moldova</v>
      </c>
      <c r="C2544" s="246">
        <f>'data-compo-bot50'!B2542</f>
        <v>1</v>
      </c>
    </row>
    <row r="2545" spans="1:3" x14ac:dyDescent="0.2">
      <c r="A2545" s="245" t="str">
        <f>IF('data-compo-bot50'!A2543&lt;&gt;'data-compo-bot50'!A2542,'data-compo-bot50'!A2543,"")</f>
        <v/>
      </c>
      <c r="B2545" s="7" t="str">
        <f>'data-compo-bot50'!C2543</f>
        <v>Madagascar</v>
      </c>
      <c r="C2545" s="246">
        <f>'data-compo-bot50'!B2543</f>
        <v>1</v>
      </c>
    </row>
    <row r="2546" spans="1:3" x14ac:dyDescent="0.2">
      <c r="A2546" s="245" t="str">
        <f>IF('data-compo-bot50'!A2544&lt;&gt;'data-compo-bot50'!A2543,'data-compo-bot50'!A2544,"")</f>
        <v/>
      </c>
      <c r="B2546" s="7" t="str">
        <f>'data-compo-bot50'!C2544</f>
        <v>Mali</v>
      </c>
      <c r="C2546" s="246">
        <f>'data-compo-bot50'!B2544</f>
        <v>1</v>
      </c>
    </row>
    <row r="2547" spans="1:3" x14ac:dyDescent="0.2">
      <c r="A2547" s="245" t="str">
        <f>IF('data-compo-bot50'!A2545&lt;&gt;'data-compo-bot50'!A2544,'data-compo-bot50'!A2545,"")</f>
        <v/>
      </c>
      <c r="B2547" s="7" t="str">
        <f>'data-compo-bot50'!C2545</f>
        <v>Myanmar</v>
      </c>
      <c r="C2547" s="246">
        <f>'data-compo-bot50'!B2545</f>
        <v>1</v>
      </c>
    </row>
    <row r="2548" spans="1:3" x14ac:dyDescent="0.2">
      <c r="A2548" s="245" t="str">
        <f>IF('data-compo-bot50'!A2546&lt;&gt;'data-compo-bot50'!A2545,'data-compo-bot50'!A2546,"")</f>
        <v/>
      </c>
      <c r="B2548" s="7" t="str">
        <f>'data-compo-bot50'!C2546</f>
        <v>Mongolia</v>
      </c>
      <c r="C2548" s="246">
        <f>'data-compo-bot50'!B2546</f>
        <v>1</v>
      </c>
    </row>
    <row r="2549" spans="1:3" x14ac:dyDescent="0.2">
      <c r="A2549" s="245" t="str">
        <f>IF('data-compo-bot50'!A2547&lt;&gt;'data-compo-bot50'!A2546,'data-compo-bot50'!A2547,"")</f>
        <v/>
      </c>
      <c r="B2549" s="7" t="str">
        <f>'data-compo-bot50'!C2547</f>
        <v>Mauritania</v>
      </c>
      <c r="C2549" s="246">
        <f>'data-compo-bot50'!B2547</f>
        <v>1</v>
      </c>
    </row>
    <row r="2550" spans="1:3" x14ac:dyDescent="0.2">
      <c r="A2550" s="245" t="str">
        <f>IF('data-compo-bot50'!A2548&lt;&gt;'data-compo-bot50'!A2547,'data-compo-bot50'!A2548,"")</f>
        <v/>
      </c>
      <c r="B2550" s="7" t="str">
        <f>'data-compo-bot50'!C2548</f>
        <v>Malawi</v>
      </c>
      <c r="C2550" s="246">
        <f>'data-compo-bot50'!B2548</f>
        <v>1</v>
      </c>
    </row>
    <row r="2551" spans="1:3" x14ac:dyDescent="0.2">
      <c r="A2551" s="245" t="str">
        <f>IF('data-compo-bot50'!A2549&lt;&gt;'data-compo-bot50'!A2548,'data-compo-bot50'!A2549,"")</f>
        <v/>
      </c>
      <c r="B2551" s="7" t="str">
        <f>'data-compo-bot50'!C2549</f>
        <v>Mozambique</v>
      </c>
      <c r="C2551" s="246">
        <f>'data-compo-bot50'!B2549</f>
        <v>1</v>
      </c>
    </row>
    <row r="2552" spans="1:3" x14ac:dyDescent="0.2">
      <c r="A2552" s="245" t="str">
        <f>IF('data-compo-bot50'!A2550&lt;&gt;'data-compo-bot50'!A2549,'data-compo-bot50'!A2550,"")</f>
        <v/>
      </c>
      <c r="B2552" s="7" t="str">
        <f>'data-compo-bot50'!C2550</f>
        <v>Namibia</v>
      </c>
      <c r="C2552" s="246">
        <f>'data-compo-bot50'!B2550</f>
        <v>1</v>
      </c>
    </row>
    <row r="2553" spans="1:3" x14ac:dyDescent="0.2">
      <c r="A2553" s="245" t="str">
        <f>IF('data-compo-bot50'!A2551&lt;&gt;'data-compo-bot50'!A2550,'data-compo-bot50'!A2551,"")</f>
        <v/>
      </c>
      <c r="B2553" s="7" t="str">
        <f>'data-compo-bot50'!C2551</f>
        <v>Niger</v>
      </c>
      <c r="C2553" s="246">
        <f>'data-compo-bot50'!B2551</f>
        <v>1</v>
      </c>
    </row>
    <row r="2554" spans="1:3" x14ac:dyDescent="0.2">
      <c r="A2554" s="245" t="str">
        <f>IF('data-compo-bot50'!A2552&lt;&gt;'data-compo-bot50'!A2551,'data-compo-bot50'!A2552,"")</f>
        <v/>
      </c>
      <c r="B2554" s="7" t="str">
        <f>'data-compo-bot50'!C2552</f>
        <v>Nigeria</v>
      </c>
      <c r="C2554" s="246">
        <f>'data-compo-bot50'!B2552</f>
        <v>1</v>
      </c>
    </row>
    <row r="2555" spans="1:3" x14ac:dyDescent="0.2">
      <c r="A2555" s="245" t="str">
        <f>IF('data-compo-bot50'!A2553&lt;&gt;'data-compo-bot50'!A2552,'data-compo-bot50'!A2553,"")</f>
        <v/>
      </c>
      <c r="B2555" s="7" t="str">
        <f>'data-compo-bot50'!C2553</f>
        <v>Nicaragua</v>
      </c>
      <c r="C2555" s="246">
        <f>'data-compo-bot50'!B2553</f>
        <v>1</v>
      </c>
    </row>
    <row r="2556" spans="1:3" x14ac:dyDescent="0.2">
      <c r="A2556" s="245" t="str">
        <f>IF('data-compo-bot50'!A2554&lt;&gt;'data-compo-bot50'!A2553,'data-compo-bot50'!A2554,"")</f>
        <v/>
      </c>
      <c r="B2556" s="7" t="str">
        <f>'data-compo-bot50'!C2554</f>
        <v>Nepal</v>
      </c>
      <c r="C2556" s="246">
        <f>'data-compo-bot50'!B2554</f>
        <v>1</v>
      </c>
    </row>
    <row r="2557" spans="1:3" x14ac:dyDescent="0.2">
      <c r="A2557" s="245" t="str">
        <f>IF('data-compo-bot50'!A2555&lt;&gt;'data-compo-bot50'!A2554,'data-compo-bot50'!A2555,"")</f>
        <v/>
      </c>
      <c r="B2557" s="7" t="str">
        <f>'data-compo-bot50'!C2555</f>
        <v>Papua New Guinea</v>
      </c>
      <c r="C2557" s="246">
        <f>'data-compo-bot50'!B2555</f>
        <v>1</v>
      </c>
    </row>
    <row r="2558" spans="1:3" x14ac:dyDescent="0.2">
      <c r="A2558" s="245" t="str">
        <f>IF('data-compo-bot50'!A2556&lt;&gt;'data-compo-bot50'!A2555,'data-compo-bot50'!A2556,"")</f>
        <v/>
      </c>
      <c r="B2558" s="7" t="str">
        <f>'data-compo-bot50'!C2556</f>
        <v>Philippines</v>
      </c>
      <c r="C2558" s="246">
        <f>'data-compo-bot50'!B2556</f>
        <v>1</v>
      </c>
    </row>
    <row r="2559" spans="1:3" x14ac:dyDescent="0.2">
      <c r="A2559" s="245" t="str">
        <f>IF('data-compo-bot50'!A2557&lt;&gt;'data-compo-bot50'!A2556,'data-compo-bot50'!A2557,"")</f>
        <v/>
      </c>
      <c r="B2559" s="7" t="str">
        <f>'data-compo-bot50'!C2557</f>
        <v>Pakistan</v>
      </c>
      <c r="C2559" s="246">
        <f>'data-compo-bot50'!B2557</f>
        <v>1</v>
      </c>
    </row>
    <row r="2560" spans="1:3" x14ac:dyDescent="0.2">
      <c r="A2560" s="245" t="str">
        <f>IF('data-compo-bot50'!A2558&lt;&gt;'data-compo-bot50'!A2557,'data-compo-bot50'!A2558,"")</f>
        <v/>
      </c>
      <c r="B2560" s="7" t="str">
        <f>'data-compo-bot50'!C2558</f>
        <v>Palestine</v>
      </c>
      <c r="C2560" s="246">
        <f>'data-compo-bot50'!B2558</f>
        <v>1</v>
      </c>
    </row>
    <row r="2561" spans="1:3" x14ac:dyDescent="0.2">
      <c r="A2561" s="245" t="str">
        <f>IF('data-compo-bot50'!A2559&lt;&gt;'data-compo-bot50'!A2558,'data-compo-bot50'!A2559,"")</f>
        <v/>
      </c>
      <c r="B2561" s="7" t="str">
        <f>'data-compo-bot50'!C2559</f>
        <v>Rwanda</v>
      </c>
      <c r="C2561" s="246">
        <f>'data-compo-bot50'!B2559</f>
        <v>1</v>
      </c>
    </row>
    <row r="2562" spans="1:3" x14ac:dyDescent="0.2">
      <c r="A2562" s="245" t="str">
        <f>IF('data-compo-bot50'!A2560&lt;&gt;'data-compo-bot50'!A2559,'data-compo-bot50'!A2560,"")</f>
        <v/>
      </c>
      <c r="B2562" s="7" t="str">
        <f>'data-compo-bot50'!C2560</f>
        <v>Sudan</v>
      </c>
      <c r="C2562" s="246">
        <f>'data-compo-bot50'!B2560</f>
        <v>1</v>
      </c>
    </row>
    <row r="2563" spans="1:3" x14ac:dyDescent="0.2">
      <c r="A2563" s="245" t="str">
        <f>IF('data-compo-bot50'!A2561&lt;&gt;'data-compo-bot50'!A2560,'data-compo-bot50'!A2561,"")</f>
        <v/>
      </c>
      <c r="B2563" s="7" t="str">
        <f>'data-compo-bot50'!C2561</f>
        <v>Sierra Leone</v>
      </c>
      <c r="C2563" s="246">
        <f>'data-compo-bot50'!B2561</f>
        <v>1</v>
      </c>
    </row>
    <row r="2564" spans="1:3" x14ac:dyDescent="0.2">
      <c r="A2564" s="245" t="str">
        <f>IF('data-compo-bot50'!A2562&lt;&gt;'data-compo-bot50'!A2561,'data-compo-bot50'!A2562,"")</f>
        <v/>
      </c>
      <c r="B2564" s="7" t="str">
        <f>'data-compo-bot50'!C2562</f>
        <v>Senegal</v>
      </c>
      <c r="C2564" s="246">
        <f>'data-compo-bot50'!B2562</f>
        <v>1</v>
      </c>
    </row>
    <row r="2565" spans="1:3" x14ac:dyDescent="0.2">
      <c r="A2565" s="245" t="str">
        <f>IF('data-compo-bot50'!A2563&lt;&gt;'data-compo-bot50'!A2562,'data-compo-bot50'!A2563,"")</f>
        <v/>
      </c>
      <c r="B2565" s="7" t="str">
        <f>'data-compo-bot50'!C2563</f>
        <v>Somalia</v>
      </c>
      <c r="C2565" s="246">
        <f>'data-compo-bot50'!B2563</f>
        <v>1</v>
      </c>
    </row>
    <row r="2566" spans="1:3" x14ac:dyDescent="0.2">
      <c r="A2566" s="245" t="str">
        <f>IF('data-compo-bot50'!A2564&lt;&gt;'data-compo-bot50'!A2563,'data-compo-bot50'!A2564,"")</f>
        <v/>
      </c>
      <c r="B2566" s="7" t="str">
        <f>'data-compo-bot50'!C2564</f>
        <v>South Sudan</v>
      </c>
      <c r="C2566" s="246">
        <f>'data-compo-bot50'!B2564</f>
        <v>1</v>
      </c>
    </row>
    <row r="2567" spans="1:3" x14ac:dyDescent="0.2">
      <c r="A2567" s="245" t="str">
        <f>IF('data-compo-bot50'!A2565&lt;&gt;'data-compo-bot50'!A2564,'data-compo-bot50'!A2565,"")</f>
        <v/>
      </c>
      <c r="B2567" s="7" t="str">
        <f>'data-compo-bot50'!C2565</f>
        <v>Sao Tome and Principe</v>
      </c>
      <c r="C2567" s="246">
        <f>'data-compo-bot50'!B2565</f>
        <v>1</v>
      </c>
    </row>
    <row r="2568" spans="1:3" x14ac:dyDescent="0.2">
      <c r="A2568" s="245" t="str">
        <f>IF('data-compo-bot50'!A2566&lt;&gt;'data-compo-bot50'!A2565,'data-compo-bot50'!A2566,"")</f>
        <v/>
      </c>
      <c r="B2568" s="7" t="str">
        <f>'data-compo-bot50'!C2566</f>
        <v>El Salvador</v>
      </c>
      <c r="C2568" s="246">
        <f>'data-compo-bot50'!B2566</f>
        <v>1</v>
      </c>
    </row>
    <row r="2569" spans="1:3" x14ac:dyDescent="0.2">
      <c r="A2569" s="245" t="str">
        <f>IF('data-compo-bot50'!A2567&lt;&gt;'data-compo-bot50'!A2566,'data-compo-bot50'!A2567,"")</f>
        <v/>
      </c>
      <c r="B2569" s="7" t="str">
        <f>'data-compo-bot50'!C2567</f>
        <v>Syrian Arab Republic</v>
      </c>
      <c r="C2569" s="246">
        <f>'data-compo-bot50'!B2567</f>
        <v>1</v>
      </c>
    </row>
    <row r="2570" spans="1:3" x14ac:dyDescent="0.2">
      <c r="A2570" s="245" t="str">
        <f>IF('data-compo-bot50'!A2568&lt;&gt;'data-compo-bot50'!A2567,'data-compo-bot50'!A2568,"")</f>
        <v/>
      </c>
      <c r="B2570" s="7" t="str">
        <f>'data-compo-bot50'!C2568</f>
        <v>Swaziland</v>
      </c>
      <c r="C2570" s="246">
        <f>'data-compo-bot50'!B2568</f>
        <v>1</v>
      </c>
    </row>
    <row r="2571" spans="1:3" x14ac:dyDescent="0.2">
      <c r="A2571" s="245" t="str">
        <f>IF('data-compo-bot50'!A2569&lt;&gt;'data-compo-bot50'!A2568,'data-compo-bot50'!A2569,"")</f>
        <v/>
      </c>
      <c r="B2571" s="7" t="str">
        <f>'data-compo-bot50'!C2569</f>
        <v>Chad</v>
      </c>
      <c r="C2571" s="246">
        <f>'data-compo-bot50'!B2569</f>
        <v>1</v>
      </c>
    </row>
    <row r="2572" spans="1:3" x14ac:dyDescent="0.2">
      <c r="A2572" s="245" t="str">
        <f>IF('data-compo-bot50'!A2570&lt;&gt;'data-compo-bot50'!A2569,'data-compo-bot50'!A2570,"")</f>
        <v/>
      </c>
      <c r="B2572" s="7" t="str">
        <f>'data-compo-bot50'!C2570</f>
        <v>Togo</v>
      </c>
      <c r="C2572" s="246">
        <f>'data-compo-bot50'!B2570</f>
        <v>1</v>
      </c>
    </row>
    <row r="2573" spans="1:3" x14ac:dyDescent="0.2">
      <c r="A2573" s="245" t="str">
        <f>IF('data-compo-bot50'!A2571&lt;&gt;'data-compo-bot50'!A2570,'data-compo-bot50'!A2571,"")</f>
        <v/>
      </c>
      <c r="B2573" s="7" t="str">
        <f>'data-compo-bot50'!C2571</f>
        <v>Tajikistan</v>
      </c>
      <c r="C2573" s="246">
        <f>'data-compo-bot50'!B2571</f>
        <v>1</v>
      </c>
    </row>
    <row r="2574" spans="1:3" x14ac:dyDescent="0.2">
      <c r="A2574" s="245" t="str">
        <f>IF('data-compo-bot50'!A2572&lt;&gt;'data-compo-bot50'!A2571,'data-compo-bot50'!A2572,"")</f>
        <v/>
      </c>
      <c r="B2574" s="7" t="str">
        <f>'data-compo-bot50'!C2572</f>
        <v>Timor-Leste</v>
      </c>
      <c r="C2574" s="246">
        <f>'data-compo-bot50'!B2572</f>
        <v>1</v>
      </c>
    </row>
    <row r="2575" spans="1:3" x14ac:dyDescent="0.2">
      <c r="A2575" s="245" t="str">
        <f>IF('data-compo-bot50'!A2573&lt;&gt;'data-compo-bot50'!A2572,'data-compo-bot50'!A2573,"")</f>
        <v/>
      </c>
      <c r="B2575" s="7" t="str">
        <f>'data-compo-bot50'!C2573</f>
        <v>Tunisia</v>
      </c>
      <c r="C2575" s="246">
        <f>'data-compo-bot50'!B2573</f>
        <v>1</v>
      </c>
    </row>
    <row r="2576" spans="1:3" x14ac:dyDescent="0.2">
      <c r="A2576" s="245" t="str">
        <f>IF('data-compo-bot50'!A2574&lt;&gt;'data-compo-bot50'!A2573,'data-compo-bot50'!A2574,"")</f>
        <v/>
      </c>
      <c r="B2576" s="7" t="str">
        <f>'data-compo-bot50'!C2574</f>
        <v>Tanzania</v>
      </c>
      <c r="C2576" s="246">
        <f>'data-compo-bot50'!B2574</f>
        <v>1</v>
      </c>
    </row>
    <row r="2577" spans="1:3" x14ac:dyDescent="0.2">
      <c r="A2577" s="245" t="str">
        <f>IF('data-compo-bot50'!A2575&lt;&gt;'data-compo-bot50'!A2574,'data-compo-bot50'!A2575,"")</f>
        <v/>
      </c>
      <c r="B2577" s="7" t="str">
        <f>'data-compo-bot50'!C2575</f>
        <v>Ukraine</v>
      </c>
      <c r="C2577" s="246">
        <f>'data-compo-bot50'!B2575</f>
        <v>1</v>
      </c>
    </row>
    <row r="2578" spans="1:3" x14ac:dyDescent="0.2">
      <c r="A2578" s="245" t="str">
        <f>IF('data-compo-bot50'!A2576&lt;&gt;'data-compo-bot50'!A2575,'data-compo-bot50'!A2576,"")</f>
        <v/>
      </c>
      <c r="B2578" s="7" t="str">
        <f>'data-compo-bot50'!C2576</f>
        <v>Uganda</v>
      </c>
      <c r="C2578" s="246">
        <f>'data-compo-bot50'!B2576</f>
        <v>1</v>
      </c>
    </row>
    <row r="2579" spans="1:3" x14ac:dyDescent="0.2">
      <c r="A2579" s="245" t="str">
        <f>IF('data-compo-bot50'!A2577&lt;&gt;'data-compo-bot50'!A2576,'data-compo-bot50'!A2577,"")</f>
        <v/>
      </c>
      <c r="B2579" s="7" t="str">
        <f>'data-compo-bot50'!C2577</f>
        <v>Uzbekistan</v>
      </c>
      <c r="C2579" s="246">
        <f>'data-compo-bot50'!B2577</f>
        <v>1</v>
      </c>
    </row>
    <row r="2580" spans="1:3" x14ac:dyDescent="0.2">
      <c r="A2580" s="245" t="str">
        <f>IF('data-compo-bot50'!A2578&lt;&gt;'data-compo-bot50'!A2577,'data-compo-bot50'!A2578,"")</f>
        <v/>
      </c>
      <c r="B2580" s="7" t="str">
        <f>'data-compo-bot50'!C2578</f>
        <v>Venezuela</v>
      </c>
      <c r="C2580" s="246">
        <f>'data-compo-bot50'!B2578</f>
        <v>1</v>
      </c>
    </row>
    <row r="2581" spans="1:3" x14ac:dyDescent="0.2">
      <c r="A2581" s="245" t="str">
        <f>IF('data-compo-bot50'!A2579&lt;&gt;'data-compo-bot50'!A2578,'data-compo-bot50'!A2579,"")</f>
        <v/>
      </c>
      <c r="B2581" s="7" t="str">
        <f>'data-compo-bot50'!C2579</f>
        <v>Viet Nam</v>
      </c>
      <c r="C2581" s="246">
        <f>'data-compo-bot50'!B2579</f>
        <v>1</v>
      </c>
    </row>
    <row r="2582" spans="1:3" x14ac:dyDescent="0.2">
      <c r="A2582" s="245" t="str">
        <f>IF('data-compo-bot50'!A2580&lt;&gt;'data-compo-bot50'!A2579,'data-compo-bot50'!A2580,"")</f>
        <v/>
      </c>
      <c r="B2582" s="7" t="str">
        <f>'data-compo-bot50'!C2580</f>
        <v>Yemen</v>
      </c>
      <c r="C2582" s="246">
        <f>'data-compo-bot50'!B2580</f>
        <v>1</v>
      </c>
    </row>
    <row r="2583" spans="1:3" x14ac:dyDescent="0.2">
      <c r="A2583" s="245" t="str">
        <f>IF('data-compo-bot50'!A2581&lt;&gt;'data-compo-bot50'!A2580,'data-compo-bot50'!A2581,"")</f>
        <v/>
      </c>
      <c r="B2583" s="7" t="str">
        <f>'data-compo-bot50'!C2581</f>
        <v>Zambia</v>
      </c>
      <c r="C2583" s="246">
        <f>'data-compo-bot50'!B2581</f>
        <v>1</v>
      </c>
    </row>
    <row r="2584" spans="1:3" x14ac:dyDescent="0.2">
      <c r="A2584" s="245" t="str">
        <f>IF('data-compo-bot50'!A2582&lt;&gt;'data-compo-bot50'!A2581,'data-compo-bot50'!A2582,"")</f>
        <v/>
      </c>
      <c r="B2584" s="7" t="str">
        <f>'data-compo-bot50'!C2582</f>
        <v>Zimbabwe</v>
      </c>
      <c r="C2584" s="246">
        <f>'data-compo-bot50'!B2582</f>
        <v>1</v>
      </c>
    </row>
    <row r="2585" spans="1:3" x14ac:dyDescent="0.2">
      <c r="A2585" s="245" t="str">
        <f>IF('data-compo-bot50'!A2583&lt;&gt;'data-compo-bot50'!A2582,'data-compo-bot50'!A2583,"")</f>
        <v/>
      </c>
      <c r="B2585" s="7" t="str">
        <f>'data-compo-bot50'!C2583</f>
        <v>Zanzibar</v>
      </c>
      <c r="C2585" s="246">
        <f>'data-compo-bot50'!B2583</f>
        <v>1</v>
      </c>
    </row>
    <row r="2586" spans="1:3" x14ac:dyDescent="0.2">
      <c r="A2586" s="245">
        <f>IF('data-compo-bot50'!A2584&lt;&gt;'data-compo-bot50'!A2583,'data-compo-bot50'!A2584,"")</f>
        <v>2020</v>
      </c>
      <c r="B2586" s="7" t="str">
        <f>'data-compo-bot50'!C2584</f>
        <v>Afghanistan</v>
      </c>
      <c r="C2586" s="246">
        <f>'data-compo-bot50'!B2584</f>
        <v>1</v>
      </c>
    </row>
    <row r="2587" spans="1:3" x14ac:dyDescent="0.2">
      <c r="A2587" s="245" t="str">
        <f>IF('data-compo-bot50'!A2585&lt;&gt;'data-compo-bot50'!A2584,'data-compo-bot50'!A2585,"")</f>
        <v/>
      </c>
      <c r="B2587" s="7" t="str">
        <f>'data-compo-bot50'!C2585</f>
        <v>Albania</v>
      </c>
      <c r="C2587" s="246">
        <f>'data-compo-bot50'!B2585</f>
        <v>1</v>
      </c>
    </row>
    <row r="2588" spans="1:3" x14ac:dyDescent="0.2">
      <c r="A2588" s="245" t="str">
        <f>IF('data-compo-bot50'!A2586&lt;&gt;'data-compo-bot50'!A2585,'data-compo-bot50'!A2586,"")</f>
        <v/>
      </c>
      <c r="B2588" s="7" t="str">
        <f>'data-compo-bot50'!C2586</f>
        <v>Armenia</v>
      </c>
      <c r="C2588" s="246">
        <f>'data-compo-bot50'!B2586</f>
        <v>1</v>
      </c>
    </row>
    <row r="2589" spans="1:3" x14ac:dyDescent="0.2">
      <c r="A2589" s="245" t="str">
        <f>IF('data-compo-bot50'!A2587&lt;&gt;'data-compo-bot50'!A2586,'data-compo-bot50'!A2587,"")</f>
        <v/>
      </c>
      <c r="B2589" s="7" t="str">
        <f>'data-compo-bot50'!C2587</f>
        <v>Angola</v>
      </c>
      <c r="C2589" s="246">
        <f>'data-compo-bot50'!B2587</f>
        <v>1</v>
      </c>
    </row>
    <row r="2590" spans="1:3" x14ac:dyDescent="0.2">
      <c r="A2590" s="245" t="str">
        <f>IF('data-compo-bot50'!A2588&lt;&gt;'data-compo-bot50'!A2587,'data-compo-bot50'!A2588,"")</f>
        <v/>
      </c>
      <c r="B2590" s="7" t="str">
        <f>'data-compo-bot50'!C2588</f>
        <v>Bangladesh</v>
      </c>
      <c r="C2590" s="246">
        <f>'data-compo-bot50'!B2588</f>
        <v>1</v>
      </c>
    </row>
    <row r="2591" spans="1:3" x14ac:dyDescent="0.2">
      <c r="A2591" s="245" t="str">
        <f>IF('data-compo-bot50'!A2589&lt;&gt;'data-compo-bot50'!A2588,'data-compo-bot50'!A2589,"")</f>
        <v/>
      </c>
      <c r="B2591" s="7" t="str">
        <f>'data-compo-bot50'!C2589</f>
        <v>Burkina Faso</v>
      </c>
      <c r="C2591" s="246">
        <f>'data-compo-bot50'!B2589</f>
        <v>1</v>
      </c>
    </row>
    <row r="2592" spans="1:3" x14ac:dyDescent="0.2">
      <c r="A2592" s="245" t="str">
        <f>IF('data-compo-bot50'!A2590&lt;&gt;'data-compo-bot50'!A2589,'data-compo-bot50'!A2590,"")</f>
        <v/>
      </c>
      <c r="B2592" s="7" t="str">
        <f>'data-compo-bot50'!C2590</f>
        <v>Burundi</v>
      </c>
      <c r="C2592" s="246">
        <f>'data-compo-bot50'!B2590</f>
        <v>1</v>
      </c>
    </row>
    <row r="2593" spans="1:3" x14ac:dyDescent="0.2">
      <c r="A2593" s="245" t="str">
        <f>IF('data-compo-bot50'!A2591&lt;&gt;'data-compo-bot50'!A2590,'data-compo-bot50'!A2591,"")</f>
        <v/>
      </c>
      <c r="B2593" s="7" t="str">
        <f>'data-compo-bot50'!C2591</f>
        <v>Benin</v>
      </c>
      <c r="C2593" s="246">
        <f>'data-compo-bot50'!B2591</f>
        <v>1</v>
      </c>
    </row>
    <row r="2594" spans="1:3" x14ac:dyDescent="0.2">
      <c r="A2594" s="245" t="str">
        <f>IF('data-compo-bot50'!A2592&lt;&gt;'data-compo-bot50'!A2591,'data-compo-bot50'!A2592,"")</f>
        <v/>
      </c>
      <c r="B2594" s="7" t="str">
        <f>'data-compo-bot50'!C2592</f>
        <v>Bolivia</v>
      </c>
      <c r="C2594" s="246">
        <f>'data-compo-bot50'!B2592</f>
        <v>1</v>
      </c>
    </row>
    <row r="2595" spans="1:3" x14ac:dyDescent="0.2">
      <c r="A2595" s="245" t="str">
        <f>IF('data-compo-bot50'!A2593&lt;&gt;'data-compo-bot50'!A2592,'data-compo-bot50'!A2593,"")</f>
        <v/>
      </c>
      <c r="B2595" s="7" t="str">
        <f>'data-compo-bot50'!C2593</f>
        <v>Bhutan</v>
      </c>
      <c r="C2595" s="246">
        <f>'data-compo-bot50'!B2593</f>
        <v>1</v>
      </c>
    </row>
    <row r="2596" spans="1:3" x14ac:dyDescent="0.2">
      <c r="A2596" s="245" t="str">
        <f>IF('data-compo-bot50'!A2594&lt;&gt;'data-compo-bot50'!A2593,'data-compo-bot50'!A2594,"")</f>
        <v/>
      </c>
      <c r="B2596" s="7" t="str">
        <f>'data-compo-bot50'!C2594</f>
        <v>Belize</v>
      </c>
      <c r="C2596" s="246">
        <f>'data-compo-bot50'!B2594</f>
        <v>1</v>
      </c>
    </row>
    <row r="2597" spans="1:3" x14ac:dyDescent="0.2">
      <c r="A2597" s="245" t="str">
        <f>IF('data-compo-bot50'!A2595&lt;&gt;'data-compo-bot50'!A2594,'data-compo-bot50'!A2595,"")</f>
        <v/>
      </c>
      <c r="B2597" s="7" t="str">
        <f>'data-compo-bot50'!C2595</f>
        <v>DR Congo</v>
      </c>
      <c r="C2597" s="246">
        <f>'data-compo-bot50'!B2595</f>
        <v>1</v>
      </c>
    </row>
    <row r="2598" spans="1:3" x14ac:dyDescent="0.2">
      <c r="A2598" s="245" t="str">
        <f>IF('data-compo-bot50'!A2596&lt;&gt;'data-compo-bot50'!A2595,'data-compo-bot50'!A2596,"")</f>
        <v/>
      </c>
      <c r="B2598" s="7" t="str">
        <f>'data-compo-bot50'!C2596</f>
        <v>Central African Republic</v>
      </c>
      <c r="C2598" s="246">
        <f>'data-compo-bot50'!B2596</f>
        <v>1</v>
      </c>
    </row>
    <row r="2599" spans="1:3" x14ac:dyDescent="0.2">
      <c r="A2599" s="245" t="str">
        <f>IF('data-compo-bot50'!A2597&lt;&gt;'data-compo-bot50'!A2596,'data-compo-bot50'!A2597,"")</f>
        <v/>
      </c>
      <c r="B2599" s="7" t="str">
        <f>'data-compo-bot50'!C2597</f>
        <v>Congo</v>
      </c>
      <c r="C2599" s="246">
        <f>'data-compo-bot50'!B2597</f>
        <v>1</v>
      </c>
    </row>
    <row r="2600" spans="1:3" x14ac:dyDescent="0.2">
      <c r="A2600" s="245" t="str">
        <f>IF('data-compo-bot50'!A2598&lt;&gt;'data-compo-bot50'!A2597,'data-compo-bot50'!A2598,"")</f>
        <v/>
      </c>
      <c r="B2600" s="7" t="str">
        <f>'data-compo-bot50'!C2598</f>
        <v>Cote d'Ivoire</v>
      </c>
      <c r="C2600" s="246">
        <f>'data-compo-bot50'!B2598</f>
        <v>1</v>
      </c>
    </row>
    <row r="2601" spans="1:3" x14ac:dyDescent="0.2">
      <c r="A2601" s="245" t="str">
        <f>IF('data-compo-bot50'!A2599&lt;&gt;'data-compo-bot50'!A2598,'data-compo-bot50'!A2599,"")</f>
        <v/>
      </c>
      <c r="B2601" s="7" t="str">
        <f>'data-compo-bot50'!C2599</f>
        <v>Cameroon</v>
      </c>
      <c r="C2601" s="246">
        <f>'data-compo-bot50'!B2599</f>
        <v>1</v>
      </c>
    </row>
    <row r="2602" spans="1:3" x14ac:dyDescent="0.2">
      <c r="A2602" s="245" t="str">
        <f>IF('data-compo-bot50'!A2600&lt;&gt;'data-compo-bot50'!A2599,'data-compo-bot50'!A2600,"")</f>
        <v/>
      </c>
      <c r="B2602" s="7" t="str">
        <f>'data-compo-bot50'!C2600</f>
        <v>Cabo Verde</v>
      </c>
      <c r="C2602" s="246">
        <f>'data-compo-bot50'!B2600</f>
        <v>1</v>
      </c>
    </row>
    <row r="2603" spans="1:3" x14ac:dyDescent="0.2">
      <c r="A2603" s="245" t="str">
        <f>IF('data-compo-bot50'!A2601&lt;&gt;'data-compo-bot50'!A2600,'data-compo-bot50'!A2601,"")</f>
        <v/>
      </c>
      <c r="B2603" s="7" t="str">
        <f>'data-compo-bot50'!C2601</f>
        <v>Djibouti</v>
      </c>
      <c r="C2603" s="246">
        <f>'data-compo-bot50'!B2601</f>
        <v>1</v>
      </c>
    </row>
    <row r="2604" spans="1:3" x14ac:dyDescent="0.2">
      <c r="A2604" s="245" t="str">
        <f>IF('data-compo-bot50'!A2602&lt;&gt;'data-compo-bot50'!A2601,'data-compo-bot50'!A2602,"")</f>
        <v/>
      </c>
      <c r="B2604" s="7" t="str">
        <f>'data-compo-bot50'!C2602</f>
        <v>Ecuador</v>
      </c>
      <c r="C2604" s="246">
        <f>'data-compo-bot50'!B2602</f>
        <v>1</v>
      </c>
    </row>
    <row r="2605" spans="1:3" x14ac:dyDescent="0.2">
      <c r="A2605" s="245" t="str">
        <f>IF('data-compo-bot50'!A2603&lt;&gt;'data-compo-bot50'!A2602,'data-compo-bot50'!A2603,"")</f>
        <v/>
      </c>
      <c r="B2605" s="7" t="str">
        <f>'data-compo-bot50'!C2603</f>
        <v>Egypt</v>
      </c>
      <c r="C2605" s="246">
        <f>'data-compo-bot50'!B2603</f>
        <v>0.14000000059604645</v>
      </c>
    </row>
    <row r="2606" spans="1:3" x14ac:dyDescent="0.2">
      <c r="A2606" s="245" t="str">
        <f>IF('data-compo-bot50'!A2604&lt;&gt;'data-compo-bot50'!A2603,'data-compo-bot50'!A2604,"")</f>
        <v/>
      </c>
      <c r="B2606" s="7" t="str">
        <f>'data-compo-bot50'!C2604</f>
        <v>Eritrea</v>
      </c>
      <c r="C2606" s="246">
        <f>'data-compo-bot50'!B2604</f>
        <v>1</v>
      </c>
    </row>
    <row r="2607" spans="1:3" x14ac:dyDescent="0.2">
      <c r="A2607" s="245" t="str">
        <f>IF('data-compo-bot50'!A2605&lt;&gt;'data-compo-bot50'!A2604,'data-compo-bot50'!A2605,"")</f>
        <v/>
      </c>
      <c r="B2607" s="7" t="str">
        <f>'data-compo-bot50'!C2605</f>
        <v>Ethiopia</v>
      </c>
      <c r="C2607" s="246">
        <f>'data-compo-bot50'!B2605</f>
        <v>1</v>
      </c>
    </row>
    <row r="2608" spans="1:3" x14ac:dyDescent="0.2">
      <c r="A2608" s="245" t="str">
        <f>IF('data-compo-bot50'!A2606&lt;&gt;'data-compo-bot50'!A2605,'data-compo-bot50'!A2606,"")</f>
        <v/>
      </c>
      <c r="B2608" s="7" t="str">
        <f>'data-compo-bot50'!C2606</f>
        <v>Georgia</v>
      </c>
      <c r="C2608" s="246">
        <f>'data-compo-bot50'!B2606</f>
        <v>1</v>
      </c>
    </row>
    <row r="2609" spans="1:3" x14ac:dyDescent="0.2">
      <c r="A2609" s="245" t="str">
        <f>IF('data-compo-bot50'!A2607&lt;&gt;'data-compo-bot50'!A2606,'data-compo-bot50'!A2607,"")</f>
        <v/>
      </c>
      <c r="B2609" s="7" t="str">
        <f>'data-compo-bot50'!C2607</f>
        <v>Ghana</v>
      </c>
      <c r="C2609" s="246">
        <f>'data-compo-bot50'!B2607</f>
        <v>1</v>
      </c>
    </row>
    <row r="2610" spans="1:3" x14ac:dyDescent="0.2">
      <c r="A2610" s="245" t="str">
        <f>IF('data-compo-bot50'!A2608&lt;&gt;'data-compo-bot50'!A2607,'data-compo-bot50'!A2608,"")</f>
        <v/>
      </c>
      <c r="B2610" s="7" t="str">
        <f>'data-compo-bot50'!C2608</f>
        <v>Gambia</v>
      </c>
      <c r="C2610" s="246">
        <f>'data-compo-bot50'!B2608</f>
        <v>1</v>
      </c>
    </row>
    <row r="2611" spans="1:3" x14ac:dyDescent="0.2">
      <c r="A2611" s="245" t="str">
        <f>IF('data-compo-bot50'!A2609&lt;&gt;'data-compo-bot50'!A2608,'data-compo-bot50'!A2609,"")</f>
        <v/>
      </c>
      <c r="B2611" s="7" t="str">
        <f>'data-compo-bot50'!C2609</f>
        <v>Guinea</v>
      </c>
      <c r="C2611" s="246">
        <f>'data-compo-bot50'!B2609</f>
        <v>1</v>
      </c>
    </row>
    <row r="2612" spans="1:3" x14ac:dyDescent="0.2">
      <c r="A2612" s="245" t="str">
        <f>IF('data-compo-bot50'!A2610&lt;&gt;'data-compo-bot50'!A2609,'data-compo-bot50'!A2610,"")</f>
        <v/>
      </c>
      <c r="B2612" s="7" t="str">
        <f>'data-compo-bot50'!C2610</f>
        <v>Guatemala</v>
      </c>
      <c r="C2612" s="246">
        <f>'data-compo-bot50'!B2610</f>
        <v>1</v>
      </c>
    </row>
    <row r="2613" spans="1:3" x14ac:dyDescent="0.2">
      <c r="A2613" s="245" t="str">
        <f>IF('data-compo-bot50'!A2611&lt;&gt;'data-compo-bot50'!A2610,'data-compo-bot50'!A2611,"")</f>
        <v/>
      </c>
      <c r="B2613" s="7" t="str">
        <f>'data-compo-bot50'!C2611</f>
        <v>Guinea-Bissau</v>
      </c>
      <c r="C2613" s="246">
        <f>'data-compo-bot50'!B2611</f>
        <v>1</v>
      </c>
    </row>
    <row r="2614" spans="1:3" x14ac:dyDescent="0.2">
      <c r="A2614" s="245" t="str">
        <f>IF('data-compo-bot50'!A2612&lt;&gt;'data-compo-bot50'!A2611,'data-compo-bot50'!A2612,"")</f>
        <v/>
      </c>
      <c r="B2614" s="7" t="str">
        <f>'data-compo-bot50'!C2612</f>
        <v>Guyana</v>
      </c>
      <c r="C2614" s="246">
        <f>'data-compo-bot50'!B2612</f>
        <v>1</v>
      </c>
    </row>
    <row r="2615" spans="1:3" x14ac:dyDescent="0.2">
      <c r="A2615" s="245" t="str">
        <f>IF('data-compo-bot50'!A2613&lt;&gt;'data-compo-bot50'!A2612,'data-compo-bot50'!A2613,"")</f>
        <v/>
      </c>
      <c r="B2615" s="7" t="str">
        <f>'data-compo-bot50'!C2613</f>
        <v>Honduras</v>
      </c>
      <c r="C2615" s="246">
        <f>'data-compo-bot50'!B2613</f>
        <v>1</v>
      </c>
    </row>
    <row r="2616" spans="1:3" x14ac:dyDescent="0.2">
      <c r="A2616" s="245" t="str">
        <f>IF('data-compo-bot50'!A2614&lt;&gt;'data-compo-bot50'!A2613,'data-compo-bot50'!A2614,"")</f>
        <v/>
      </c>
      <c r="B2616" s="7" t="str">
        <f>'data-compo-bot50'!C2614</f>
        <v>Haiti</v>
      </c>
      <c r="C2616" s="246">
        <f>'data-compo-bot50'!B2614</f>
        <v>1</v>
      </c>
    </row>
    <row r="2617" spans="1:3" x14ac:dyDescent="0.2">
      <c r="A2617" s="245" t="str">
        <f>IF('data-compo-bot50'!A2615&lt;&gt;'data-compo-bot50'!A2614,'data-compo-bot50'!A2615,"")</f>
        <v/>
      </c>
      <c r="B2617" s="7" t="str">
        <f>'data-compo-bot50'!C2615</f>
        <v>Indonesia</v>
      </c>
      <c r="C2617" s="246">
        <f>'data-compo-bot50'!B2615</f>
        <v>1</v>
      </c>
    </row>
    <row r="2618" spans="1:3" x14ac:dyDescent="0.2">
      <c r="A2618" s="245" t="str">
        <f>IF('data-compo-bot50'!A2616&lt;&gt;'data-compo-bot50'!A2615,'data-compo-bot50'!A2616,"")</f>
        <v/>
      </c>
      <c r="B2618" s="7" t="str">
        <f>'data-compo-bot50'!C2616</f>
        <v>India</v>
      </c>
      <c r="C2618" s="246">
        <f>'data-compo-bot50'!B2616</f>
        <v>1</v>
      </c>
    </row>
    <row r="2619" spans="1:3" x14ac:dyDescent="0.2">
      <c r="A2619" s="245" t="str">
        <f>IF('data-compo-bot50'!A2617&lt;&gt;'data-compo-bot50'!A2616,'data-compo-bot50'!A2617,"")</f>
        <v/>
      </c>
      <c r="B2619" s="7" t="str">
        <f>'data-compo-bot50'!C2617</f>
        <v>Jamaica</v>
      </c>
      <c r="C2619" s="246">
        <f>'data-compo-bot50'!B2617</f>
        <v>1</v>
      </c>
    </row>
    <row r="2620" spans="1:3" x14ac:dyDescent="0.2">
      <c r="A2620" s="245" t="str">
        <f>IF('data-compo-bot50'!A2618&lt;&gt;'data-compo-bot50'!A2617,'data-compo-bot50'!A2618,"")</f>
        <v/>
      </c>
      <c r="B2620" s="7" t="str">
        <f>'data-compo-bot50'!C2618</f>
        <v>Jordan</v>
      </c>
      <c r="C2620" s="246">
        <f>'data-compo-bot50'!B2618</f>
        <v>1</v>
      </c>
    </row>
    <row r="2621" spans="1:3" x14ac:dyDescent="0.2">
      <c r="A2621" s="245" t="str">
        <f>IF('data-compo-bot50'!A2619&lt;&gt;'data-compo-bot50'!A2618,'data-compo-bot50'!A2619,"")</f>
        <v/>
      </c>
      <c r="B2621" s="7" t="str">
        <f>'data-compo-bot50'!C2619</f>
        <v>Kenya</v>
      </c>
      <c r="C2621" s="246">
        <f>'data-compo-bot50'!B2619</f>
        <v>1</v>
      </c>
    </row>
    <row r="2622" spans="1:3" x14ac:dyDescent="0.2">
      <c r="A2622" s="245" t="str">
        <f>IF('data-compo-bot50'!A2620&lt;&gt;'data-compo-bot50'!A2619,'data-compo-bot50'!A2620,"")</f>
        <v/>
      </c>
      <c r="B2622" s="7" t="str">
        <f>'data-compo-bot50'!C2620</f>
        <v>Kyrgyzstan</v>
      </c>
      <c r="C2622" s="246">
        <f>'data-compo-bot50'!B2620</f>
        <v>1</v>
      </c>
    </row>
    <row r="2623" spans="1:3" x14ac:dyDescent="0.2">
      <c r="A2623" s="245" t="str">
        <f>IF('data-compo-bot50'!A2621&lt;&gt;'data-compo-bot50'!A2620,'data-compo-bot50'!A2621,"")</f>
        <v/>
      </c>
      <c r="B2623" s="7" t="str">
        <f>'data-compo-bot50'!C2621</f>
        <v>Cambodia</v>
      </c>
      <c r="C2623" s="246">
        <f>'data-compo-bot50'!B2621</f>
        <v>1</v>
      </c>
    </row>
    <row r="2624" spans="1:3" x14ac:dyDescent="0.2">
      <c r="A2624" s="245" t="str">
        <f>IF('data-compo-bot50'!A2622&lt;&gt;'data-compo-bot50'!A2621,'data-compo-bot50'!A2622,"")</f>
        <v/>
      </c>
      <c r="B2624" s="7" t="str">
        <f>'data-compo-bot50'!C2622</f>
        <v>Comoros</v>
      </c>
      <c r="C2624" s="246">
        <f>'data-compo-bot50'!B2622</f>
        <v>1</v>
      </c>
    </row>
    <row r="2625" spans="1:3" x14ac:dyDescent="0.2">
      <c r="A2625" s="245" t="str">
        <f>IF('data-compo-bot50'!A2623&lt;&gt;'data-compo-bot50'!A2622,'data-compo-bot50'!A2623,"")</f>
        <v/>
      </c>
      <c r="B2625" s="7" t="str">
        <f>'data-compo-bot50'!C2623</f>
        <v>Lao PDR</v>
      </c>
      <c r="C2625" s="246">
        <f>'data-compo-bot50'!B2623</f>
        <v>1</v>
      </c>
    </row>
    <row r="2626" spans="1:3" x14ac:dyDescent="0.2">
      <c r="A2626" s="245" t="str">
        <f>IF('data-compo-bot50'!A2624&lt;&gt;'data-compo-bot50'!A2623,'data-compo-bot50'!A2624,"")</f>
        <v/>
      </c>
      <c r="B2626" s="7" t="str">
        <f>'data-compo-bot50'!C2624</f>
        <v>Liberia</v>
      </c>
      <c r="C2626" s="246">
        <f>'data-compo-bot50'!B2624</f>
        <v>1</v>
      </c>
    </row>
    <row r="2627" spans="1:3" x14ac:dyDescent="0.2">
      <c r="A2627" s="245" t="str">
        <f>IF('data-compo-bot50'!A2625&lt;&gt;'data-compo-bot50'!A2624,'data-compo-bot50'!A2625,"")</f>
        <v/>
      </c>
      <c r="B2627" s="7" t="str">
        <f>'data-compo-bot50'!C2625</f>
        <v>Lesotho</v>
      </c>
      <c r="C2627" s="246">
        <f>'data-compo-bot50'!B2625</f>
        <v>1</v>
      </c>
    </row>
    <row r="2628" spans="1:3" x14ac:dyDescent="0.2">
      <c r="A2628" s="245" t="str">
        <f>IF('data-compo-bot50'!A2626&lt;&gt;'data-compo-bot50'!A2625,'data-compo-bot50'!A2626,"")</f>
        <v/>
      </c>
      <c r="B2628" s="7" t="str">
        <f>'data-compo-bot50'!C2626</f>
        <v>Morocco</v>
      </c>
      <c r="C2628" s="246">
        <f>'data-compo-bot50'!B2626</f>
        <v>1</v>
      </c>
    </row>
    <row r="2629" spans="1:3" x14ac:dyDescent="0.2">
      <c r="A2629" s="245" t="str">
        <f>IF('data-compo-bot50'!A2627&lt;&gt;'data-compo-bot50'!A2626,'data-compo-bot50'!A2627,"")</f>
        <v/>
      </c>
      <c r="B2629" s="7" t="str">
        <f>'data-compo-bot50'!C2627</f>
        <v>Moldova</v>
      </c>
      <c r="C2629" s="246">
        <f>'data-compo-bot50'!B2627</f>
        <v>1</v>
      </c>
    </row>
    <row r="2630" spans="1:3" x14ac:dyDescent="0.2">
      <c r="A2630" s="245" t="str">
        <f>IF('data-compo-bot50'!A2628&lt;&gt;'data-compo-bot50'!A2627,'data-compo-bot50'!A2628,"")</f>
        <v/>
      </c>
      <c r="B2630" s="7" t="str">
        <f>'data-compo-bot50'!C2628</f>
        <v>Madagascar</v>
      </c>
      <c r="C2630" s="246">
        <f>'data-compo-bot50'!B2628</f>
        <v>1</v>
      </c>
    </row>
    <row r="2631" spans="1:3" x14ac:dyDescent="0.2">
      <c r="A2631" s="245" t="str">
        <f>IF('data-compo-bot50'!A2629&lt;&gt;'data-compo-bot50'!A2628,'data-compo-bot50'!A2629,"")</f>
        <v/>
      </c>
      <c r="B2631" s="7" t="str">
        <f>'data-compo-bot50'!C2629</f>
        <v>Mali</v>
      </c>
      <c r="C2631" s="246">
        <f>'data-compo-bot50'!B2629</f>
        <v>1</v>
      </c>
    </row>
    <row r="2632" spans="1:3" x14ac:dyDescent="0.2">
      <c r="A2632" s="245" t="str">
        <f>IF('data-compo-bot50'!A2630&lt;&gt;'data-compo-bot50'!A2629,'data-compo-bot50'!A2630,"")</f>
        <v/>
      </c>
      <c r="B2632" s="7" t="str">
        <f>'data-compo-bot50'!C2630</f>
        <v>Myanmar</v>
      </c>
      <c r="C2632" s="246">
        <f>'data-compo-bot50'!B2630</f>
        <v>1</v>
      </c>
    </row>
    <row r="2633" spans="1:3" x14ac:dyDescent="0.2">
      <c r="A2633" s="245" t="str">
        <f>IF('data-compo-bot50'!A2631&lt;&gt;'data-compo-bot50'!A2630,'data-compo-bot50'!A2631,"")</f>
        <v/>
      </c>
      <c r="B2633" s="7" t="str">
        <f>'data-compo-bot50'!C2631</f>
        <v>Mongolia</v>
      </c>
      <c r="C2633" s="246">
        <f>'data-compo-bot50'!B2631</f>
        <v>1</v>
      </c>
    </row>
    <row r="2634" spans="1:3" x14ac:dyDescent="0.2">
      <c r="A2634" s="245" t="str">
        <f>IF('data-compo-bot50'!A2632&lt;&gt;'data-compo-bot50'!A2631,'data-compo-bot50'!A2632,"")</f>
        <v/>
      </c>
      <c r="B2634" s="7" t="str">
        <f>'data-compo-bot50'!C2632</f>
        <v>Mauritania</v>
      </c>
      <c r="C2634" s="246">
        <f>'data-compo-bot50'!B2632</f>
        <v>1</v>
      </c>
    </row>
    <row r="2635" spans="1:3" x14ac:dyDescent="0.2">
      <c r="A2635" s="245" t="str">
        <f>IF('data-compo-bot50'!A2633&lt;&gt;'data-compo-bot50'!A2632,'data-compo-bot50'!A2633,"")</f>
        <v/>
      </c>
      <c r="B2635" s="7" t="str">
        <f>'data-compo-bot50'!C2633</f>
        <v>Malawi</v>
      </c>
      <c r="C2635" s="246">
        <f>'data-compo-bot50'!B2633</f>
        <v>1</v>
      </c>
    </row>
    <row r="2636" spans="1:3" x14ac:dyDescent="0.2">
      <c r="A2636" s="245" t="str">
        <f>IF('data-compo-bot50'!A2634&lt;&gt;'data-compo-bot50'!A2633,'data-compo-bot50'!A2634,"")</f>
        <v/>
      </c>
      <c r="B2636" s="7" t="str">
        <f>'data-compo-bot50'!C2634</f>
        <v>Mozambique</v>
      </c>
      <c r="C2636" s="246">
        <f>'data-compo-bot50'!B2634</f>
        <v>1</v>
      </c>
    </row>
    <row r="2637" spans="1:3" x14ac:dyDescent="0.2">
      <c r="A2637" s="245" t="str">
        <f>IF('data-compo-bot50'!A2635&lt;&gt;'data-compo-bot50'!A2634,'data-compo-bot50'!A2635,"")</f>
        <v/>
      </c>
      <c r="B2637" s="7" t="str">
        <f>'data-compo-bot50'!C2635</f>
        <v>Namibia</v>
      </c>
      <c r="C2637" s="246">
        <f>'data-compo-bot50'!B2635</f>
        <v>1</v>
      </c>
    </row>
    <row r="2638" spans="1:3" x14ac:dyDescent="0.2">
      <c r="A2638" s="245" t="str">
        <f>IF('data-compo-bot50'!A2636&lt;&gt;'data-compo-bot50'!A2635,'data-compo-bot50'!A2636,"")</f>
        <v/>
      </c>
      <c r="B2638" s="7" t="str">
        <f>'data-compo-bot50'!C2636</f>
        <v>Niger</v>
      </c>
      <c r="C2638" s="246">
        <f>'data-compo-bot50'!B2636</f>
        <v>1</v>
      </c>
    </row>
    <row r="2639" spans="1:3" x14ac:dyDescent="0.2">
      <c r="A2639" s="245" t="str">
        <f>IF('data-compo-bot50'!A2637&lt;&gt;'data-compo-bot50'!A2636,'data-compo-bot50'!A2637,"")</f>
        <v/>
      </c>
      <c r="B2639" s="7" t="str">
        <f>'data-compo-bot50'!C2637</f>
        <v>Nigeria</v>
      </c>
      <c r="C2639" s="246">
        <f>'data-compo-bot50'!B2637</f>
        <v>1</v>
      </c>
    </row>
    <row r="2640" spans="1:3" x14ac:dyDescent="0.2">
      <c r="A2640" s="245" t="str">
        <f>IF('data-compo-bot50'!A2638&lt;&gt;'data-compo-bot50'!A2637,'data-compo-bot50'!A2638,"")</f>
        <v/>
      </c>
      <c r="B2640" s="7" t="str">
        <f>'data-compo-bot50'!C2638</f>
        <v>Nicaragua</v>
      </c>
      <c r="C2640" s="246">
        <f>'data-compo-bot50'!B2638</f>
        <v>1</v>
      </c>
    </row>
    <row r="2641" spans="1:3" x14ac:dyDescent="0.2">
      <c r="A2641" s="245" t="str">
        <f>IF('data-compo-bot50'!A2639&lt;&gt;'data-compo-bot50'!A2638,'data-compo-bot50'!A2639,"")</f>
        <v/>
      </c>
      <c r="B2641" s="7" t="str">
        <f>'data-compo-bot50'!C2639</f>
        <v>Nepal</v>
      </c>
      <c r="C2641" s="246">
        <f>'data-compo-bot50'!B2639</f>
        <v>1</v>
      </c>
    </row>
    <row r="2642" spans="1:3" x14ac:dyDescent="0.2">
      <c r="A2642" s="245" t="str">
        <f>IF('data-compo-bot50'!A2640&lt;&gt;'data-compo-bot50'!A2639,'data-compo-bot50'!A2640,"")</f>
        <v/>
      </c>
      <c r="B2642" s="7" t="str">
        <f>'data-compo-bot50'!C2640</f>
        <v>Papua New Guinea</v>
      </c>
      <c r="C2642" s="246">
        <f>'data-compo-bot50'!B2640</f>
        <v>1</v>
      </c>
    </row>
    <row r="2643" spans="1:3" x14ac:dyDescent="0.2">
      <c r="A2643" s="245" t="str">
        <f>IF('data-compo-bot50'!A2641&lt;&gt;'data-compo-bot50'!A2640,'data-compo-bot50'!A2641,"")</f>
        <v/>
      </c>
      <c r="B2643" s="7" t="str">
        <f>'data-compo-bot50'!C2641</f>
        <v>Philippines</v>
      </c>
      <c r="C2643" s="246">
        <f>'data-compo-bot50'!B2641</f>
        <v>1</v>
      </c>
    </row>
    <row r="2644" spans="1:3" x14ac:dyDescent="0.2">
      <c r="A2644" s="245" t="str">
        <f>IF('data-compo-bot50'!A2642&lt;&gt;'data-compo-bot50'!A2641,'data-compo-bot50'!A2642,"")</f>
        <v/>
      </c>
      <c r="B2644" s="7" t="str">
        <f>'data-compo-bot50'!C2642</f>
        <v>Pakistan</v>
      </c>
      <c r="C2644" s="246">
        <f>'data-compo-bot50'!B2642</f>
        <v>1</v>
      </c>
    </row>
    <row r="2645" spans="1:3" x14ac:dyDescent="0.2">
      <c r="A2645" s="245" t="str">
        <f>IF('data-compo-bot50'!A2643&lt;&gt;'data-compo-bot50'!A2642,'data-compo-bot50'!A2643,"")</f>
        <v/>
      </c>
      <c r="B2645" s="7" t="str">
        <f>'data-compo-bot50'!C2643</f>
        <v>Palestine</v>
      </c>
      <c r="C2645" s="246">
        <f>'data-compo-bot50'!B2643</f>
        <v>1</v>
      </c>
    </row>
    <row r="2646" spans="1:3" x14ac:dyDescent="0.2">
      <c r="A2646" s="245" t="str">
        <f>IF('data-compo-bot50'!A2644&lt;&gt;'data-compo-bot50'!A2643,'data-compo-bot50'!A2644,"")</f>
        <v/>
      </c>
      <c r="B2646" s="7" t="str">
        <f>'data-compo-bot50'!C2644</f>
        <v>Paraguay</v>
      </c>
      <c r="C2646" s="246">
        <f>'data-compo-bot50'!B2644</f>
        <v>1</v>
      </c>
    </row>
    <row r="2647" spans="1:3" x14ac:dyDescent="0.2">
      <c r="A2647" s="245" t="str">
        <f>IF('data-compo-bot50'!A2645&lt;&gt;'data-compo-bot50'!A2644,'data-compo-bot50'!A2645,"")</f>
        <v/>
      </c>
      <c r="B2647" s="7" t="str">
        <f>'data-compo-bot50'!C2645</f>
        <v>Rwanda</v>
      </c>
      <c r="C2647" s="246">
        <f>'data-compo-bot50'!B2645</f>
        <v>1</v>
      </c>
    </row>
    <row r="2648" spans="1:3" x14ac:dyDescent="0.2">
      <c r="A2648" s="245" t="str">
        <f>IF('data-compo-bot50'!A2646&lt;&gt;'data-compo-bot50'!A2645,'data-compo-bot50'!A2646,"")</f>
        <v/>
      </c>
      <c r="B2648" s="7" t="str">
        <f>'data-compo-bot50'!C2646</f>
        <v>Sudan</v>
      </c>
      <c r="C2648" s="246">
        <f>'data-compo-bot50'!B2646</f>
        <v>1</v>
      </c>
    </row>
    <row r="2649" spans="1:3" x14ac:dyDescent="0.2">
      <c r="A2649" s="245" t="str">
        <f>IF('data-compo-bot50'!A2647&lt;&gt;'data-compo-bot50'!A2646,'data-compo-bot50'!A2647,"")</f>
        <v/>
      </c>
      <c r="B2649" s="7" t="str">
        <f>'data-compo-bot50'!C2647</f>
        <v>Sierra Leone</v>
      </c>
      <c r="C2649" s="246">
        <f>'data-compo-bot50'!B2647</f>
        <v>1</v>
      </c>
    </row>
    <row r="2650" spans="1:3" x14ac:dyDescent="0.2">
      <c r="A2650" s="245" t="str">
        <f>IF('data-compo-bot50'!A2648&lt;&gt;'data-compo-bot50'!A2647,'data-compo-bot50'!A2648,"")</f>
        <v/>
      </c>
      <c r="B2650" s="7" t="str">
        <f>'data-compo-bot50'!C2648</f>
        <v>Senegal</v>
      </c>
      <c r="C2650" s="246">
        <f>'data-compo-bot50'!B2648</f>
        <v>1</v>
      </c>
    </row>
    <row r="2651" spans="1:3" x14ac:dyDescent="0.2">
      <c r="A2651" s="245" t="str">
        <f>IF('data-compo-bot50'!A2649&lt;&gt;'data-compo-bot50'!A2648,'data-compo-bot50'!A2649,"")</f>
        <v/>
      </c>
      <c r="B2651" s="7" t="str">
        <f>'data-compo-bot50'!C2649</f>
        <v>Somalia</v>
      </c>
      <c r="C2651" s="246">
        <f>'data-compo-bot50'!B2649</f>
        <v>1</v>
      </c>
    </row>
    <row r="2652" spans="1:3" x14ac:dyDescent="0.2">
      <c r="A2652" s="245" t="str">
        <f>IF('data-compo-bot50'!A2650&lt;&gt;'data-compo-bot50'!A2649,'data-compo-bot50'!A2650,"")</f>
        <v/>
      </c>
      <c r="B2652" s="7" t="str">
        <f>'data-compo-bot50'!C2650</f>
        <v>Suriname</v>
      </c>
      <c r="C2652" s="246">
        <f>'data-compo-bot50'!B2650</f>
        <v>1</v>
      </c>
    </row>
    <row r="2653" spans="1:3" x14ac:dyDescent="0.2">
      <c r="A2653" s="245" t="str">
        <f>IF('data-compo-bot50'!A2651&lt;&gt;'data-compo-bot50'!A2650,'data-compo-bot50'!A2651,"")</f>
        <v/>
      </c>
      <c r="B2653" s="7" t="str">
        <f>'data-compo-bot50'!C2651</f>
        <v>South Sudan</v>
      </c>
      <c r="C2653" s="246">
        <f>'data-compo-bot50'!B2651</f>
        <v>1</v>
      </c>
    </row>
    <row r="2654" spans="1:3" x14ac:dyDescent="0.2">
      <c r="A2654" s="245" t="str">
        <f>IF('data-compo-bot50'!A2652&lt;&gt;'data-compo-bot50'!A2651,'data-compo-bot50'!A2652,"")</f>
        <v/>
      </c>
      <c r="B2654" s="7" t="str">
        <f>'data-compo-bot50'!C2652</f>
        <v>Sao Tome and Principe</v>
      </c>
      <c r="C2654" s="246">
        <f>'data-compo-bot50'!B2652</f>
        <v>1</v>
      </c>
    </row>
    <row r="2655" spans="1:3" x14ac:dyDescent="0.2">
      <c r="A2655" s="245" t="str">
        <f>IF('data-compo-bot50'!A2653&lt;&gt;'data-compo-bot50'!A2652,'data-compo-bot50'!A2653,"")</f>
        <v/>
      </c>
      <c r="B2655" s="7" t="str">
        <f>'data-compo-bot50'!C2653</f>
        <v>El Salvador</v>
      </c>
      <c r="C2655" s="246">
        <f>'data-compo-bot50'!B2653</f>
        <v>1</v>
      </c>
    </row>
    <row r="2656" spans="1:3" x14ac:dyDescent="0.2">
      <c r="A2656" s="245" t="str">
        <f>IF('data-compo-bot50'!A2654&lt;&gt;'data-compo-bot50'!A2653,'data-compo-bot50'!A2654,"")</f>
        <v/>
      </c>
      <c r="B2656" s="7" t="str">
        <f>'data-compo-bot50'!C2654</f>
        <v>Syrian Arab Republic</v>
      </c>
      <c r="C2656" s="246">
        <f>'data-compo-bot50'!B2654</f>
        <v>1</v>
      </c>
    </row>
    <row r="2657" spans="1:3" x14ac:dyDescent="0.2">
      <c r="A2657" s="245" t="str">
        <f>IF('data-compo-bot50'!A2655&lt;&gt;'data-compo-bot50'!A2654,'data-compo-bot50'!A2655,"")</f>
        <v/>
      </c>
      <c r="B2657" s="7" t="str">
        <f>'data-compo-bot50'!C2655</f>
        <v>Swaziland</v>
      </c>
      <c r="C2657" s="246">
        <f>'data-compo-bot50'!B2655</f>
        <v>1</v>
      </c>
    </row>
    <row r="2658" spans="1:3" x14ac:dyDescent="0.2">
      <c r="A2658" s="245" t="str">
        <f>IF('data-compo-bot50'!A2656&lt;&gt;'data-compo-bot50'!A2655,'data-compo-bot50'!A2656,"")</f>
        <v/>
      </c>
      <c r="B2658" s="7" t="str">
        <f>'data-compo-bot50'!C2656</f>
        <v>Chad</v>
      </c>
      <c r="C2658" s="246">
        <f>'data-compo-bot50'!B2656</f>
        <v>1</v>
      </c>
    </row>
    <row r="2659" spans="1:3" x14ac:dyDescent="0.2">
      <c r="A2659" s="245" t="str">
        <f>IF('data-compo-bot50'!A2657&lt;&gt;'data-compo-bot50'!A2656,'data-compo-bot50'!A2657,"")</f>
        <v/>
      </c>
      <c r="B2659" s="7" t="str">
        <f>'data-compo-bot50'!C2657</f>
        <v>Togo</v>
      </c>
      <c r="C2659" s="246">
        <f>'data-compo-bot50'!B2657</f>
        <v>1</v>
      </c>
    </row>
    <row r="2660" spans="1:3" x14ac:dyDescent="0.2">
      <c r="A2660" s="245" t="str">
        <f>IF('data-compo-bot50'!A2658&lt;&gt;'data-compo-bot50'!A2657,'data-compo-bot50'!A2658,"")</f>
        <v/>
      </c>
      <c r="B2660" s="7" t="str">
        <f>'data-compo-bot50'!C2658</f>
        <v>Tajikistan</v>
      </c>
      <c r="C2660" s="246">
        <f>'data-compo-bot50'!B2658</f>
        <v>1</v>
      </c>
    </row>
    <row r="2661" spans="1:3" x14ac:dyDescent="0.2">
      <c r="A2661" s="245" t="str">
        <f>IF('data-compo-bot50'!A2659&lt;&gt;'data-compo-bot50'!A2658,'data-compo-bot50'!A2659,"")</f>
        <v/>
      </c>
      <c r="B2661" s="7" t="str">
        <f>'data-compo-bot50'!C2659</f>
        <v>Timor-Leste</v>
      </c>
      <c r="C2661" s="246">
        <f>'data-compo-bot50'!B2659</f>
        <v>1</v>
      </c>
    </row>
    <row r="2662" spans="1:3" x14ac:dyDescent="0.2">
      <c r="A2662" s="245" t="str">
        <f>IF('data-compo-bot50'!A2660&lt;&gt;'data-compo-bot50'!A2659,'data-compo-bot50'!A2660,"")</f>
        <v/>
      </c>
      <c r="B2662" s="7" t="str">
        <f>'data-compo-bot50'!C2660</f>
        <v>Tunisia</v>
      </c>
      <c r="C2662" s="246">
        <f>'data-compo-bot50'!B2660</f>
        <v>1</v>
      </c>
    </row>
    <row r="2663" spans="1:3" x14ac:dyDescent="0.2">
      <c r="A2663" s="245" t="str">
        <f>IF('data-compo-bot50'!A2661&lt;&gt;'data-compo-bot50'!A2660,'data-compo-bot50'!A2661,"")</f>
        <v/>
      </c>
      <c r="B2663" s="7" t="str">
        <f>'data-compo-bot50'!C2661</f>
        <v>Tanzania</v>
      </c>
      <c r="C2663" s="246">
        <f>'data-compo-bot50'!B2661</f>
        <v>1</v>
      </c>
    </row>
    <row r="2664" spans="1:3" x14ac:dyDescent="0.2">
      <c r="A2664" s="245" t="str">
        <f>IF('data-compo-bot50'!A2662&lt;&gt;'data-compo-bot50'!A2661,'data-compo-bot50'!A2662,"")</f>
        <v/>
      </c>
      <c r="B2664" s="7" t="str">
        <f>'data-compo-bot50'!C2662</f>
        <v>Ukraine</v>
      </c>
      <c r="C2664" s="246">
        <f>'data-compo-bot50'!B2662</f>
        <v>1</v>
      </c>
    </row>
    <row r="2665" spans="1:3" x14ac:dyDescent="0.2">
      <c r="A2665" s="245" t="str">
        <f>IF('data-compo-bot50'!A2663&lt;&gt;'data-compo-bot50'!A2662,'data-compo-bot50'!A2663,"")</f>
        <v/>
      </c>
      <c r="B2665" s="7" t="str">
        <f>'data-compo-bot50'!C2663</f>
        <v>Uganda</v>
      </c>
      <c r="C2665" s="246">
        <f>'data-compo-bot50'!B2663</f>
        <v>1</v>
      </c>
    </row>
    <row r="2666" spans="1:3" x14ac:dyDescent="0.2">
      <c r="A2666" s="245" t="str">
        <f>IF('data-compo-bot50'!A2664&lt;&gt;'data-compo-bot50'!A2663,'data-compo-bot50'!A2664,"")</f>
        <v/>
      </c>
      <c r="B2666" s="7" t="str">
        <f>'data-compo-bot50'!C2664</f>
        <v>Uzbekistan</v>
      </c>
      <c r="C2666" s="246">
        <f>'data-compo-bot50'!B2664</f>
        <v>1</v>
      </c>
    </row>
    <row r="2667" spans="1:3" x14ac:dyDescent="0.2">
      <c r="A2667" s="245" t="str">
        <f>IF('data-compo-bot50'!A2665&lt;&gt;'data-compo-bot50'!A2664,'data-compo-bot50'!A2665,"")</f>
        <v/>
      </c>
      <c r="B2667" s="7" t="str">
        <f>'data-compo-bot50'!C2665</f>
        <v>Venezuela</v>
      </c>
      <c r="C2667" s="246">
        <f>'data-compo-bot50'!B2665</f>
        <v>1</v>
      </c>
    </row>
    <row r="2668" spans="1:3" x14ac:dyDescent="0.2">
      <c r="A2668" s="245" t="str">
        <f>IF('data-compo-bot50'!A2666&lt;&gt;'data-compo-bot50'!A2665,'data-compo-bot50'!A2666,"")</f>
        <v/>
      </c>
      <c r="B2668" s="7" t="str">
        <f>'data-compo-bot50'!C2666</f>
        <v>Viet Nam</v>
      </c>
      <c r="C2668" s="246">
        <f>'data-compo-bot50'!B2666</f>
        <v>1</v>
      </c>
    </row>
    <row r="2669" spans="1:3" x14ac:dyDescent="0.2">
      <c r="A2669" s="245" t="str">
        <f>IF('data-compo-bot50'!A2667&lt;&gt;'data-compo-bot50'!A2666,'data-compo-bot50'!A2667,"")</f>
        <v/>
      </c>
      <c r="B2669" s="7" t="str">
        <f>'data-compo-bot50'!C2667</f>
        <v>Yemen</v>
      </c>
      <c r="C2669" s="246">
        <f>'data-compo-bot50'!B2667</f>
        <v>1</v>
      </c>
    </row>
    <row r="2670" spans="1:3" x14ac:dyDescent="0.2">
      <c r="A2670" s="245" t="str">
        <f>IF('data-compo-bot50'!A2668&lt;&gt;'data-compo-bot50'!A2667,'data-compo-bot50'!A2668,"")</f>
        <v/>
      </c>
      <c r="B2670" s="7" t="str">
        <f>'data-compo-bot50'!C2668</f>
        <v>South Africa</v>
      </c>
      <c r="C2670" s="246">
        <f>'data-compo-bot50'!B2668</f>
        <v>1</v>
      </c>
    </row>
    <row r="2671" spans="1:3" x14ac:dyDescent="0.2">
      <c r="A2671" s="245" t="str">
        <f>IF('data-compo-bot50'!A2669&lt;&gt;'data-compo-bot50'!A2668,'data-compo-bot50'!A2669,"")</f>
        <v/>
      </c>
      <c r="B2671" s="7" t="str">
        <f>'data-compo-bot50'!C2669</f>
        <v>Zambia</v>
      </c>
      <c r="C2671" s="246">
        <f>'data-compo-bot50'!B2669</f>
        <v>1</v>
      </c>
    </row>
    <row r="2672" spans="1:3" x14ac:dyDescent="0.2">
      <c r="A2672" s="245" t="str">
        <f>IF('data-compo-bot50'!A2670&lt;&gt;'data-compo-bot50'!A2669,'data-compo-bot50'!A2670,"")</f>
        <v/>
      </c>
      <c r="B2672" s="7" t="str">
        <f>'data-compo-bot50'!C2670</f>
        <v>Zimbabwe</v>
      </c>
      <c r="C2672" s="246">
        <f>'data-compo-bot50'!B2670</f>
        <v>1</v>
      </c>
    </row>
    <row r="2673" spans="1:3" ht="17" thickBot="1" x14ac:dyDescent="0.25">
      <c r="A2673" s="245" t="str">
        <f>IF('data-compo-bot50'!A2671&lt;&gt;'data-compo-bot50'!A2670,'data-compo-bot50'!A2671,"")</f>
        <v/>
      </c>
      <c r="B2673" s="9" t="str">
        <f>'data-compo-bot50'!C2671</f>
        <v>Zanzibar</v>
      </c>
      <c r="C2673" s="247">
        <f>'data-compo-bot50'!B2671</f>
        <v>1</v>
      </c>
    </row>
    <row r="2674" spans="1:3" x14ac:dyDescent="0.2">
      <c r="C2674" s="248"/>
    </row>
    <row r="2675" spans="1:3" x14ac:dyDescent="0.2">
      <c r="C2675" s="248"/>
    </row>
    <row r="2676" spans="1:3" x14ac:dyDescent="0.2">
      <c r="C2676" s="248"/>
    </row>
    <row r="2677" spans="1:3" x14ac:dyDescent="0.2">
      <c r="C2677" s="248"/>
    </row>
    <row r="2678" spans="1:3" x14ac:dyDescent="0.2">
      <c r="C2678" s="248"/>
    </row>
    <row r="2679" spans="1:3" x14ac:dyDescent="0.2">
      <c r="C2679" s="248"/>
    </row>
    <row r="2680" spans="1:3" x14ac:dyDescent="0.2">
      <c r="C2680" s="248"/>
    </row>
    <row r="2681" spans="1:3" x14ac:dyDescent="0.2">
      <c r="C2681" s="248"/>
    </row>
    <row r="2682" spans="1:3" x14ac:dyDescent="0.2">
      <c r="C2682" s="248"/>
    </row>
    <row r="2683" spans="1:3" x14ac:dyDescent="0.2">
      <c r="C2683" s="248"/>
    </row>
    <row r="2684" spans="1:3" x14ac:dyDescent="0.2">
      <c r="C2684" s="248"/>
    </row>
    <row r="2685" spans="1:3" x14ac:dyDescent="0.2">
      <c r="C2685" s="248"/>
    </row>
    <row r="2686" spans="1:3" x14ac:dyDescent="0.2">
      <c r="C2686" s="248"/>
    </row>
    <row r="2687" spans="1:3" x14ac:dyDescent="0.2">
      <c r="C2687" s="248"/>
    </row>
    <row r="2688" spans="1:3" x14ac:dyDescent="0.2">
      <c r="C2688" s="248"/>
    </row>
    <row r="2689" spans="3:3" x14ac:dyDescent="0.2">
      <c r="C2689" s="248"/>
    </row>
    <row r="2690" spans="3:3" x14ac:dyDescent="0.2">
      <c r="C2690" s="248"/>
    </row>
    <row r="2691" spans="3:3" x14ac:dyDescent="0.2">
      <c r="C2691" s="248"/>
    </row>
    <row r="2692" spans="3:3" x14ac:dyDescent="0.2">
      <c r="C2692" s="248"/>
    </row>
    <row r="2693" spans="3:3" x14ac:dyDescent="0.2">
      <c r="C2693" s="248"/>
    </row>
    <row r="2694" spans="3:3" x14ac:dyDescent="0.2">
      <c r="C2694" s="248"/>
    </row>
    <row r="2695" spans="3:3" x14ac:dyDescent="0.2">
      <c r="C2695" s="248"/>
    </row>
    <row r="2696" spans="3:3" x14ac:dyDescent="0.2">
      <c r="C2696" s="248"/>
    </row>
    <row r="2697" spans="3:3" x14ac:dyDescent="0.2">
      <c r="C2697" s="248"/>
    </row>
    <row r="2698" spans="3:3" x14ac:dyDescent="0.2">
      <c r="C2698" s="248"/>
    </row>
    <row r="2699" spans="3:3" x14ac:dyDescent="0.2">
      <c r="C2699" s="248"/>
    </row>
    <row r="2700" spans="3:3" x14ac:dyDescent="0.2">
      <c r="C2700" s="248"/>
    </row>
    <row r="2701" spans="3:3" x14ac:dyDescent="0.2">
      <c r="C2701" s="248"/>
    </row>
    <row r="2702" spans="3:3" x14ac:dyDescent="0.2">
      <c r="C2702" s="248"/>
    </row>
    <row r="2703" spans="3:3" x14ac:dyDescent="0.2">
      <c r="C2703" s="248"/>
    </row>
    <row r="2704" spans="3:3" x14ac:dyDescent="0.2">
      <c r="C2704" s="248"/>
    </row>
    <row r="2705" spans="3:3" x14ac:dyDescent="0.2">
      <c r="C2705" s="248"/>
    </row>
    <row r="2706" spans="3:3" x14ac:dyDescent="0.2">
      <c r="C2706" s="248"/>
    </row>
    <row r="2707" spans="3:3" x14ac:dyDescent="0.2">
      <c r="C2707" s="248"/>
    </row>
    <row r="2708" spans="3:3" x14ac:dyDescent="0.2">
      <c r="C2708" s="248"/>
    </row>
    <row r="2709" spans="3:3" x14ac:dyDescent="0.2">
      <c r="C2709" s="248"/>
    </row>
    <row r="2710" spans="3:3" x14ac:dyDescent="0.2">
      <c r="C2710" s="248"/>
    </row>
    <row r="2711" spans="3:3" x14ac:dyDescent="0.2">
      <c r="C2711" s="248"/>
    </row>
    <row r="2712" spans="3:3" x14ac:dyDescent="0.2">
      <c r="C2712" s="248"/>
    </row>
    <row r="2713" spans="3:3" x14ac:dyDescent="0.2">
      <c r="C2713" s="248"/>
    </row>
    <row r="2714" spans="3:3" x14ac:dyDescent="0.2">
      <c r="C2714" s="248"/>
    </row>
    <row r="2715" spans="3:3" x14ac:dyDescent="0.2">
      <c r="C2715" s="248"/>
    </row>
    <row r="2716" spans="3:3" x14ac:dyDescent="0.2">
      <c r="C2716" s="248"/>
    </row>
    <row r="2717" spans="3:3" x14ac:dyDescent="0.2">
      <c r="C2717" s="248"/>
    </row>
    <row r="2718" spans="3:3" x14ac:dyDescent="0.2">
      <c r="C2718" s="248"/>
    </row>
    <row r="2719" spans="3:3" x14ac:dyDescent="0.2">
      <c r="C2719" s="248"/>
    </row>
    <row r="2720" spans="3:3" x14ac:dyDescent="0.2">
      <c r="C2720" s="248"/>
    </row>
    <row r="2721" spans="3:3" x14ac:dyDescent="0.2">
      <c r="C2721" s="248"/>
    </row>
    <row r="2722" spans="3:3" x14ac:dyDescent="0.2">
      <c r="C2722" s="248"/>
    </row>
    <row r="2723" spans="3:3" x14ac:dyDescent="0.2">
      <c r="C2723" s="248"/>
    </row>
    <row r="2724" spans="3:3" x14ac:dyDescent="0.2">
      <c r="C2724" s="248"/>
    </row>
    <row r="2725" spans="3:3" x14ac:dyDescent="0.2">
      <c r="C2725" s="248"/>
    </row>
    <row r="2726" spans="3:3" x14ac:dyDescent="0.2">
      <c r="C2726" s="248"/>
    </row>
    <row r="2727" spans="3:3" x14ac:dyDescent="0.2">
      <c r="C2727" s="248"/>
    </row>
    <row r="2728" spans="3:3" x14ac:dyDescent="0.2">
      <c r="C2728" s="248"/>
    </row>
    <row r="2729" spans="3:3" x14ac:dyDescent="0.2">
      <c r="C2729" s="248"/>
    </row>
    <row r="2730" spans="3:3" x14ac:dyDescent="0.2">
      <c r="C2730" s="248"/>
    </row>
    <row r="2731" spans="3:3" x14ac:dyDescent="0.2">
      <c r="C2731" s="248"/>
    </row>
    <row r="2732" spans="3:3" x14ac:dyDescent="0.2">
      <c r="C2732" s="248"/>
    </row>
    <row r="2733" spans="3:3" x14ac:dyDescent="0.2">
      <c r="C2733" s="248"/>
    </row>
    <row r="2734" spans="3:3" x14ac:dyDescent="0.2">
      <c r="C2734" s="248"/>
    </row>
    <row r="2735" spans="3:3" x14ac:dyDescent="0.2">
      <c r="C2735" s="248"/>
    </row>
    <row r="2736" spans="3:3" x14ac:dyDescent="0.2">
      <c r="C2736" s="248"/>
    </row>
    <row r="2737" spans="3:3" x14ac:dyDescent="0.2">
      <c r="C2737" s="248"/>
    </row>
    <row r="2738" spans="3:3" x14ac:dyDescent="0.2">
      <c r="C2738" s="248"/>
    </row>
    <row r="2739" spans="3:3" x14ac:dyDescent="0.2">
      <c r="C2739" s="248"/>
    </row>
    <row r="2740" spans="3:3" x14ac:dyDescent="0.2">
      <c r="C2740" s="248"/>
    </row>
    <row r="2741" spans="3:3" x14ac:dyDescent="0.2">
      <c r="C2741" s="248"/>
    </row>
    <row r="2742" spans="3:3" x14ac:dyDescent="0.2">
      <c r="C2742" s="248"/>
    </row>
    <row r="2743" spans="3:3" x14ac:dyDescent="0.2">
      <c r="C2743" s="248"/>
    </row>
    <row r="2744" spans="3:3" x14ac:dyDescent="0.2">
      <c r="C2744" s="248"/>
    </row>
    <row r="2745" spans="3:3" x14ac:dyDescent="0.2">
      <c r="C2745" s="248"/>
    </row>
    <row r="2746" spans="3:3" x14ac:dyDescent="0.2">
      <c r="C2746" s="248"/>
    </row>
    <row r="2747" spans="3:3" x14ac:dyDescent="0.2">
      <c r="C2747" s="248"/>
    </row>
    <row r="2748" spans="3:3" x14ac:dyDescent="0.2">
      <c r="C2748" s="248"/>
    </row>
    <row r="2749" spans="3:3" x14ac:dyDescent="0.2">
      <c r="C2749" s="248"/>
    </row>
    <row r="2750" spans="3:3" x14ac:dyDescent="0.2">
      <c r="C2750" s="248"/>
    </row>
    <row r="2751" spans="3:3" x14ac:dyDescent="0.2">
      <c r="C2751" s="248"/>
    </row>
    <row r="2752" spans="3:3" x14ac:dyDescent="0.2">
      <c r="C2752" s="248"/>
    </row>
    <row r="2753" spans="3:3" x14ac:dyDescent="0.2">
      <c r="C2753" s="248"/>
    </row>
    <row r="2754" spans="3:3" x14ac:dyDescent="0.2">
      <c r="C2754" s="248"/>
    </row>
    <row r="2755" spans="3:3" x14ac:dyDescent="0.2">
      <c r="C2755" s="248"/>
    </row>
    <row r="2756" spans="3:3" x14ac:dyDescent="0.2">
      <c r="C2756" s="248"/>
    </row>
    <row r="2757" spans="3:3" x14ac:dyDescent="0.2">
      <c r="C2757" s="248"/>
    </row>
    <row r="2758" spans="3:3" x14ac:dyDescent="0.2">
      <c r="C2758" s="248"/>
    </row>
    <row r="2759" spans="3:3" x14ac:dyDescent="0.2">
      <c r="C2759" s="248"/>
    </row>
    <row r="2760" spans="3:3" x14ac:dyDescent="0.2">
      <c r="C2760" s="248"/>
    </row>
    <row r="2761" spans="3:3" x14ac:dyDescent="0.2">
      <c r="C2761" s="248"/>
    </row>
    <row r="2762" spans="3:3" x14ac:dyDescent="0.2">
      <c r="C2762" s="248"/>
    </row>
    <row r="2763" spans="3:3" x14ac:dyDescent="0.2">
      <c r="C2763" s="248"/>
    </row>
    <row r="2764" spans="3:3" x14ac:dyDescent="0.2">
      <c r="C2764" s="248"/>
    </row>
    <row r="2765" spans="3:3" x14ac:dyDescent="0.2">
      <c r="C2765" s="248"/>
    </row>
    <row r="2766" spans="3:3" x14ac:dyDescent="0.2">
      <c r="C2766" s="248"/>
    </row>
    <row r="2767" spans="3:3" x14ac:dyDescent="0.2">
      <c r="C2767" s="248"/>
    </row>
    <row r="2768" spans="3:3" x14ac:dyDescent="0.2">
      <c r="C2768" s="248"/>
    </row>
    <row r="2769" spans="3:3" x14ac:dyDescent="0.2">
      <c r="C2769" s="248"/>
    </row>
    <row r="2770" spans="3:3" x14ac:dyDescent="0.2">
      <c r="C2770" s="248"/>
    </row>
    <row r="2771" spans="3:3" x14ac:dyDescent="0.2">
      <c r="C2771" s="248"/>
    </row>
    <row r="2772" spans="3:3" x14ac:dyDescent="0.2">
      <c r="C2772" s="248"/>
    </row>
    <row r="2773" spans="3:3" x14ac:dyDescent="0.2">
      <c r="C2773" s="248"/>
    </row>
    <row r="2774" spans="3:3" x14ac:dyDescent="0.2">
      <c r="C2774" s="248"/>
    </row>
    <row r="2775" spans="3:3" x14ac:dyDescent="0.2">
      <c r="C2775" s="248"/>
    </row>
    <row r="2776" spans="3:3" x14ac:dyDescent="0.2">
      <c r="C2776" s="248"/>
    </row>
    <row r="2777" spans="3:3" x14ac:dyDescent="0.2">
      <c r="C2777" s="248"/>
    </row>
    <row r="2778" spans="3:3" x14ac:dyDescent="0.2">
      <c r="C2778" s="248"/>
    </row>
    <row r="2779" spans="3:3" x14ac:dyDescent="0.2">
      <c r="C2779" s="248"/>
    </row>
    <row r="2780" spans="3:3" x14ac:dyDescent="0.2">
      <c r="C2780" s="248"/>
    </row>
    <row r="2781" spans="3:3" x14ac:dyDescent="0.2">
      <c r="C2781" s="248"/>
    </row>
    <row r="2782" spans="3:3" x14ac:dyDescent="0.2">
      <c r="C2782" s="248"/>
    </row>
    <row r="2783" spans="3:3" x14ac:dyDescent="0.2">
      <c r="C2783" s="248"/>
    </row>
    <row r="2784" spans="3:3" x14ac:dyDescent="0.2">
      <c r="C2784" s="248"/>
    </row>
    <row r="2785" spans="3:3" x14ac:dyDescent="0.2">
      <c r="C2785" s="248"/>
    </row>
    <row r="2786" spans="3:3" x14ac:dyDescent="0.2">
      <c r="C2786" s="248"/>
    </row>
    <row r="2787" spans="3:3" x14ac:dyDescent="0.2">
      <c r="C2787" s="248"/>
    </row>
    <row r="2788" spans="3:3" x14ac:dyDescent="0.2">
      <c r="C2788" s="248"/>
    </row>
    <row r="2789" spans="3:3" x14ac:dyDescent="0.2">
      <c r="C2789" s="248"/>
    </row>
    <row r="2790" spans="3:3" x14ac:dyDescent="0.2">
      <c r="C2790" s="248"/>
    </row>
    <row r="2791" spans="3:3" x14ac:dyDescent="0.2">
      <c r="C2791" s="248"/>
    </row>
    <row r="2792" spans="3:3" x14ac:dyDescent="0.2">
      <c r="C2792" s="248"/>
    </row>
    <row r="2793" spans="3:3" x14ac:dyDescent="0.2">
      <c r="C2793" s="248"/>
    </row>
    <row r="2794" spans="3:3" x14ac:dyDescent="0.2">
      <c r="C2794" s="248"/>
    </row>
    <row r="2795" spans="3:3" x14ac:dyDescent="0.2">
      <c r="C2795" s="248"/>
    </row>
    <row r="2796" spans="3:3" x14ac:dyDescent="0.2">
      <c r="C2796" s="248"/>
    </row>
    <row r="2797" spans="3:3" x14ac:dyDescent="0.2">
      <c r="C2797" s="248"/>
    </row>
    <row r="2798" spans="3:3" x14ac:dyDescent="0.2">
      <c r="C2798" s="248"/>
    </row>
    <row r="2799" spans="3:3" x14ac:dyDescent="0.2">
      <c r="C2799" s="248"/>
    </row>
    <row r="2800" spans="3:3" x14ac:dyDescent="0.2">
      <c r="C2800" s="248"/>
    </row>
    <row r="2801" spans="3:3" x14ac:dyDescent="0.2">
      <c r="C2801" s="248"/>
    </row>
    <row r="2802" spans="3:3" x14ac:dyDescent="0.2">
      <c r="C2802" s="248"/>
    </row>
    <row r="2803" spans="3:3" x14ac:dyDescent="0.2">
      <c r="C2803" s="248"/>
    </row>
    <row r="2804" spans="3:3" x14ac:dyDescent="0.2">
      <c r="C2804" s="248"/>
    </row>
    <row r="2805" spans="3:3" x14ac:dyDescent="0.2">
      <c r="C2805" s="248"/>
    </row>
    <row r="2806" spans="3:3" x14ac:dyDescent="0.2">
      <c r="C2806" s="248"/>
    </row>
    <row r="2807" spans="3:3" x14ac:dyDescent="0.2">
      <c r="C2807" s="248"/>
    </row>
    <row r="2808" spans="3:3" x14ac:dyDescent="0.2">
      <c r="C2808" s="248"/>
    </row>
    <row r="2809" spans="3:3" x14ac:dyDescent="0.2">
      <c r="C2809" s="248"/>
    </row>
    <row r="2810" spans="3:3" x14ac:dyDescent="0.2">
      <c r="C2810" s="248"/>
    </row>
    <row r="2811" spans="3:3" x14ac:dyDescent="0.2">
      <c r="C2811" s="248"/>
    </row>
    <row r="2812" spans="3:3" x14ac:dyDescent="0.2">
      <c r="C2812" s="248"/>
    </row>
    <row r="2813" spans="3:3" x14ac:dyDescent="0.2">
      <c r="C2813" s="248"/>
    </row>
    <row r="2814" spans="3:3" x14ac:dyDescent="0.2">
      <c r="C2814" s="248"/>
    </row>
    <row r="2815" spans="3:3" x14ac:dyDescent="0.2">
      <c r="C2815" s="248"/>
    </row>
    <row r="2816" spans="3:3" x14ac:dyDescent="0.2">
      <c r="C2816" s="248"/>
    </row>
    <row r="2817" spans="3:3" x14ac:dyDescent="0.2">
      <c r="C2817" s="248"/>
    </row>
    <row r="2818" spans="3:3" x14ac:dyDescent="0.2">
      <c r="C2818" s="248"/>
    </row>
    <row r="2819" spans="3:3" x14ac:dyDescent="0.2">
      <c r="C2819" s="248"/>
    </row>
    <row r="2820" spans="3:3" x14ac:dyDescent="0.2">
      <c r="C2820" s="248"/>
    </row>
    <row r="2821" spans="3:3" x14ac:dyDescent="0.2">
      <c r="C2821" s="248"/>
    </row>
    <row r="2822" spans="3:3" x14ac:dyDescent="0.2">
      <c r="C2822" s="248"/>
    </row>
    <row r="2823" spans="3:3" x14ac:dyDescent="0.2">
      <c r="C2823" s="248"/>
    </row>
    <row r="2824" spans="3:3" x14ac:dyDescent="0.2">
      <c r="C2824" s="248"/>
    </row>
    <row r="2825" spans="3:3" x14ac:dyDescent="0.2">
      <c r="C2825" s="248"/>
    </row>
    <row r="2826" spans="3:3" x14ac:dyDescent="0.2">
      <c r="C2826" s="248"/>
    </row>
    <row r="2827" spans="3:3" x14ac:dyDescent="0.2">
      <c r="C2827" s="248"/>
    </row>
    <row r="2828" spans="3:3" x14ac:dyDescent="0.2">
      <c r="C2828" s="248"/>
    </row>
    <row r="2829" spans="3:3" x14ac:dyDescent="0.2">
      <c r="C2829" s="248"/>
    </row>
    <row r="2830" spans="3:3" x14ac:dyDescent="0.2">
      <c r="C2830" s="248"/>
    </row>
    <row r="2831" spans="3:3" x14ac:dyDescent="0.2">
      <c r="C2831" s="248"/>
    </row>
    <row r="2832" spans="3:3" x14ac:dyDescent="0.2">
      <c r="C2832" s="248"/>
    </row>
    <row r="2833" spans="3:3" x14ac:dyDescent="0.2">
      <c r="C2833" s="248"/>
    </row>
    <row r="2834" spans="3:3" x14ac:dyDescent="0.2">
      <c r="C2834" s="248"/>
    </row>
    <row r="2835" spans="3:3" x14ac:dyDescent="0.2">
      <c r="C2835" s="248"/>
    </row>
    <row r="2836" spans="3:3" x14ac:dyDescent="0.2">
      <c r="C2836" s="248"/>
    </row>
    <row r="2837" spans="3:3" x14ac:dyDescent="0.2">
      <c r="C2837" s="248"/>
    </row>
    <row r="2838" spans="3:3" x14ac:dyDescent="0.2">
      <c r="C2838" s="248"/>
    </row>
    <row r="2839" spans="3:3" x14ac:dyDescent="0.2">
      <c r="C2839" s="248"/>
    </row>
    <row r="2840" spans="3:3" x14ac:dyDescent="0.2">
      <c r="C2840" s="248"/>
    </row>
    <row r="2841" spans="3:3" x14ac:dyDescent="0.2">
      <c r="C2841" s="248"/>
    </row>
    <row r="2842" spans="3:3" x14ac:dyDescent="0.2">
      <c r="C2842" s="248"/>
    </row>
    <row r="2843" spans="3:3" x14ac:dyDescent="0.2">
      <c r="C2843" s="248"/>
    </row>
    <row r="2844" spans="3:3" x14ac:dyDescent="0.2">
      <c r="C2844" s="248"/>
    </row>
    <row r="2845" spans="3:3" x14ac:dyDescent="0.2">
      <c r="C2845" s="248"/>
    </row>
    <row r="2846" spans="3:3" x14ac:dyDescent="0.2">
      <c r="C2846" s="248"/>
    </row>
    <row r="2847" spans="3:3" x14ac:dyDescent="0.2">
      <c r="C2847" s="248"/>
    </row>
    <row r="2848" spans="3:3" x14ac:dyDescent="0.2">
      <c r="C2848" s="248"/>
    </row>
    <row r="2849" spans="3:3" x14ac:dyDescent="0.2">
      <c r="C2849" s="248"/>
    </row>
    <row r="2850" spans="3:3" x14ac:dyDescent="0.2">
      <c r="C2850" s="248"/>
    </row>
    <row r="2851" spans="3:3" x14ac:dyDescent="0.2">
      <c r="C2851" s="248"/>
    </row>
    <row r="2852" spans="3:3" x14ac:dyDescent="0.2">
      <c r="C2852" s="248"/>
    </row>
    <row r="2853" spans="3:3" x14ac:dyDescent="0.2">
      <c r="C2853" s="248"/>
    </row>
    <row r="2854" spans="3:3" x14ac:dyDescent="0.2">
      <c r="C2854" s="248"/>
    </row>
    <row r="2855" spans="3:3" x14ac:dyDescent="0.2">
      <c r="C2855" s="248"/>
    </row>
    <row r="2856" spans="3:3" x14ac:dyDescent="0.2">
      <c r="C2856" s="248"/>
    </row>
    <row r="2857" spans="3:3" x14ac:dyDescent="0.2">
      <c r="C2857" s="248"/>
    </row>
    <row r="2858" spans="3:3" x14ac:dyDescent="0.2">
      <c r="C2858" s="248"/>
    </row>
    <row r="2859" spans="3:3" x14ac:dyDescent="0.2">
      <c r="C2859" s="248"/>
    </row>
    <row r="2860" spans="3:3" x14ac:dyDescent="0.2">
      <c r="C2860" s="248"/>
    </row>
    <row r="2861" spans="3:3" x14ac:dyDescent="0.2">
      <c r="C2861" s="248"/>
    </row>
    <row r="2862" spans="3:3" x14ac:dyDescent="0.2">
      <c r="C2862" s="248"/>
    </row>
    <row r="2863" spans="3:3" x14ac:dyDescent="0.2">
      <c r="C2863" s="248"/>
    </row>
    <row r="2864" spans="3:3" x14ac:dyDescent="0.2">
      <c r="C2864" s="248"/>
    </row>
    <row r="2865" spans="3:3" x14ac:dyDescent="0.2">
      <c r="C2865" s="248"/>
    </row>
    <row r="2866" spans="3:3" x14ac:dyDescent="0.2">
      <c r="C2866" s="248"/>
    </row>
    <row r="2867" spans="3:3" x14ac:dyDescent="0.2">
      <c r="C2867" s="248"/>
    </row>
    <row r="2868" spans="3:3" x14ac:dyDescent="0.2">
      <c r="C2868" s="248"/>
    </row>
    <row r="2869" spans="3:3" x14ac:dyDescent="0.2">
      <c r="C2869" s="248"/>
    </row>
    <row r="2870" spans="3:3" x14ac:dyDescent="0.2">
      <c r="C2870" s="248"/>
    </row>
    <row r="2871" spans="3:3" x14ac:dyDescent="0.2">
      <c r="C2871" s="248"/>
    </row>
    <row r="2872" spans="3:3" x14ac:dyDescent="0.2">
      <c r="C2872" s="248"/>
    </row>
    <row r="2873" spans="3:3" x14ac:dyDescent="0.2">
      <c r="C2873" s="248"/>
    </row>
    <row r="2874" spans="3:3" x14ac:dyDescent="0.2">
      <c r="C2874" s="248"/>
    </row>
    <row r="2875" spans="3:3" x14ac:dyDescent="0.2">
      <c r="C2875" s="248"/>
    </row>
    <row r="2876" spans="3:3" x14ac:dyDescent="0.2">
      <c r="C2876" s="248"/>
    </row>
    <row r="2877" spans="3:3" x14ac:dyDescent="0.2">
      <c r="C2877" s="248"/>
    </row>
    <row r="2878" spans="3:3" x14ac:dyDescent="0.2">
      <c r="C2878" s="248"/>
    </row>
    <row r="2879" spans="3:3" x14ac:dyDescent="0.2">
      <c r="C2879" s="248"/>
    </row>
    <row r="2880" spans="3:3" x14ac:dyDescent="0.2">
      <c r="C2880" s="248"/>
    </row>
    <row r="2881" spans="3:3" x14ac:dyDescent="0.2">
      <c r="C2881" s="248"/>
    </row>
    <row r="2882" spans="3:3" x14ac:dyDescent="0.2">
      <c r="C2882" s="248"/>
    </row>
    <row r="2883" spans="3:3" x14ac:dyDescent="0.2">
      <c r="C2883" s="248"/>
    </row>
    <row r="2884" spans="3:3" x14ac:dyDescent="0.2">
      <c r="C2884" s="248"/>
    </row>
    <row r="2885" spans="3:3" x14ac:dyDescent="0.2">
      <c r="C2885" s="248"/>
    </row>
    <row r="2886" spans="3:3" x14ac:dyDescent="0.2">
      <c r="C2886" s="248"/>
    </row>
    <row r="2887" spans="3:3" x14ac:dyDescent="0.2">
      <c r="C2887" s="248"/>
    </row>
    <row r="2888" spans="3:3" x14ac:dyDescent="0.2">
      <c r="C2888" s="248"/>
    </row>
    <row r="2889" spans="3:3" x14ac:dyDescent="0.2">
      <c r="C2889" s="248"/>
    </row>
    <row r="2890" spans="3:3" x14ac:dyDescent="0.2">
      <c r="C2890" s="248"/>
    </row>
    <row r="2891" spans="3:3" x14ac:dyDescent="0.2">
      <c r="C2891" s="248"/>
    </row>
    <row r="2892" spans="3:3" x14ac:dyDescent="0.2">
      <c r="C2892" s="248"/>
    </row>
    <row r="2893" spans="3:3" x14ac:dyDescent="0.2">
      <c r="C2893" s="248"/>
    </row>
    <row r="2894" spans="3:3" x14ac:dyDescent="0.2">
      <c r="C2894" s="248"/>
    </row>
    <row r="2895" spans="3:3" x14ac:dyDescent="0.2">
      <c r="C2895" s="248"/>
    </row>
    <row r="2896" spans="3:3" x14ac:dyDescent="0.2">
      <c r="C2896" s="248"/>
    </row>
    <row r="2897" spans="3:3" x14ac:dyDescent="0.2">
      <c r="C2897" s="248"/>
    </row>
    <row r="2898" spans="3:3" x14ac:dyDescent="0.2">
      <c r="C2898" s="248"/>
    </row>
    <row r="2899" spans="3:3" x14ac:dyDescent="0.2">
      <c r="C2899" s="248"/>
    </row>
    <row r="2900" spans="3:3" x14ac:dyDescent="0.2">
      <c r="C2900" s="248"/>
    </row>
    <row r="2901" spans="3:3" x14ac:dyDescent="0.2">
      <c r="C2901" s="248"/>
    </row>
    <row r="2902" spans="3:3" x14ac:dyDescent="0.2">
      <c r="C2902" s="248"/>
    </row>
    <row r="2903" spans="3:3" x14ac:dyDescent="0.2">
      <c r="C2903" s="248"/>
    </row>
    <row r="2904" spans="3:3" x14ac:dyDescent="0.2">
      <c r="C2904" s="248"/>
    </row>
    <row r="2905" spans="3:3" x14ac:dyDescent="0.2">
      <c r="C2905" s="248"/>
    </row>
    <row r="2906" spans="3:3" x14ac:dyDescent="0.2">
      <c r="C2906" s="248"/>
    </row>
    <row r="2907" spans="3:3" x14ac:dyDescent="0.2">
      <c r="C2907" s="248"/>
    </row>
    <row r="2908" spans="3:3" x14ac:dyDescent="0.2">
      <c r="C2908" s="248"/>
    </row>
    <row r="2909" spans="3:3" x14ac:dyDescent="0.2">
      <c r="C2909" s="248"/>
    </row>
    <row r="2910" spans="3:3" x14ac:dyDescent="0.2">
      <c r="C2910" s="248"/>
    </row>
    <row r="2911" spans="3:3" x14ac:dyDescent="0.2">
      <c r="C2911" s="248"/>
    </row>
    <row r="2912" spans="3:3" x14ac:dyDescent="0.2">
      <c r="C2912" s="248"/>
    </row>
    <row r="2913" spans="3:3" x14ac:dyDescent="0.2">
      <c r="C2913" s="248"/>
    </row>
    <row r="2914" spans="3:3" x14ac:dyDescent="0.2">
      <c r="C2914" s="248"/>
    </row>
    <row r="2915" spans="3:3" x14ac:dyDescent="0.2">
      <c r="C2915" s="248"/>
    </row>
    <row r="2916" spans="3:3" x14ac:dyDescent="0.2">
      <c r="C2916" s="248"/>
    </row>
    <row r="2917" spans="3:3" x14ac:dyDescent="0.2">
      <c r="C2917" s="248"/>
    </row>
    <row r="2918" spans="3:3" x14ac:dyDescent="0.2">
      <c r="C2918" s="248"/>
    </row>
    <row r="2919" spans="3:3" x14ac:dyDescent="0.2">
      <c r="C2919" s="248"/>
    </row>
    <row r="2920" spans="3:3" x14ac:dyDescent="0.2">
      <c r="C2920" s="248"/>
    </row>
    <row r="2921" spans="3:3" x14ac:dyDescent="0.2">
      <c r="C2921" s="248"/>
    </row>
    <row r="2922" spans="3:3" x14ac:dyDescent="0.2">
      <c r="C2922" s="248"/>
    </row>
    <row r="2923" spans="3:3" x14ac:dyDescent="0.2">
      <c r="C2923" s="248"/>
    </row>
    <row r="2924" spans="3:3" x14ac:dyDescent="0.2">
      <c r="C2924" s="248"/>
    </row>
    <row r="2925" spans="3:3" x14ac:dyDescent="0.2">
      <c r="C2925" s="248"/>
    </row>
    <row r="2926" spans="3:3" x14ac:dyDescent="0.2">
      <c r="C2926" s="248"/>
    </row>
    <row r="2927" spans="3:3" x14ac:dyDescent="0.2">
      <c r="C2927" s="248"/>
    </row>
    <row r="2928" spans="3:3" x14ac:dyDescent="0.2">
      <c r="C2928" s="248"/>
    </row>
    <row r="2929" spans="3:3" x14ac:dyDescent="0.2">
      <c r="C2929" s="248"/>
    </row>
    <row r="2930" spans="3:3" x14ac:dyDescent="0.2">
      <c r="C2930" s="248"/>
    </row>
    <row r="2931" spans="3:3" x14ac:dyDescent="0.2">
      <c r="C2931" s="248"/>
    </row>
    <row r="2932" spans="3:3" x14ac:dyDescent="0.2">
      <c r="C2932" s="248"/>
    </row>
    <row r="2933" spans="3:3" x14ac:dyDescent="0.2">
      <c r="C2933" s="248"/>
    </row>
    <row r="2934" spans="3:3" x14ac:dyDescent="0.2">
      <c r="C2934" s="248"/>
    </row>
    <row r="2935" spans="3:3" x14ac:dyDescent="0.2">
      <c r="C2935" s="248"/>
    </row>
    <row r="2936" spans="3:3" x14ac:dyDescent="0.2">
      <c r="C2936" s="248"/>
    </row>
    <row r="2937" spans="3:3" x14ac:dyDescent="0.2">
      <c r="C2937" s="248"/>
    </row>
    <row r="2938" spans="3:3" x14ac:dyDescent="0.2">
      <c r="C2938" s="248"/>
    </row>
    <row r="2939" spans="3:3" x14ac:dyDescent="0.2">
      <c r="C2939" s="248"/>
    </row>
    <row r="2940" spans="3:3" x14ac:dyDescent="0.2">
      <c r="C2940" s="248"/>
    </row>
    <row r="2941" spans="3:3" x14ac:dyDescent="0.2">
      <c r="C2941" s="248"/>
    </row>
    <row r="2942" spans="3:3" x14ac:dyDescent="0.2">
      <c r="C2942" s="248"/>
    </row>
    <row r="2943" spans="3:3" x14ac:dyDescent="0.2">
      <c r="C2943" s="248"/>
    </row>
    <row r="2944" spans="3:3" x14ac:dyDescent="0.2">
      <c r="C2944" s="248"/>
    </row>
    <row r="2945" spans="3:3" x14ac:dyDescent="0.2">
      <c r="C2945" s="248"/>
    </row>
    <row r="2946" spans="3:3" x14ac:dyDescent="0.2">
      <c r="C2946" s="248"/>
    </row>
    <row r="2947" spans="3:3" x14ac:dyDescent="0.2">
      <c r="C2947" s="248"/>
    </row>
    <row r="2948" spans="3:3" x14ac:dyDescent="0.2">
      <c r="C2948" s="248"/>
    </row>
    <row r="2949" spans="3:3" x14ac:dyDescent="0.2">
      <c r="C2949" s="248"/>
    </row>
    <row r="2950" spans="3:3" x14ac:dyDescent="0.2">
      <c r="C2950" s="248"/>
    </row>
    <row r="2951" spans="3:3" x14ac:dyDescent="0.2">
      <c r="C2951" s="248"/>
    </row>
    <row r="2952" spans="3:3" x14ac:dyDescent="0.2">
      <c r="C2952" s="248"/>
    </row>
    <row r="2953" spans="3:3" x14ac:dyDescent="0.2">
      <c r="C2953" s="248"/>
    </row>
    <row r="2954" spans="3:3" x14ac:dyDescent="0.2">
      <c r="C2954" s="248"/>
    </row>
    <row r="2955" spans="3:3" x14ac:dyDescent="0.2">
      <c r="C2955" s="248"/>
    </row>
    <row r="2956" spans="3:3" x14ac:dyDescent="0.2">
      <c r="C2956" s="248"/>
    </row>
    <row r="2957" spans="3:3" x14ac:dyDescent="0.2">
      <c r="C2957" s="248"/>
    </row>
    <row r="2958" spans="3:3" x14ac:dyDescent="0.2">
      <c r="C2958" s="248"/>
    </row>
    <row r="2959" spans="3:3" x14ac:dyDescent="0.2">
      <c r="C2959" s="248"/>
    </row>
    <row r="2960" spans="3:3" x14ac:dyDescent="0.2">
      <c r="C2960" s="248"/>
    </row>
    <row r="2961" spans="3:3" x14ac:dyDescent="0.2">
      <c r="C2961" s="248"/>
    </row>
    <row r="2962" spans="3:3" x14ac:dyDescent="0.2">
      <c r="C2962" s="248"/>
    </row>
    <row r="2963" spans="3:3" x14ac:dyDescent="0.2">
      <c r="C2963" s="248"/>
    </row>
    <row r="2964" spans="3:3" x14ac:dyDescent="0.2">
      <c r="C2964" s="248"/>
    </row>
    <row r="2965" spans="3:3" x14ac:dyDescent="0.2">
      <c r="C2965" s="248"/>
    </row>
    <row r="2966" spans="3:3" x14ac:dyDescent="0.2">
      <c r="C2966" s="248"/>
    </row>
    <row r="2967" spans="3:3" x14ac:dyDescent="0.2">
      <c r="C2967" s="248"/>
    </row>
    <row r="2968" spans="3:3" x14ac:dyDescent="0.2">
      <c r="C2968" s="248"/>
    </row>
    <row r="2969" spans="3:3" x14ac:dyDescent="0.2">
      <c r="C2969" s="248"/>
    </row>
    <row r="2970" spans="3:3" x14ac:dyDescent="0.2">
      <c r="C2970" s="248"/>
    </row>
    <row r="2971" spans="3:3" x14ac:dyDescent="0.2">
      <c r="C2971" s="248"/>
    </row>
    <row r="2972" spans="3:3" x14ac:dyDescent="0.2">
      <c r="C2972" s="248"/>
    </row>
    <row r="2973" spans="3:3" x14ac:dyDescent="0.2">
      <c r="C2973" s="248"/>
    </row>
    <row r="2974" spans="3:3" x14ac:dyDescent="0.2">
      <c r="C2974" s="248"/>
    </row>
    <row r="2975" spans="3:3" x14ac:dyDescent="0.2">
      <c r="C2975" s="248"/>
    </row>
    <row r="2976" spans="3:3" x14ac:dyDescent="0.2">
      <c r="C2976" s="248"/>
    </row>
    <row r="2977" spans="3:3" x14ac:dyDescent="0.2">
      <c r="C2977" s="248"/>
    </row>
    <row r="2978" spans="3:3" x14ac:dyDescent="0.2">
      <c r="C2978" s="248"/>
    </row>
    <row r="2979" spans="3:3" x14ac:dyDescent="0.2">
      <c r="C2979" s="248"/>
    </row>
    <row r="2980" spans="3:3" x14ac:dyDescent="0.2">
      <c r="C2980" s="248"/>
    </row>
    <row r="2981" spans="3:3" x14ac:dyDescent="0.2">
      <c r="C2981" s="248"/>
    </row>
    <row r="2982" spans="3:3" x14ac:dyDescent="0.2">
      <c r="C2982" s="248"/>
    </row>
    <row r="2983" spans="3:3" x14ac:dyDescent="0.2">
      <c r="C2983" s="248"/>
    </row>
    <row r="2984" spans="3:3" x14ac:dyDescent="0.2">
      <c r="C2984" s="248"/>
    </row>
    <row r="2985" spans="3:3" x14ac:dyDescent="0.2">
      <c r="C2985" s="248"/>
    </row>
    <row r="2986" spans="3:3" x14ac:dyDescent="0.2">
      <c r="C2986" s="248"/>
    </row>
    <row r="2987" spans="3:3" x14ac:dyDescent="0.2">
      <c r="C2987" s="248"/>
    </row>
    <row r="2988" spans="3:3" x14ac:dyDescent="0.2">
      <c r="C2988" s="248"/>
    </row>
    <row r="2989" spans="3:3" x14ac:dyDescent="0.2">
      <c r="C2989" s="248"/>
    </row>
    <row r="2990" spans="3:3" x14ac:dyDescent="0.2">
      <c r="C2990" s="248"/>
    </row>
    <row r="2991" spans="3:3" x14ac:dyDescent="0.2">
      <c r="C2991" s="248"/>
    </row>
    <row r="2992" spans="3:3" x14ac:dyDescent="0.2">
      <c r="C2992" s="248"/>
    </row>
    <row r="2993" spans="3:3" x14ac:dyDescent="0.2">
      <c r="C2993" s="248"/>
    </row>
    <row r="2994" spans="3:3" x14ac:dyDescent="0.2">
      <c r="C2994" s="248"/>
    </row>
    <row r="2995" spans="3:3" x14ac:dyDescent="0.2">
      <c r="C2995" s="248"/>
    </row>
    <row r="2996" spans="3:3" x14ac:dyDescent="0.2">
      <c r="C2996" s="248"/>
    </row>
    <row r="2997" spans="3:3" x14ac:dyDescent="0.2">
      <c r="C2997" s="248"/>
    </row>
    <row r="2998" spans="3:3" x14ac:dyDescent="0.2">
      <c r="C2998" s="248"/>
    </row>
    <row r="2999" spans="3:3" x14ac:dyDescent="0.2">
      <c r="C2999" s="248"/>
    </row>
    <row r="3000" spans="3:3" x14ac:dyDescent="0.2">
      <c r="C3000" s="248"/>
    </row>
    <row r="3001" spans="3:3" x14ac:dyDescent="0.2">
      <c r="C3001" s="248"/>
    </row>
    <row r="3002" spans="3:3" x14ac:dyDescent="0.2">
      <c r="C3002" s="248"/>
    </row>
    <row r="3003" spans="3:3" x14ac:dyDescent="0.2">
      <c r="C3003" s="248"/>
    </row>
    <row r="3004" spans="3:3" x14ac:dyDescent="0.2">
      <c r="C3004" s="248"/>
    </row>
    <row r="3005" spans="3:3" x14ac:dyDescent="0.2">
      <c r="C3005" s="248"/>
    </row>
    <row r="3006" spans="3:3" x14ac:dyDescent="0.2">
      <c r="C3006" s="248"/>
    </row>
    <row r="3007" spans="3:3" x14ac:dyDescent="0.2">
      <c r="C3007" s="248"/>
    </row>
    <row r="3008" spans="3:3" x14ac:dyDescent="0.2">
      <c r="C3008" s="248"/>
    </row>
    <row r="3009" spans="3:3" x14ac:dyDescent="0.2">
      <c r="C3009" s="248"/>
    </row>
    <row r="3010" spans="3:3" x14ac:dyDescent="0.2">
      <c r="C3010" s="248"/>
    </row>
    <row r="3011" spans="3:3" x14ac:dyDescent="0.2">
      <c r="C3011" s="248"/>
    </row>
    <row r="3012" spans="3:3" x14ac:dyDescent="0.2">
      <c r="C3012" s="248"/>
    </row>
    <row r="3013" spans="3:3" x14ac:dyDescent="0.2">
      <c r="C3013" s="248"/>
    </row>
    <row r="3014" spans="3:3" x14ac:dyDescent="0.2">
      <c r="C3014" s="248"/>
    </row>
    <row r="3015" spans="3:3" x14ac:dyDescent="0.2">
      <c r="C3015" s="248"/>
    </row>
    <row r="3016" spans="3:3" x14ac:dyDescent="0.2">
      <c r="C3016" s="248"/>
    </row>
    <row r="3017" spans="3:3" x14ac:dyDescent="0.2">
      <c r="C3017" s="248"/>
    </row>
    <row r="3018" spans="3:3" x14ac:dyDescent="0.2">
      <c r="C3018" s="248"/>
    </row>
    <row r="3019" spans="3:3" x14ac:dyDescent="0.2">
      <c r="C3019" s="248"/>
    </row>
    <row r="3020" spans="3:3" x14ac:dyDescent="0.2">
      <c r="C3020" s="248"/>
    </row>
    <row r="3021" spans="3:3" x14ac:dyDescent="0.2">
      <c r="C3021" s="248"/>
    </row>
    <row r="3022" spans="3:3" x14ac:dyDescent="0.2">
      <c r="C3022" s="248"/>
    </row>
    <row r="3023" spans="3:3" x14ac:dyDescent="0.2">
      <c r="C3023" s="248"/>
    </row>
    <row r="3024" spans="3:3" x14ac:dyDescent="0.2">
      <c r="C3024" s="248"/>
    </row>
    <row r="3025" spans="3:3" x14ac:dyDescent="0.2">
      <c r="C3025" s="248"/>
    </row>
  </sheetData>
  <pageMargins left="0.7" right="0.7" top="0.75" bottom="0.75" header="0.3" footer="0.3"/>
  <pageSetup paperSize="9" orientation="portrait" horizontalDpi="0" verticalDpi="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tabColor theme="5" tint="0.39997558519241921"/>
  </sheetPr>
  <dimension ref="A1:N23"/>
  <sheetViews>
    <sheetView zoomScale="115" workbookViewId="0">
      <selection activeCell="H24" sqref="H24"/>
    </sheetView>
  </sheetViews>
  <sheetFormatPr baseColWidth="10" defaultColWidth="10.83203125" defaultRowHeight="16" x14ac:dyDescent="0.2"/>
  <cols>
    <col min="1" max="1" width="10.83203125" style="325"/>
    <col min="2" max="2" width="8" style="325" customWidth="1"/>
    <col min="3" max="7" width="10.83203125" style="325"/>
    <col min="8" max="8" width="9.6640625" style="325" customWidth="1"/>
    <col min="9" max="16384" width="10.83203125" style="325"/>
  </cols>
  <sheetData>
    <row r="1" spans="1:14" x14ac:dyDescent="0.2">
      <c r="A1" s="2" t="s">
        <v>4500</v>
      </c>
    </row>
    <row r="2" spans="1:14" ht="17" thickBot="1" x14ac:dyDescent="0.25"/>
    <row r="3" spans="1:14" x14ac:dyDescent="0.2">
      <c r="A3" s="327"/>
      <c r="B3" s="355"/>
      <c r="C3" s="605" t="s">
        <v>3663</v>
      </c>
      <c r="D3" s="605"/>
      <c r="E3" s="605"/>
      <c r="F3" s="605"/>
      <c r="G3" s="605"/>
      <c r="H3" s="605"/>
      <c r="I3" s="605"/>
      <c r="J3" s="605"/>
      <c r="K3" s="605"/>
      <c r="L3" s="605"/>
      <c r="M3" s="629"/>
    </row>
    <row r="4" spans="1:14" x14ac:dyDescent="0.2">
      <c r="A4" s="328"/>
      <c r="B4" s="630" t="s">
        <v>1</v>
      </c>
      <c r="C4" s="630"/>
      <c r="D4" s="630"/>
      <c r="E4" s="630"/>
      <c r="F4" s="630"/>
      <c r="G4" s="630"/>
      <c r="H4" s="630" t="s">
        <v>426</v>
      </c>
      <c r="I4" s="630"/>
      <c r="J4" s="630"/>
      <c r="K4" s="630"/>
      <c r="L4" s="630"/>
      <c r="M4" s="631"/>
    </row>
    <row r="5" spans="1:14" ht="34" x14ac:dyDescent="0.2">
      <c r="A5" s="328"/>
      <c r="B5" s="356" t="s">
        <v>3710</v>
      </c>
      <c r="C5" s="335" t="s">
        <v>394</v>
      </c>
      <c r="D5" s="335" t="s">
        <v>395</v>
      </c>
      <c r="E5" s="335" t="s">
        <v>3662</v>
      </c>
      <c r="F5" s="335" t="s">
        <v>339</v>
      </c>
      <c r="G5" s="335" t="s">
        <v>340</v>
      </c>
      <c r="H5" s="357" t="s">
        <v>3710</v>
      </c>
      <c r="I5" s="335" t="s">
        <v>394</v>
      </c>
      <c r="J5" s="335" t="s">
        <v>395</v>
      </c>
      <c r="K5" s="335" t="s">
        <v>3662</v>
      </c>
      <c r="L5" s="335" t="s">
        <v>339</v>
      </c>
      <c r="M5" s="336" t="s">
        <v>340</v>
      </c>
    </row>
    <row r="6" spans="1:14" x14ac:dyDescent="0.2">
      <c r="A6" s="333">
        <f>'data-longrunpost'!A2</f>
        <v>1820</v>
      </c>
      <c r="B6" s="429">
        <f>'data-longrunpost'!B2</f>
        <v>1.5749999284744263</v>
      </c>
      <c r="C6" s="429">
        <f>'data-longrunpost'!C2</f>
        <v>1.0499999523162842</v>
      </c>
      <c r="D6" s="429">
        <f>'data-longrunpost'!D2</f>
        <v>1</v>
      </c>
      <c r="E6" s="429">
        <f>'data-longrunpost'!E2</f>
        <v>0.98609304428100586</v>
      </c>
      <c r="F6" s="429">
        <f>'data-longrunpost'!F2</f>
        <v>0.98609304428100586</v>
      </c>
      <c r="G6" s="429">
        <f>'data-longrunpost'!G2</f>
        <v>0.98609304428100586</v>
      </c>
      <c r="H6" s="429">
        <f>'data-longrunpost'!H2</f>
        <v>1.5749999284744263</v>
      </c>
      <c r="I6" s="429">
        <f>'data-longrunpost'!I2</f>
        <v>1.0499999523162842</v>
      </c>
      <c r="J6" s="429">
        <f>'data-longrunpost'!J2</f>
        <v>1</v>
      </c>
      <c r="K6" s="429">
        <f>'data-longrunpost'!K2</f>
        <v>0.98333334922790527</v>
      </c>
      <c r="L6" s="429">
        <f>'data-longrunpost'!L2</f>
        <v>0.98333334922790527</v>
      </c>
      <c r="M6" s="430">
        <f>'data-longrunpost'!M2</f>
        <v>0.98333334922790527</v>
      </c>
      <c r="N6" s="326"/>
    </row>
    <row r="7" spans="1:14" x14ac:dyDescent="0.2">
      <c r="A7" s="333">
        <f>'data-longrunpost'!A3</f>
        <v>1850</v>
      </c>
      <c r="B7" s="429">
        <f>'data-longrunpost'!B3</f>
        <v>1.5749999284744263</v>
      </c>
      <c r="C7" s="429">
        <f>'data-longrunpost'!C3</f>
        <v>1.0499999523162842</v>
      </c>
      <c r="D7" s="429">
        <f>'data-longrunpost'!D3</f>
        <v>1</v>
      </c>
      <c r="E7" s="429">
        <f>'data-longrunpost'!E3</f>
        <v>0.98651379346847534</v>
      </c>
      <c r="F7" s="429">
        <f>'data-longrunpost'!F3</f>
        <v>0.98651379346847534</v>
      </c>
      <c r="G7" s="429">
        <f>'data-longrunpost'!G3</f>
        <v>0.98651379346847534</v>
      </c>
      <c r="H7" s="429">
        <f>'data-longrunpost'!H3</f>
        <v>1.6500000953674316</v>
      </c>
      <c r="I7" s="429">
        <f>'data-longrunpost'!I3</f>
        <v>1.1000000238418579</v>
      </c>
      <c r="J7" s="429">
        <f>'data-longrunpost'!J3</f>
        <v>0.98000001907348633</v>
      </c>
      <c r="K7" s="429">
        <f>'data-longrunpost'!K3</f>
        <v>0.99511104822158813</v>
      </c>
      <c r="L7" s="429">
        <f>'data-longrunpost'!L3</f>
        <v>0.99511104822158813</v>
      </c>
      <c r="M7" s="430">
        <f>'data-longrunpost'!M3</f>
        <v>0.99511104822158813</v>
      </c>
      <c r="N7" s="326"/>
    </row>
    <row r="8" spans="1:14" x14ac:dyDescent="0.2">
      <c r="A8" s="333">
        <f>'data-longrunpost'!A4</f>
        <v>1880</v>
      </c>
      <c r="B8" s="429">
        <f>'data-longrunpost'!B4</f>
        <v>1.6200001239776611</v>
      </c>
      <c r="C8" s="429">
        <f>'data-longrunpost'!C4</f>
        <v>1.0800000429153442</v>
      </c>
      <c r="D8" s="429">
        <f>'data-longrunpost'!D4</f>
        <v>1</v>
      </c>
      <c r="E8" s="429">
        <f>'data-longrunpost'!E4</f>
        <v>0.97699534893035889</v>
      </c>
      <c r="F8" s="429">
        <f>'data-longrunpost'!F4</f>
        <v>0.97699534893035889</v>
      </c>
      <c r="G8" s="429">
        <f>'data-longrunpost'!G4</f>
        <v>0.97699534893035889</v>
      </c>
      <c r="H8" s="429">
        <f>'data-longrunpost'!H4</f>
        <v>1.8000000715255737</v>
      </c>
      <c r="I8" s="429">
        <f>'data-longrunpost'!I4</f>
        <v>1.2000000476837158</v>
      </c>
      <c r="J8" s="429">
        <f>'data-longrunpost'!J4</f>
        <v>0.95999997854232788</v>
      </c>
      <c r="K8" s="429">
        <f>'data-longrunpost'!K4</f>
        <v>0.97036850452423096</v>
      </c>
      <c r="L8" s="429">
        <f>'data-longrunpost'!L4</f>
        <v>0.97036850452423096</v>
      </c>
      <c r="M8" s="430">
        <f>'data-longrunpost'!M4</f>
        <v>0.97036850452423096</v>
      </c>
      <c r="N8" s="326"/>
    </row>
    <row r="9" spans="1:14" x14ac:dyDescent="0.2">
      <c r="A9" s="333">
        <f>'data-longrunpost'!A5</f>
        <v>1900</v>
      </c>
      <c r="B9" s="429">
        <f>'data-longrunpost'!B5</f>
        <v>1.6695332527160645</v>
      </c>
      <c r="C9" s="429">
        <f>'data-longrunpost'!C5</f>
        <v>1.1130222082138062</v>
      </c>
      <c r="D9" s="429">
        <f>'data-longrunpost'!D5</f>
        <v>1.0056933164596558</v>
      </c>
      <c r="E9" s="429">
        <f>'data-longrunpost'!E5</f>
        <v>0.96576297283172607</v>
      </c>
      <c r="F9" s="429">
        <f>'data-longrunpost'!F5</f>
        <v>0.96005159616470337</v>
      </c>
      <c r="G9" s="429">
        <f>'data-longrunpost'!G5</f>
        <v>0.89284795522689819</v>
      </c>
      <c r="H9" s="429">
        <f>'data-longrunpost'!H5</f>
        <v>1.875</v>
      </c>
      <c r="I9" s="429">
        <f>'data-longrunpost'!I5</f>
        <v>1.25</v>
      </c>
      <c r="J9" s="429">
        <f>'data-longrunpost'!J5</f>
        <v>0.94999998807907104</v>
      </c>
      <c r="K9" s="429">
        <f>'data-longrunpost'!K5</f>
        <v>0.96609765291213989</v>
      </c>
      <c r="L9" s="429">
        <f>'data-longrunpost'!L5</f>
        <v>0.96609765291213989</v>
      </c>
      <c r="M9" s="430">
        <f>'data-longrunpost'!M5</f>
        <v>0.96609765291213989</v>
      </c>
      <c r="N9" s="326"/>
    </row>
    <row r="10" spans="1:14" x14ac:dyDescent="0.2">
      <c r="A10" s="333">
        <f>'data-longrunpost'!A6</f>
        <v>1910</v>
      </c>
      <c r="B10" s="429">
        <f>'data-longrunpost'!B6</f>
        <v>1.6974198818206787</v>
      </c>
      <c r="C10" s="429">
        <f>'data-longrunpost'!C6</f>
        <v>1.1316132545471191</v>
      </c>
      <c r="D10" s="429">
        <f>'data-longrunpost'!D6</f>
        <v>1.0065704584121704</v>
      </c>
      <c r="E10" s="429">
        <f>'data-longrunpost'!E6</f>
        <v>0.96271985769271851</v>
      </c>
      <c r="F10" s="429">
        <f>'data-longrunpost'!F6</f>
        <v>0.95671612024307251</v>
      </c>
      <c r="G10" s="429">
        <f>'data-longrunpost'!G6</f>
        <v>0.88974601030349731</v>
      </c>
      <c r="H10" s="429">
        <f>'data-longrunpost'!H6</f>
        <v>1.9649999141693115</v>
      </c>
      <c r="I10" s="429">
        <f>'data-longrunpost'!I6</f>
        <v>1.309999942779541</v>
      </c>
      <c r="J10" s="429">
        <f>'data-longrunpost'!J6</f>
        <v>0.93999999761581421</v>
      </c>
      <c r="K10" s="429">
        <f>'data-longrunpost'!K6</f>
        <v>0.95271748304367065</v>
      </c>
      <c r="L10" s="429">
        <f>'data-longrunpost'!L6</f>
        <v>0.95271748304367065</v>
      </c>
      <c r="M10" s="430">
        <f>'data-longrunpost'!M6</f>
        <v>0.95271748304367065</v>
      </c>
      <c r="N10" s="326"/>
    </row>
    <row r="11" spans="1:14" x14ac:dyDescent="0.2">
      <c r="A11" s="333">
        <f>'data-longrunpost'!A7</f>
        <v>1920</v>
      </c>
      <c r="B11" s="429">
        <f>'data-longrunpost'!B7</f>
        <v>2.0550315380096436</v>
      </c>
      <c r="C11" s="429">
        <f>'data-longrunpost'!C7</f>
        <v>1.3700209856033325</v>
      </c>
      <c r="D11" s="429">
        <f>'data-longrunpost'!D7</f>
        <v>1.0173989534378052</v>
      </c>
      <c r="E11" s="429">
        <f>'data-longrunpost'!E7</f>
        <v>0.87453562021255493</v>
      </c>
      <c r="F11" s="429">
        <f>'data-longrunpost'!F7</f>
        <v>0.81863439083099365</v>
      </c>
      <c r="G11" s="429">
        <f>'data-longrunpost'!G7</f>
        <v>0.7613300085067749</v>
      </c>
      <c r="H11" s="429">
        <f>'data-longrunpost'!H7</f>
        <v>2.1121313571929932</v>
      </c>
      <c r="I11" s="429">
        <f>'data-longrunpost'!I7</f>
        <v>1.3455346822738647</v>
      </c>
      <c r="J11" s="429">
        <f>'data-longrunpost'!J7</f>
        <v>0.95849025249481201</v>
      </c>
      <c r="K11" s="429">
        <f>'data-longrunpost'!K7</f>
        <v>0.92589348554611206</v>
      </c>
      <c r="L11" s="429">
        <f>'data-longrunpost'!L7</f>
        <v>0.85964643955230713</v>
      </c>
      <c r="M11" s="430">
        <f>'data-longrunpost'!M7</f>
        <v>0.72642189264297485</v>
      </c>
      <c r="N11" s="326"/>
    </row>
    <row r="12" spans="1:14" x14ac:dyDescent="0.2">
      <c r="A12" s="333">
        <f>'data-longrunpost'!A8</f>
        <v>1930</v>
      </c>
      <c r="B12" s="429">
        <f>'data-longrunpost'!B8</f>
        <v>1.842247486114502</v>
      </c>
      <c r="C12" s="429">
        <f>'data-longrunpost'!C8</f>
        <v>1.2281650304794312</v>
      </c>
      <c r="D12" s="429">
        <f>'data-longrunpost'!D8</f>
        <v>0.9960552453994751</v>
      </c>
      <c r="E12" s="429">
        <f>'data-longrunpost'!E8</f>
        <v>0.91972446441650391</v>
      </c>
      <c r="F12" s="429">
        <f>'data-longrunpost'!F8</f>
        <v>0.88955318927764893</v>
      </c>
      <c r="G12" s="429">
        <f>'data-longrunpost'!G8</f>
        <v>0.82728445529937744</v>
      </c>
      <c r="H12" s="429">
        <f>'data-longrunpost'!H8</f>
        <v>2.1825950145721436</v>
      </c>
      <c r="I12" s="429">
        <f>'data-longrunpost'!I8</f>
        <v>1.3904221057891846</v>
      </c>
      <c r="J12" s="429">
        <f>'data-longrunpost'!J8</f>
        <v>0.95932245254516602</v>
      </c>
      <c r="K12" s="429">
        <f>'data-longrunpost'!K8</f>
        <v>0.92095404863357544</v>
      </c>
      <c r="L12" s="429">
        <f>'data-longrunpost'!L8</f>
        <v>0.82376116514205933</v>
      </c>
      <c r="M12" s="430">
        <f>'data-longrunpost'!M8</f>
        <v>0.65167677402496338</v>
      </c>
      <c r="N12" s="326"/>
    </row>
    <row r="13" spans="1:14" x14ac:dyDescent="0.2">
      <c r="A13" s="333">
        <f>'data-longrunpost'!A9</f>
        <v>1940</v>
      </c>
      <c r="B13" s="329">
        <f>'data-longrunpost'!B9</f>
        <v>1.8092000484466553</v>
      </c>
      <c r="C13" s="329">
        <f>'data-longrunpost'!C9</f>
        <v>1.2061333656311035</v>
      </c>
      <c r="D13" s="329">
        <f>'data-longrunpost'!D9</f>
        <v>0.98792129755020142</v>
      </c>
      <c r="E13" s="329">
        <f>'data-longrunpost'!E9</f>
        <v>0.93108665943145752</v>
      </c>
      <c r="F13" s="329">
        <f>'data-longrunpost'!F9</f>
        <v>0.91249847412109375</v>
      </c>
      <c r="G13" s="329">
        <f>'data-longrunpost'!G9</f>
        <v>0.84862357378005981</v>
      </c>
      <c r="H13" s="329">
        <f>'data-longrunpost'!H9</f>
        <v>2.0308115482330322</v>
      </c>
      <c r="I13" s="329">
        <f>'data-longrunpost'!I9</f>
        <v>1.3400869369506836</v>
      </c>
      <c r="J13" s="329">
        <f>'data-longrunpost'!J9</f>
        <v>0.97989511489868164</v>
      </c>
      <c r="K13" s="329">
        <f>'data-longrunpost'!K9</f>
        <v>0.92222034931182861</v>
      </c>
      <c r="L13" s="329">
        <f>'data-longrunpost'!L9</f>
        <v>0.8121873140335083</v>
      </c>
      <c r="M13" s="330">
        <f>'data-longrunpost'!M9</f>
        <v>0.65760159492492676</v>
      </c>
      <c r="N13" s="326"/>
    </row>
    <row r="14" spans="1:14" x14ac:dyDescent="0.2">
      <c r="A14" s="333">
        <f>'data-longrunpost'!A10</f>
        <v>1950</v>
      </c>
      <c r="B14" s="329">
        <f>'data-longrunpost'!B10</f>
        <v>1.8749209642410278</v>
      </c>
      <c r="C14" s="329">
        <f>'data-longrunpost'!C10</f>
        <v>1.2499473094940186</v>
      </c>
      <c r="D14" s="329">
        <f>'data-longrunpost'!D10</f>
        <v>0.98355799913406372</v>
      </c>
      <c r="E14" s="329">
        <f>'data-longrunpost'!E10</f>
        <v>0.87964624166488647</v>
      </c>
      <c r="F14" s="329">
        <f>'data-longrunpost'!F10</f>
        <v>0.81590384244918823</v>
      </c>
      <c r="G14" s="329">
        <f>'data-longrunpost'!G10</f>
        <v>0.75879055261611938</v>
      </c>
      <c r="H14" s="329">
        <f>'data-longrunpost'!H10</f>
        <v>2.4301462173461914</v>
      </c>
      <c r="I14" s="329">
        <f>'data-longrunpost'!I10</f>
        <v>1.2786455154418945</v>
      </c>
      <c r="J14" s="329">
        <f>'data-longrunpost'!J10</f>
        <v>1.0333245992660522</v>
      </c>
      <c r="K14" s="329">
        <f>'data-longrunpost'!K10</f>
        <v>0.83973038196563721</v>
      </c>
      <c r="L14" s="329">
        <f>'data-longrunpost'!L10</f>
        <v>0.68356859683990479</v>
      </c>
      <c r="M14" s="330">
        <f>'data-longrunpost'!M10</f>
        <v>0.55343633890151978</v>
      </c>
      <c r="N14" s="326"/>
    </row>
    <row r="15" spans="1:14" x14ac:dyDescent="0.2">
      <c r="A15" s="333">
        <f>'data-longrunpost'!A11</f>
        <v>1960</v>
      </c>
      <c r="B15" s="329">
        <f>'data-longrunpost'!B11</f>
        <v>1.904792308807373</v>
      </c>
      <c r="C15" s="329">
        <f>'data-longrunpost'!C11</f>
        <v>1.2698615789413452</v>
      </c>
      <c r="D15" s="329">
        <f>'data-longrunpost'!D11</f>
        <v>1.0000367164611816</v>
      </c>
      <c r="E15" s="329">
        <f>'data-longrunpost'!E11</f>
        <v>0.87129020690917969</v>
      </c>
      <c r="F15" s="329">
        <f>'data-longrunpost'!F11</f>
        <v>0.79873573780059814</v>
      </c>
      <c r="G15" s="329">
        <f>'data-longrunpost'!G11</f>
        <v>0.7428242564201355</v>
      </c>
      <c r="H15" s="329">
        <f>'data-longrunpost'!H11</f>
        <v>2.3609118461608887</v>
      </c>
      <c r="I15" s="329">
        <f>'data-longrunpost'!I11</f>
        <v>1.2731989622116089</v>
      </c>
      <c r="J15" s="329">
        <f>'data-longrunpost'!J11</f>
        <v>1.0052335262298584</v>
      </c>
      <c r="K15" s="329">
        <f>'data-longrunpost'!K11</f>
        <v>0.85472482442855835</v>
      </c>
      <c r="L15" s="329">
        <f>'data-longrunpost'!L11</f>
        <v>0.72002995014190674</v>
      </c>
      <c r="M15" s="330">
        <f>'data-longrunpost'!M11</f>
        <v>0.5880088210105896</v>
      </c>
      <c r="N15" s="326"/>
    </row>
    <row r="16" spans="1:14" x14ac:dyDescent="0.2">
      <c r="A16" s="333">
        <f>'data-longrunpost'!A12</f>
        <v>1970</v>
      </c>
      <c r="B16" s="329">
        <f>'data-longrunpost'!B12</f>
        <v>1.7955628633499146</v>
      </c>
      <c r="C16" s="329">
        <f>'data-longrunpost'!C12</f>
        <v>1.2329264879226685</v>
      </c>
      <c r="D16" s="329">
        <f>'data-longrunpost'!D12</f>
        <v>0.98666888475418091</v>
      </c>
      <c r="E16" s="329">
        <f>'data-longrunpost'!E12</f>
        <v>0.87973868846893311</v>
      </c>
      <c r="F16" s="329">
        <f>'data-longrunpost'!F12</f>
        <v>0.81720930337905884</v>
      </c>
      <c r="G16" s="329">
        <f>'data-longrunpost'!G12</f>
        <v>0.76202476024627686</v>
      </c>
      <c r="H16" s="329">
        <f>'data-longrunpost'!H12</f>
        <v>2.1803014278411865</v>
      </c>
      <c r="I16" s="329">
        <f>'data-longrunpost'!I12</f>
        <v>1.2735815048217773</v>
      </c>
      <c r="J16" s="329">
        <f>'data-longrunpost'!J12</f>
        <v>0.9960552453994751</v>
      </c>
      <c r="K16" s="329">
        <f>'data-longrunpost'!K12</f>
        <v>0.84161657094955444</v>
      </c>
      <c r="L16" s="329">
        <f>'data-longrunpost'!L12</f>
        <v>0.70656168460845947</v>
      </c>
      <c r="M16" s="330">
        <f>'data-longrunpost'!M12</f>
        <v>0.59351623058319092</v>
      </c>
      <c r="N16" s="326"/>
    </row>
    <row r="17" spans="1:14" x14ac:dyDescent="0.2">
      <c r="A17" s="333">
        <f>'data-longrunpost'!A13</f>
        <v>1980</v>
      </c>
      <c r="B17" s="329">
        <f>'data-longrunpost'!B13</f>
        <v>2.0508663654327393</v>
      </c>
      <c r="C17" s="329">
        <f>'data-longrunpost'!C13</f>
        <v>1.2852106094360352</v>
      </c>
      <c r="D17" s="329">
        <f>'data-longrunpost'!D13</f>
        <v>0.97125142812728882</v>
      </c>
      <c r="E17" s="329">
        <f>'data-longrunpost'!E13</f>
        <v>0.82646417617797852</v>
      </c>
      <c r="F17" s="329">
        <f>'data-longrunpost'!F13</f>
        <v>0.74170488119125366</v>
      </c>
      <c r="G17" s="329">
        <f>'data-longrunpost'!G13</f>
        <v>0.7038612961769104</v>
      </c>
      <c r="H17" s="329">
        <f>'data-longrunpost'!H13</f>
        <v>2.494288444519043</v>
      </c>
      <c r="I17" s="329">
        <f>'data-longrunpost'!I13</f>
        <v>1.3588411808013916</v>
      </c>
      <c r="J17" s="329">
        <f>'data-longrunpost'!J13</f>
        <v>0.96769982576370239</v>
      </c>
      <c r="K17" s="329">
        <f>'data-longrunpost'!K13</f>
        <v>0.84406942129135132</v>
      </c>
      <c r="L17" s="329">
        <f>'data-longrunpost'!L13</f>
        <v>0.75577229261398315</v>
      </c>
      <c r="M17" s="330">
        <f>'data-longrunpost'!M13</f>
        <v>0.70241391658782959</v>
      </c>
      <c r="N17" s="326"/>
    </row>
    <row r="18" spans="1:14" x14ac:dyDescent="0.2">
      <c r="A18" s="333">
        <f>'data-longrunpost'!A14</f>
        <v>1990</v>
      </c>
      <c r="B18" s="329">
        <f>'data-longrunpost'!B14</f>
        <v>2.6170201301574707</v>
      </c>
      <c r="C18" s="329">
        <f>'data-longrunpost'!C14</f>
        <v>1.3778994083404541</v>
      </c>
      <c r="D18" s="329">
        <f>'data-longrunpost'!D14</f>
        <v>0.94339847564697266</v>
      </c>
      <c r="E18" s="329">
        <f>'data-longrunpost'!E14</f>
        <v>0.83018016815185547</v>
      </c>
      <c r="F18" s="329">
        <f>'data-longrunpost'!F14</f>
        <v>0.77079230546951294</v>
      </c>
      <c r="G18" s="329">
        <f>'data-longrunpost'!G14</f>
        <v>0.77774494886398315</v>
      </c>
      <c r="H18" s="329">
        <f>'data-longrunpost'!H14</f>
        <v>2.5080735683441162</v>
      </c>
      <c r="I18" s="329">
        <f>'data-longrunpost'!I14</f>
        <v>1.3633179664611816</v>
      </c>
      <c r="J18" s="329">
        <f>'data-longrunpost'!J14</f>
        <v>0.97868049144744873</v>
      </c>
      <c r="K18" s="329">
        <f>'data-longrunpost'!K14</f>
        <v>0.87141704559326172</v>
      </c>
      <c r="L18" s="329">
        <f>'data-longrunpost'!L14</f>
        <v>0.81937748193740845</v>
      </c>
      <c r="M18" s="330">
        <f>'data-longrunpost'!M14</f>
        <v>0.78772264719009399</v>
      </c>
      <c r="N18" s="326"/>
    </row>
    <row r="19" spans="1:14" x14ac:dyDescent="0.2">
      <c r="A19" s="333">
        <f>'data-longrunpost'!A15</f>
        <v>2000</v>
      </c>
      <c r="B19" s="329">
        <f>'data-longrunpost'!B15</f>
        <v>2.6756434440612793</v>
      </c>
      <c r="C19" s="329">
        <f>'data-longrunpost'!C15</f>
        <v>1.3786306381225586</v>
      </c>
      <c r="D19" s="329">
        <f>'data-longrunpost'!D15</f>
        <v>0.94804000854492188</v>
      </c>
      <c r="E19" s="329">
        <f>'data-longrunpost'!E15</f>
        <v>0.82844024896621704</v>
      </c>
      <c r="F19" s="329">
        <f>'data-longrunpost'!F15</f>
        <v>0.79127675294876099</v>
      </c>
      <c r="G19" s="329">
        <f>'data-longrunpost'!G15</f>
        <v>0.78974783420562744</v>
      </c>
      <c r="H19" s="329">
        <f>'data-longrunpost'!H15</f>
        <v>2.5182347297668457</v>
      </c>
      <c r="I19" s="329">
        <f>'data-longrunpost'!I15</f>
        <v>1.4424388408660889</v>
      </c>
      <c r="J19" s="329">
        <f>'data-longrunpost'!J15</f>
        <v>1.0136265754699707</v>
      </c>
      <c r="K19" s="329">
        <f>'data-longrunpost'!K15</f>
        <v>0.83539563417434692</v>
      </c>
      <c r="L19" s="329">
        <f>'data-longrunpost'!L15</f>
        <v>0.7569383978843689</v>
      </c>
      <c r="M19" s="330">
        <f>'data-longrunpost'!M15</f>
        <v>0.71204835176467896</v>
      </c>
      <c r="N19" s="326"/>
    </row>
    <row r="20" spans="1:14" x14ac:dyDescent="0.2">
      <c r="A20" s="333">
        <f>'data-longrunpost'!A16</f>
        <v>2010</v>
      </c>
      <c r="B20" s="329">
        <f>'data-longrunpost'!B16</f>
        <v>2.6080865859985352</v>
      </c>
      <c r="C20" s="329">
        <f>'data-longrunpost'!C16</f>
        <v>1.3776713609695435</v>
      </c>
      <c r="D20" s="329">
        <f>'data-longrunpost'!D16</f>
        <v>0.95616209506988525</v>
      </c>
      <c r="E20" s="329">
        <f>'data-longrunpost'!E16</f>
        <v>0.81237542629241943</v>
      </c>
      <c r="F20" s="329">
        <f>'data-longrunpost'!F16</f>
        <v>0.76280128955841064</v>
      </c>
      <c r="G20" s="329">
        <f>'data-longrunpost'!G16</f>
        <v>0.78280061483383179</v>
      </c>
      <c r="H20" s="329">
        <f>'data-longrunpost'!H16</f>
        <v>2.5346245765686035</v>
      </c>
      <c r="I20" s="329">
        <f>'data-longrunpost'!I16</f>
        <v>1.514411449432373</v>
      </c>
      <c r="J20" s="329">
        <f>'data-longrunpost'!J16</f>
        <v>1.0068227052688599</v>
      </c>
      <c r="K20" s="329">
        <f>'data-longrunpost'!K16</f>
        <v>0.83518534898757935</v>
      </c>
      <c r="L20" s="329">
        <f>'data-longrunpost'!L16</f>
        <v>0.78621554374694824</v>
      </c>
      <c r="M20" s="330">
        <f>'data-longrunpost'!M16</f>
        <v>0.76077836751937866</v>
      </c>
      <c r="N20" s="326"/>
    </row>
    <row r="21" spans="1:14" ht="17" thickBot="1" x14ac:dyDescent="0.25">
      <c r="A21" s="334">
        <f>'data-longrunpost'!A17</f>
        <v>2020</v>
      </c>
      <c r="B21" s="331">
        <f>'data-longrunpost'!B17</f>
        <v>2.7826788425445557</v>
      </c>
      <c r="C21" s="331">
        <f>'data-longrunpost'!C17</f>
        <v>1.431293249130249</v>
      </c>
      <c r="D21" s="331">
        <f>'data-longrunpost'!D17</f>
        <v>0.95517909526824951</v>
      </c>
      <c r="E21" s="331">
        <f>'data-longrunpost'!E17</f>
        <v>0.77476483583450317</v>
      </c>
      <c r="F21" s="331">
        <f>'data-longrunpost'!F17</f>
        <v>0.71793246269226074</v>
      </c>
      <c r="G21" s="331">
        <f>'data-longrunpost'!G17</f>
        <v>0.71643102169036865</v>
      </c>
      <c r="H21" s="331">
        <f>'data-longrunpost'!H17</f>
        <v>2.276742696762085</v>
      </c>
      <c r="I21" s="331">
        <f>'data-longrunpost'!I17</f>
        <v>1.4735913276672363</v>
      </c>
      <c r="J21" s="331">
        <f>'data-longrunpost'!J17</f>
        <v>1.0265285968780518</v>
      </c>
      <c r="K21" s="331">
        <f>'data-longrunpost'!K17</f>
        <v>0.83727657794952393</v>
      </c>
      <c r="L21" s="331">
        <f>'data-longrunpost'!L17</f>
        <v>0.76686394214630127</v>
      </c>
      <c r="M21" s="332">
        <f>'data-longrunpost'!M17</f>
        <v>0.72420060634613037</v>
      </c>
      <c r="N21" s="326"/>
    </row>
    <row r="22" spans="1:14" ht="52" customHeight="1" thickBot="1" x14ac:dyDescent="0.25">
      <c r="A22" s="632" t="s">
        <v>4562</v>
      </c>
      <c r="B22" s="633"/>
      <c r="C22" s="633"/>
      <c r="D22" s="633"/>
      <c r="E22" s="633"/>
      <c r="F22" s="633"/>
      <c r="G22" s="633"/>
      <c r="H22" s="633"/>
      <c r="I22" s="633"/>
      <c r="J22" s="633"/>
      <c r="K22" s="633"/>
      <c r="L22" s="633"/>
      <c r="M22" s="634"/>
      <c r="N22" s="326"/>
    </row>
    <row r="23" spans="1:14" x14ac:dyDescent="0.2">
      <c r="A23" s="326"/>
      <c r="B23" s="326"/>
      <c r="C23" s="326"/>
      <c r="D23" s="326"/>
      <c r="E23" s="326"/>
      <c r="F23" s="326"/>
      <c r="G23" s="326"/>
      <c r="H23" s="326"/>
      <c r="I23" s="326"/>
      <c r="J23" s="326"/>
      <c r="K23" s="326"/>
      <c r="L23" s="326"/>
      <c r="M23" s="326"/>
      <c r="N23" s="326"/>
    </row>
  </sheetData>
  <mergeCells count="4">
    <mergeCell ref="C3:M3"/>
    <mergeCell ref="B4:G4"/>
    <mergeCell ref="H4:M4"/>
    <mergeCell ref="A22:M22"/>
  </mergeCells>
  <pageMargins left="0.7" right="0.7" top="0.75" bottom="0.75" header="0.3" footer="0.3"/>
  <pageSetup paperSize="9"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39997558519241921"/>
  </sheetPr>
  <dimension ref="A1:F30"/>
  <sheetViews>
    <sheetView zoomScaleNormal="100" workbookViewId="0">
      <pane xSplit="1" ySplit="2" topLeftCell="B3" activePane="bottomRight" state="frozen"/>
      <selection activeCell="I26" sqref="I26"/>
      <selection pane="topRight" activeCell="I26" sqref="I26"/>
      <selection pane="bottomLeft" activeCell="I26" sqref="I26"/>
      <selection pane="bottomRight" activeCell="B26" sqref="B26:C26"/>
    </sheetView>
  </sheetViews>
  <sheetFormatPr baseColWidth="10" defaultColWidth="10.83203125" defaultRowHeight="16" x14ac:dyDescent="0.2"/>
  <cols>
    <col min="1" max="1" width="27.1640625" style="11" customWidth="1"/>
    <col min="2" max="2" width="13.5" style="11" bestFit="1" customWidth="1"/>
    <col min="3" max="16384" width="10.83203125" style="11"/>
  </cols>
  <sheetData>
    <row r="1" spans="1:6" ht="17" thickBot="1" x14ac:dyDescent="0.25">
      <c r="A1" s="506" t="s">
        <v>3589</v>
      </c>
      <c r="B1" s="506"/>
      <c r="C1" s="506"/>
      <c r="D1" s="506"/>
      <c r="E1" s="506"/>
      <c r="F1" s="506"/>
    </row>
    <row r="2" spans="1:6" x14ac:dyDescent="0.2">
      <c r="A2" s="12"/>
      <c r="B2" s="291">
        <v>1820</v>
      </c>
      <c r="C2" s="291">
        <v>1900</v>
      </c>
      <c r="D2" s="291">
        <v>1950</v>
      </c>
      <c r="E2" s="291">
        <v>1980</v>
      </c>
      <c r="F2" s="166">
        <v>2020</v>
      </c>
    </row>
    <row r="3" spans="1:6" s="250" customFormat="1" x14ac:dyDescent="0.2">
      <c r="A3" s="290" t="s">
        <v>3568</v>
      </c>
      <c r="B3" s="299">
        <f>'data-popsummain'!B2/1000</f>
        <v>1044.241</v>
      </c>
      <c r="C3" s="299">
        <f>'data-popsummain'!E2/1000</f>
        <v>1559.0250000000001</v>
      </c>
      <c r="D3" s="299">
        <f>'data-popsummain'!G2/1000</f>
        <v>2520.9250000000002</v>
      </c>
      <c r="E3" s="299">
        <f>'data-popsummain'!H2/1000</f>
        <v>4433.2539999999999</v>
      </c>
      <c r="F3" s="300">
        <f>'data-popsummain'!J2/1000</f>
        <v>7664.7430000000004</v>
      </c>
    </row>
    <row r="4" spans="1:6" s="250" customFormat="1" x14ac:dyDescent="0.2">
      <c r="A4" s="13" t="s">
        <v>43</v>
      </c>
      <c r="B4" s="288">
        <f>'data-popsummain'!B2/'data-popsummain'!$B$2</f>
        <v>1</v>
      </c>
      <c r="C4" s="288">
        <f>'data-popsummain'!E2/'data-popsummain'!$E$2</f>
        <v>1</v>
      </c>
      <c r="D4" s="288">
        <f>'data-popsummain'!G2/'data-popsummain'!$G$2</f>
        <v>1</v>
      </c>
      <c r="E4" s="288">
        <f>'data-popsummain'!H2/'data-popsummain'!$H$2</f>
        <v>1</v>
      </c>
      <c r="F4" s="289">
        <f>'data-popsummain'!J2/'data-popsummain'!$J$2</f>
        <v>1</v>
      </c>
    </row>
    <row r="5" spans="1:6" s="250" customFormat="1" x14ac:dyDescent="0.2">
      <c r="A5" s="13" t="s">
        <v>51</v>
      </c>
      <c r="B5" s="288">
        <f>'data-popsummain'!B3/'data-popsummain'!$B$2</f>
        <v>0.42318870835372296</v>
      </c>
      <c r="C5" s="288">
        <f>'data-popsummain'!E3/'data-popsummain'!$E$2</f>
        <v>0.30520934558458013</v>
      </c>
      <c r="D5" s="288">
        <f>'data-popsummain'!G3/'data-popsummain'!$G$2</f>
        <v>0.2691551712169144</v>
      </c>
      <c r="E5" s="288">
        <f>'data-popsummain'!H3/'data-popsummain'!$H$2</f>
        <v>0.26717147269251884</v>
      </c>
      <c r="F5" s="289">
        <f>'data-popsummain'!J3/'data-popsummain'!$J$2</f>
        <v>0.21381812801812142</v>
      </c>
    </row>
    <row r="6" spans="1:6" x14ac:dyDescent="0.2">
      <c r="A6" s="14" t="s">
        <v>298</v>
      </c>
      <c r="B6" s="292">
        <f>'data-popsummain'!B4/'data-popsummain'!$B$2</f>
        <v>0.3662736858637039</v>
      </c>
      <c r="C6" s="292">
        <f>'data-popsummain'!E4/'data-popsummain'!$E$2</f>
        <v>0.25756546559548438</v>
      </c>
      <c r="D6" s="292">
        <f>'data-popsummain'!G4/'data-popsummain'!$G$2</f>
        <v>0.21775181728928866</v>
      </c>
      <c r="E6" s="292">
        <f>'data-popsummain'!H4/'data-popsummain'!$H$2</f>
        <v>0.22264684134949181</v>
      </c>
      <c r="F6" s="293">
        <f>'data-popsummain'!J4/'data-popsummain'!$J$2</f>
        <v>0.18277703505518711</v>
      </c>
    </row>
    <row r="7" spans="1:6" x14ac:dyDescent="0.2">
      <c r="A7" s="14" t="s">
        <v>300</v>
      </c>
      <c r="B7" s="292">
        <f>'data-popsummain'!B5/'data-popsummain'!$B$2</f>
        <v>2.9129291035306985E-2</v>
      </c>
      <c r="C7" s="292">
        <f>'data-popsummain'!E5/'data-popsummain'!$E$2</f>
        <v>2.7757733198633762E-2</v>
      </c>
      <c r="D7" s="292">
        <f>'data-popsummain'!G5/'data-popsummain'!$G$2</f>
        <v>3.336672054900483E-2</v>
      </c>
      <c r="E7" s="292">
        <f>'data-popsummain'!H5/'data-popsummain'!$H$2</f>
        <v>2.6404983788431702E-2</v>
      </c>
      <c r="F7" s="293">
        <f>'data-popsummain'!J5/'data-popsummain'!$J$2</f>
        <v>1.6393635116011065E-2</v>
      </c>
    </row>
    <row r="8" spans="1:6" s="250" customFormat="1" x14ac:dyDescent="0.2">
      <c r="A8" s="13" t="s">
        <v>0</v>
      </c>
      <c r="B8" s="288">
        <f>'data-popsummain'!B6/'data-popsummain'!$B$2</f>
        <v>0.16438255153743245</v>
      </c>
      <c r="C8" s="288">
        <f>'data-popsummain'!E6/'data-popsummain'!$E$2</f>
        <v>0.19691473837815301</v>
      </c>
      <c r="D8" s="288">
        <f>'data-popsummain'!G6/'data-popsummain'!$G$2</f>
        <v>0.15718516020905024</v>
      </c>
      <c r="E8" s="288">
        <f>'data-popsummain'!H6/'data-popsummain'!$H$2</f>
        <v>0.1121180965493969</v>
      </c>
      <c r="F8" s="289">
        <f>'data-popsummain'!J6/'data-popsummain'!$J$2</f>
        <v>7.1465409864362048E-2</v>
      </c>
    </row>
    <row r="9" spans="1:6" x14ac:dyDescent="0.2">
      <c r="A9" s="14" t="s">
        <v>311</v>
      </c>
      <c r="B9" s="292">
        <f>'data-popsummain'!B7/'data-popsummain'!$B$2</f>
        <v>2.0431107378469145E-2</v>
      </c>
      <c r="C9" s="292">
        <f>'data-popsummain'!E7/'data-popsummain'!$E$2</f>
        <v>2.6397908949503696E-2</v>
      </c>
      <c r="D9" s="292">
        <f>'data-popsummain'!G7/'data-popsummain'!$G$2</f>
        <v>1.9945059849063342E-2</v>
      </c>
      <c r="E9" s="292">
        <f>'data-popsummain'!H7/'data-popsummain'!$H$2</f>
        <v>1.2706242412458208E-2</v>
      </c>
      <c r="F9" s="293">
        <f>'data-popsummain'!J7/'data-popsummain'!$J$2</f>
        <v>8.6914851548186289E-3</v>
      </c>
    </row>
    <row r="10" spans="1:6" x14ac:dyDescent="0.2">
      <c r="A10" s="14" t="s">
        <v>312</v>
      </c>
      <c r="B10" s="292">
        <f>'data-popsummain'!B8/'data-popsummain'!$B$2</f>
        <v>3.0383790714978629E-2</v>
      </c>
      <c r="C10" s="292">
        <f>'data-popsummain'!E8/'data-popsummain'!$E$2</f>
        <v>2.5078494571927967E-2</v>
      </c>
      <c r="D10" s="292">
        <f>'data-popsummain'!G8/'data-popsummain'!$G$2</f>
        <v>1.6772018207602369E-2</v>
      </c>
      <c r="E10" s="292">
        <f>'data-popsummain'!H8/'data-popsummain'!$H$2</f>
        <v>1.239992114144599E-2</v>
      </c>
      <c r="F10" s="293">
        <f>'data-popsummain'!J8/'data-popsummain'!$J$2</f>
        <v>8.7023139588633305E-3</v>
      </c>
    </row>
    <row r="11" spans="1:6" x14ac:dyDescent="0.2">
      <c r="A11" s="14" t="s">
        <v>313</v>
      </c>
      <c r="B11" s="292">
        <f>'data-popsummain'!B9/'data-popsummain'!$B$2</f>
        <v>2.3865180547402373E-2</v>
      </c>
      <c r="C11" s="292">
        <f>'data-popsummain'!E9/'data-popsummain'!$E$2</f>
        <v>3.4908997610686165E-2</v>
      </c>
      <c r="D11" s="292">
        <f>'data-popsummain'!G9/'data-popsummain'!$G$2</f>
        <v>2.7140831242500274E-2</v>
      </c>
      <c r="E11" s="292">
        <f>'data-popsummain'!H9/'data-popsummain'!$H$2</f>
        <v>1.7673248588959713E-2</v>
      </c>
      <c r="F11" s="293">
        <f>'data-popsummain'!J9/'data-popsummain'!$J$2</f>
        <v>1.0985495534553474E-2</v>
      </c>
    </row>
    <row r="12" spans="1:6" s="250" customFormat="1" x14ac:dyDescent="0.2">
      <c r="A12" s="13" t="s">
        <v>24</v>
      </c>
      <c r="B12" s="288">
        <f>'data-popsummain'!B10/'data-popsummain'!$B$2</f>
        <v>1.9775128538335501E-2</v>
      </c>
      <c r="C12" s="288">
        <f>'data-popsummain'!E10/'data-popsummain'!$E$2</f>
        <v>4.0312374721380349E-2</v>
      </c>
      <c r="D12" s="288">
        <f>'data-popsummain'!G10/'data-popsummain'!$G$2</f>
        <v>6.4875392960917128E-2</v>
      </c>
      <c r="E12" s="288">
        <f>'data-popsummain'!H10/'data-popsummain'!$H$2</f>
        <v>8.0250533806544802E-2</v>
      </c>
      <c r="F12" s="289">
        <f>'data-popsummain'!J10/'data-popsummain'!$J$2</f>
        <v>8.4307197253710914E-2</v>
      </c>
    </row>
    <row r="13" spans="1:6" s="250" customFormat="1" x14ac:dyDescent="0.2">
      <c r="A13" s="14" t="s">
        <v>3268</v>
      </c>
      <c r="B13" s="292">
        <f>'data-popsummain'!B11/'data-popsummain'!$B$2</f>
        <v>4.359146978523157E-3</v>
      </c>
      <c r="C13" s="292">
        <f>'data-popsummain'!E11/'data-popsummain'!$E$2</f>
        <v>1.1650230111768573E-2</v>
      </c>
      <c r="D13" s="292">
        <f>'data-popsummain'!G11/'data-popsummain'!$G$2</f>
        <v>2.1410791673691205E-2</v>
      </c>
      <c r="E13" s="292">
        <f>'data-popsummain'!H11/'data-popsummain'!$H$2</f>
        <v>2.7224697705116829E-2</v>
      </c>
      <c r="F13" s="293">
        <f>'data-popsummain'!J11/'data-popsummain'!$J$2</f>
        <v>2.7535169802823136E-2</v>
      </c>
    </row>
    <row r="14" spans="1:6" s="250" customFormat="1" x14ac:dyDescent="0.2">
      <c r="A14" s="14" t="s">
        <v>3269</v>
      </c>
      <c r="B14" s="292">
        <f>'data-popsummain'!B12/'data-popsummain'!$B$2</f>
        <v>6.0091492289615139E-3</v>
      </c>
      <c r="C14" s="292">
        <f>'data-popsummain'!E12/'data-popsummain'!$E$2</f>
        <v>8.3148121422042618E-3</v>
      </c>
      <c r="D14" s="292">
        <f>'data-popsummain'!G12/'data-popsummain'!$G$2</f>
        <v>1.0764699465473983E-2</v>
      </c>
      <c r="E14" s="292">
        <f>'data-popsummain'!H12/'data-popsummain'!$H$2</f>
        <v>1.5053728029118115E-2</v>
      </c>
      <c r="F14" s="293">
        <f>'data-popsummain'!J12/'data-popsummain'!$J$2</f>
        <v>1.6583987225664319E-2</v>
      </c>
    </row>
    <row r="15" spans="1:6" s="250" customFormat="1" x14ac:dyDescent="0.2">
      <c r="A15" s="13" t="s">
        <v>314</v>
      </c>
      <c r="B15" s="288">
        <f>'data-popsummain'!B13/'data-popsummain'!$B$2</f>
        <v>3.4442240823717898E-2</v>
      </c>
      <c r="C15" s="288">
        <f>'data-popsummain'!E13/'data-popsummain'!$E$2</f>
        <v>4.2654864418466672E-2</v>
      </c>
      <c r="D15" s="288">
        <f>'data-popsummain'!G13/'data-popsummain'!$G$2</f>
        <v>4.0985749278538632E-2</v>
      </c>
      <c r="E15" s="288">
        <f>'data-popsummain'!H13/'data-popsummain'!$H$2</f>
        <v>5.1748219253848302E-2</v>
      </c>
      <c r="F15" s="289">
        <f>'data-popsummain'!J13/'data-popsummain'!$J$2</f>
        <v>7.0322644868849482E-2</v>
      </c>
    </row>
    <row r="16" spans="1:6" s="250" customFormat="1" x14ac:dyDescent="0.2">
      <c r="A16" s="14" t="s">
        <v>3274</v>
      </c>
      <c r="B16" s="298">
        <f>'data-popsummain'!B14/'data-popsummain'!$B$2</f>
        <v>3.8745845068331925E-3</v>
      </c>
      <c r="C16" s="292">
        <f>'data-popsummain'!E14/'data-popsummain'!$E$2</f>
        <v>6.5624348551177819E-3</v>
      </c>
      <c r="D16" s="292">
        <f>'data-popsummain'!G14/'data-popsummain'!$G$2</f>
        <v>8.112895068278508E-3</v>
      </c>
      <c r="E16" s="292">
        <f>'data-popsummain'!H14/'data-popsummain'!$H$2</f>
        <v>9.7691221842917189E-3</v>
      </c>
      <c r="F16" s="293">
        <f>'data-popsummain'!J14/'data-popsummain'!$J$2</f>
        <v>1.3097373258307551E-2</v>
      </c>
    </row>
    <row r="17" spans="1:6" s="250" customFormat="1" x14ac:dyDescent="0.2">
      <c r="A17" s="14" t="s">
        <v>3275</v>
      </c>
      <c r="B17" s="292">
        <f>'data-popsummain'!B15/'data-popsummain'!$B$2</f>
        <v>9.7783940680360188E-3</v>
      </c>
      <c r="C17" s="292">
        <f>'data-popsummain'!E15/'data-popsummain'!$E$2</f>
        <v>9.1217267202257819E-3</v>
      </c>
      <c r="D17" s="292">
        <f>'data-popsummain'!G15/'data-popsummain'!$G$2</f>
        <v>8.4921209476680193E-3</v>
      </c>
      <c r="E17" s="292">
        <f>'data-popsummain'!H15/'data-popsummain'!$H$2</f>
        <v>9.9195760044427858E-3</v>
      </c>
      <c r="F17" s="293">
        <f>'data-popsummain'!J15/'data-popsummain'!$J$2</f>
        <v>1.0884905077704498E-2</v>
      </c>
    </row>
    <row r="18" spans="1:6" s="250" customFormat="1" x14ac:dyDescent="0.2">
      <c r="A18" s="13" t="s">
        <v>3270</v>
      </c>
      <c r="B18" s="288">
        <f>'data-popsummain'!B16/'data-popsummain'!$B$2</f>
        <v>1.0302219506799675E-2</v>
      </c>
      <c r="C18" s="288">
        <f>'data-popsummain'!E16/'data-popsummain'!$E$2</f>
        <v>5.2308333734224916E-2</v>
      </c>
      <c r="D18" s="288">
        <f>'data-popsummain'!G16/'data-popsummain'!$G$2</f>
        <v>6.5724287711851806E-2</v>
      </c>
      <c r="E18" s="288">
        <f>'data-popsummain'!H16/'data-popsummain'!$H$2</f>
        <v>5.6897709898868866E-2</v>
      </c>
      <c r="F18" s="289">
        <f>'data-popsummain'!J16/'data-popsummain'!$J$2</f>
        <v>4.7835263361080731E-2</v>
      </c>
    </row>
    <row r="19" spans="1:6" s="250" customFormat="1" x14ac:dyDescent="0.2">
      <c r="A19" s="14" t="s">
        <v>3273</v>
      </c>
      <c r="B19" s="292">
        <f>'data-popsummain'!B17/'data-popsummain'!$B$2</f>
        <v>9.5217483320421247E-3</v>
      </c>
      <c r="C19" s="292">
        <f>'data-popsummain'!E17/'data-popsummain'!$E$2</f>
        <v>4.8809993425378041E-2</v>
      </c>
      <c r="D19" s="292">
        <f>'data-popsummain'!G17/'data-popsummain'!$G$2</f>
        <v>6.0169977290082013E-2</v>
      </c>
      <c r="E19" s="292">
        <f>'data-popsummain'!H17/'data-popsummain'!$H$2</f>
        <v>5.1367686128518691E-2</v>
      </c>
      <c r="F19" s="293">
        <f>'data-popsummain'!J17/'data-popsummain'!$J$2</f>
        <v>4.2962301540964906E-2</v>
      </c>
    </row>
    <row r="20" spans="1:6" s="250" customFormat="1" x14ac:dyDescent="0.2">
      <c r="A20" s="13" t="s">
        <v>3263</v>
      </c>
      <c r="B20" s="288">
        <f>'data-popsummain'!B18/'data-popsummain'!$B$2</f>
        <v>5.0052621952212183E-2</v>
      </c>
      <c r="C20" s="288">
        <f>'data-popsummain'!E18/'data-popsummain'!$E$2</f>
        <v>7.6214942031077121E-2</v>
      </c>
      <c r="D20" s="288">
        <f>'data-popsummain'!G18/'data-popsummain'!$G$2</f>
        <v>6.7982982437002293E-2</v>
      </c>
      <c r="E20" s="288">
        <f>'data-popsummain'!H18/'data-popsummain'!$H$2</f>
        <v>5.7072976193107819E-2</v>
      </c>
      <c r="F20" s="289">
        <f>'data-popsummain'!J18/'data-popsummain'!$J$2</f>
        <v>3.7940737217151313E-2</v>
      </c>
    </row>
    <row r="21" spans="1:6" s="250" customFormat="1" x14ac:dyDescent="0.2">
      <c r="A21" s="14" t="s">
        <v>301</v>
      </c>
      <c r="B21" s="292">
        <f>'data-popsummain'!B19/'data-popsummain'!$B$2</f>
        <v>2.9568844739863692E-2</v>
      </c>
      <c r="C21" s="292">
        <f>'data-popsummain'!E19/'data-popsummain'!$E$2</f>
        <v>4.502429402992255E-2</v>
      </c>
      <c r="D21" s="292">
        <f>'data-popsummain'!G19/'data-popsummain'!$G$2</f>
        <v>4.0161051994803493E-2</v>
      </c>
      <c r="E21" s="292">
        <f>'data-popsummain'!H19/'data-popsummain'!$H$2</f>
        <v>3.1157023712153648E-2</v>
      </c>
      <c r="F21" s="293">
        <f>'data-popsummain'!J19/'data-popsummain'!$J$2</f>
        <v>1.9197643025995782E-2</v>
      </c>
    </row>
    <row r="22" spans="1:6" s="250" customFormat="1" x14ac:dyDescent="0.2">
      <c r="A22" s="13" t="s">
        <v>63</v>
      </c>
      <c r="B22" s="288">
        <f>'data-popsummain'!B20/'data-popsummain'!$B$2</f>
        <v>0.23893239204359912</v>
      </c>
      <c r="C22" s="288">
        <f>'data-popsummain'!E20/'data-popsummain'!$E$2</f>
        <v>0.22737095299947083</v>
      </c>
      <c r="D22" s="288">
        <f>'data-popsummain'!G20/'data-popsummain'!$G$2</f>
        <v>0.25663675039915906</v>
      </c>
      <c r="E22" s="288">
        <f>'data-popsummain'!H20/'data-popsummain'!$H$2</f>
        <v>0.28382425189262783</v>
      </c>
      <c r="F22" s="289">
        <f>'data-popsummain'!J20/'data-popsummain'!$J$2</f>
        <v>0.32581014131850211</v>
      </c>
    </row>
    <row r="23" spans="1:6" x14ac:dyDescent="0.2">
      <c r="A23" s="14" t="s">
        <v>299</v>
      </c>
      <c r="B23" s="292">
        <f>'data-popsummain'!B21/'data-popsummain'!$B$2</f>
        <v>0.19814678795412169</v>
      </c>
      <c r="C23" s="292">
        <f>'data-popsummain'!E21/'data-popsummain'!$E$2</f>
        <v>0.18066355574798351</v>
      </c>
      <c r="D23" s="292">
        <f>'data-popsummain'!G21/'data-popsummain'!$G$2</f>
        <v>0.14928052203060385</v>
      </c>
      <c r="E23" s="292">
        <f>'data-popsummain'!H21/'data-popsummain'!$H$2</f>
        <v>0.15766139273770463</v>
      </c>
      <c r="F23" s="293">
        <f>'data-popsummain'!J21/'data-popsummain'!$J$2</f>
        <v>0.17827316584522143</v>
      </c>
    </row>
    <row r="24" spans="1:6" x14ac:dyDescent="0.2">
      <c r="A24" s="14" t="s">
        <v>3272</v>
      </c>
      <c r="B24" s="292">
        <f>'data-popsummain'!B22/'data-popsummain'!$B$2</f>
        <v>1.4451644783148717E-2</v>
      </c>
      <c r="C24" s="292">
        <f>'data-popsummain'!E22/'data-popsummain'!$E$2</f>
        <v>2.4352399737015123E-2</v>
      </c>
      <c r="D24" s="292">
        <f>'data-popsummain'!G22/'data-popsummain'!$G$2</f>
        <v>2.75863026468459E-2</v>
      </c>
      <c r="E24" s="292">
        <f>'data-popsummain'!H22/'data-popsummain'!$H$2</f>
        <v>3.3259542539182278E-2</v>
      </c>
      <c r="F24" s="293">
        <f>'data-popsummain'!J22/'data-popsummain'!$J$2</f>
        <v>3.5307902691584049E-2</v>
      </c>
    </row>
    <row r="25" spans="1:6" x14ac:dyDescent="0.2">
      <c r="A25" s="13" t="s">
        <v>64</v>
      </c>
      <c r="B25" s="288">
        <f>'data-popsummain'!B23/'data-popsummain'!$B$2</f>
        <v>5.839648127204352E-2</v>
      </c>
      <c r="C25" s="288">
        <f>'data-popsummain'!E23/'data-popsummain'!$E$2</f>
        <v>5.6018344798832602E-2</v>
      </c>
      <c r="D25" s="288">
        <f>'data-popsummain'!G23/'data-popsummain'!$G$2</f>
        <v>7.309856501085911E-2</v>
      </c>
      <c r="E25" s="288">
        <f>'data-popsummain'!H23/'data-popsummain'!$H$2</f>
        <v>8.649425455884098E-2</v>
      </c>
      <c r="F25" s="289">
        <f>'data-popsummain'!J23/'data-popsummain'!$J$2</f>
        <v>0.14419778980195422</v>
      </c>
    </row>
    <row r="26" spans="1:6" s="250" customFormat="1" ht="17" thickBot="1" x14ac:dyDescent="0.25">
      <c r="A26" s="16" t="s">
        <v>3271</v>
      </c>
      <c r="B26" s="639">
        <f>'data-popsummain'!B24/'data-popsummain'!$B$2</f>
        <v>1.4670942818755441E-3</v>
      </c>
      <c r="C26" s="639">
        <f>'data-popsummain'!E24/'data-popsummain'!$E$2</f>
        <v>2.9890476419557094E-3</v>
      </c>
      <c r="D26" s="294">
        <f>'data-popsummain'!G24/'data-popsummain'!$G$2</f>
        <v>5.3282029413806442E-3</v>
      </c>
      <c r="E26" s="294">
        <f>'data-popsummain'!H24/'data-popsummain'!$H$2</f>
        <v>6.4192126144813717E-3</v>
      </c>
      <c r="F26" s="295">
        <f>'data-popsummain'!J24/'data-popsummain'!$J$2</f>
        <v>7.508927566129745E-3</v>
      </c>
    </row>
    <row r="27" spans="1:6" s="250" customFormat="1" x14ac:dyDescent="0.2">
      <c r="A27" s="507" t="s">
        <v>4571</v>
      </c>
      <c r="B27" s="508"/>
      <c r="C27" s="508"/>
      <c r="D27" s="508"/>
      <c r="E27" s="508"/>
      <c r="F27" s="509"/>
    </row>
    <row r="28" spans="1:6" ht="31" customHeight="1" thickBot="1" x14ac:dyDescent="0.25">
      <c r="A28" s="510"/>
      <c r="B28" s="511"/>
      <c r="C28" s="511"/>
      <c r="D28" s="511"/>
      <c r="E28" s="511"/>
      <c r="F28" s="512"/>
    </row>
    <row r="29" spans="1:6" x14ac:dyDescent="0.2">
      <c r="A29" s="38" t="s">
        <v>315</v>
      </c>
    </row>
    <row r="30" spans="1:6" x14ac:dyDescent="0.2">
      <c r="A30" s="38" t="s">
        <v>316</v>
      </c>
    </row>
  </sheetData>
  <mergeCells count="2">
    <mergeCell ref="A27:F28"/>
    <mergeCell ref="A1:F1"/>
  </mergeCells>
  <hyperlinks>
    <hyperlink ref="A29" location="'data-incomepcsum'!A1" display="Go to data" xr:uid="{00000000-0004-0000-0300-000000000000}"/>
    <hyperlink ref="A30" location="'Table of Contents'!A1" display="Go to table of contents" xr:uid="{00000000-0004-0000-0300-000001000000}"/>
  </hyperlink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tabColor theme="5" tint="0.39997558519241921"/>
  </sheetPr>
  <dimension ref="A1:L23"/>
  <sheetViews>
    <sheetView zoomScale="110" workbookViewId="0">
      <selection activeCell="A22" sqref="A22:K22"/>
    </sheetView>
  </sheetViews>
  <sheetFormatPr baseColWidth="10" defaultColWidth="10.83203125" defaultRowHeight="16" x14ac:dyDescent="0.2"/>
  <cols>
    <col min="1" max="16384" width="10.83203125" style="325"/>
  </cols>
  <sheetData>
    <row r="1" spans="1:12" x14ac:dyDescent="0.2">
      <c r="A1" s="2" t="s">
        <v>4501</v>
      </c>
    </row>
    <row r="2" spans="1:12" ht="17" thickBot="1" x14ac:dyDescent="0.25"/>
    <row r="3" spans="1:12" x14ac:dyDescent="0.2">
      <c r="A3" s="327"/>
      <c r="B3" s="605" t="s">
        <v>3697</v>
      </c>
      <c r="C3" s="605"/>
      <c r="D3" s="605"/>
      <c r="E3" s="605"/>
      <c r="F3" s="605"/>
      <c r="G3" s="605"/>
      <c r="H3" s="605"/>
      <c r="I3" s="605"/>
      <c r="J3" s="605"/>
      <c r="K3" s="629"/>
    </row>
    <row r="4" spans="1:12" x14ac:dyDescent="0.2">
      <c r="A4" s="328"/>
      <c r="B4" s="630" t="s">
        <v>1</v>
      </c>
      <c r="C4" s="630"/>
      <c r="D4" s="630"/>
      <c r="E4" s="630"/>
      <c r="F4" s="630"/>
      <c r="G4" s="630" t="s">
        <v>426</v>
      </c>
      <c r="H4" s="630"/>
      <c r="I4" s="630"/>
      <c r="J4" s="630"/>
      <c r="K4" s="631"/>
    </row>
    <row r="5" spans="1:12" ht="34" x14ac:dyDescent="0.2">
      <c r="A5" s="328"/>
      <c r="B5" s="335" t="s">
        <v>394</v>
      </c>
      <c r="C5" s="335" t="s">
        <v>395</v>
      </c>
      <c r="D5" s="335" t="s">
        <v>3662</v>
      </c>
      <c r="E5" s="335" t="s">
        <v>339</v>
      </c>
      <c r="F5" s="335" t="s">
        <v>340</v>
      </c>
      <c r="G5" s="335" t="s">
        <v>394</v>
      </c>
      <c r="H5" s="335" t="s">
        <v>395</v>
      </c>
      <c r="I5" s="335" t="s">
        <v>3662</v>
      </c>
      <c r="J5" s="335" t="s">
        <v>339</v>
      </c>
      <c r="K5" s="336" t="s">
        <v>340</v>
      </c>
    </row>
    <row r="6" spans="1:12" x14ac:dyDescent="0.2">
      <c r="A6" s="333">
        <f>'data-longrunpost'!A2</f>
        <v>1820</v>
      </c>
      <c r="B6" s="427">
        <f>'data-longrunpostinc'!B2</f>
        <v>6.822735071182251E-3</v>
      </c>
      <c r="C6" s="427">
        <f>'data-longrunpostinc'!C2</f>
        <v>0</v>
      </c>
      <c r="D6" s="427">
        <f>'data-longrunpostinc'!D2</f>
        <v>-6.822735071182251E-3</v>
      </c>
      <c r="E6" s="427">
        <f>'data-longrunpostinc'!E2</f>
        <v>-2.8370171785354614E-3</v>
      </c>
      <c r="F6" s="427">
        <f>'data-longrunpostinc'!F2</f>
        <v>-1.321159303188324E-3</v>
      </c>
      <c r="G6" s="427">
        <f>'data-longrunpostinc'!G2</f>
        <v>6.9999992847442627E-3</v>
      </c>
      <c r="H6" s="427">
        <f>'data-longrunpostinc'!H2</f>
        <v>0</v>
      </c>
      <c r="I6" s="427">
        <f>'data-longrunpostinc'!I2</f>
        <v>-6.9999992847442627E-3</v>
      </c>
      <c r="J6" s="427">
        <f>'data-longrunpostinc'!J2</f>
        <v>-2.666667103767395E-3</v>
      </c>
      <c r="K6" s="428">
        <f>'data-longrunpostinc'!K2</f>
        <v>-9.1666728258132935E-4</v>
      </c>
      <c r="L6" s="326"/>
    </row>
    <row r="7" spans="1:12" x14ac:dyDescent="0.2">
      <c r="A7" s="333">
        <f>'data-longrunpost'!A3</f>
        <v>1850</v>
      </c>
      <c r="B7" s="427">
        <f>'data-longrunpostinc'!B3</f>
        <v>6.7198723554611206E-3</v>
      </c>
      <c r="C7" s="427">
        <f>'data-longrunpostinc'!C3</f>
        <v>0</v>
      </c>
      <c r="D7" s="427">
        <f>'data-longrunpostinc'!D3</f>
        <v>-6.7198872566223145E-3</v>
      </c>
      <c r="E7" s="427">
        <f>'data-longrunpostinc'!E3</f>
        <v>-2.9130131006240845E-3</v>
      </c>
      <c r="F7" s="427">
        <f>'data-longrunpostinc'!F3</f>
        <v>-1.1463239789009094E-3</v>
      </c>
      <c r="G7" s="427">
        <f>'data-longrunpostinc'!G3</f>
        <v>1.0999999940395355E-2</v>
      </c>
      <c r="H7" s="427">
        <f>'data-longrunpostinc'!H3</f>
        <v>-8.7999701499938965E-3</v>
      </c>
      <c r="I7" s="427">
        <f>'data-longrunpostinc'!I3</f>
        <v>-2.2000372409820557E-3</v>
      </c>
      <c r="J7" s="427">
        <f>'data-longrunpostinc'!J3</f>
        <v>-8.3112716674804688E-4</v>
      </c>
      <c r="K7" s="428">
        <f>'data-longrunpostinc'!K3</f>
        <v>-2.9333680868148804E-4</v>
      </c>
      <c r="L7" s="326"/>
    </row>
    <row r="8" spans="1:12" x14ac:dyDescent="0.2">
      <c r="A8" s="333">
        <f>'data-longrunpost'!A4</f>
        <v>1880</v>
      </c>
      <c r="B8" s="427">
        <f>'data-longrunpostinc'!B4</f>
        <v>1.1094674468040466E-2</v>
      </c>
      <c r="C8" s="427">
        <f>'data-longrunpostinc'!C4</f>
        <v>0</v>
      </c>
      <c r="D8" s="427">
        <f>'data-longrunpostinc'!D4</f>
        <v>-1.1094659566879272E-2</v>
      </c>
      <c r="E8" s="427">
        <f>'data-longrunpostinc'!E4</f>
        <v>-4.3938905000686646E-3</v>
      </c>
      <c r="F8" s="427">
        <f>'data-longrunpostinc'!F4</f>
        <v>-1.7483532428741455E-3</v>
      </c>
      <c r="G8" s="427">
        <f>'data-longrunpostinc'!G4</f>
        <v>3.0075877904891968E-2</v>
      </c>
      <c r="H8" s="427">
        <f>'data-longrunpostinc'!H4</f>
        <v>-1.8904834985733032E-2</v>
      </c>
      <c r="I8" s="427">
        <f>'data-longrunpostinc'!I4</f>
        <v>-1.1171072721481323E-2</v>
      </c>
      <c r="J8" s="427">
        <f>'data-longrunpostinc'!J4</f>
        <v>-3.4668892621994019E-3</v>
      </c>
      <c r="K8" s="428">
        <f>'data-longrunpostinc'!K4</f>
        <v>-1.4223083853721619E-3</v>
      </c>
      <c r="L8" s="326"/>
    </row>
    <row r="9" spans="1:12" x14ac:dyDescent="0.2">
      <c r="A9" s="333">
        <f>'data-longrunpost'!A5</f>
        <v>1900</v>
      </c>
      <c r="B9" s="427">
        <f>'data-longrunpostinc'!B5</f>
        <v>1.5092208981513977E-2</v>
      </c>
      <c r="C9" s="427">
        <f>'data-longrunpostinc'!C5</f>
        <v>2.0778477191925049E-3</v>
      </c>
      <c r="D9" s="427">
        <f>'data-longrunpostinc'!D5</f>
        <v>-1.7170071601867676E-2</v>
      </c>
      <c r="E9" s="427">
        <f>'data-longrunpostinc'!E5</f>
        <v>-8.8303685188293457E-3</v>
      </c>
      <c r="F9" s="427">
        <f>'data-longrunpostinc'!F5</f>
        <v>-1.1281505227088928E-2</v>
      </c>
      <c r="G9" s="427">
        <f>'data-longrunpostinc'!G5</f>
        <v>3.6327585577964783E-2</v>
      </c>
      <c r="H9" s="427">
        <f>'data-longrunpostinc'!H5</f>
        <v>-2.2834479808807373E-2</v>
      </c>
      <c r="I9" s="427">
        <f>'data-longrunpostinc'!I5</f>
        <v>-1.3493120670318604E-2</v>
      </c>
      <c r="J9" s="427">
        <f>'data-longrunpostinc'!J5</f>
        <v>-5.2548646926879883E-3</v>
      </c>
      <c r="K9" s="428">
        <f>'data-longrunpostinc'!K5</f>
        <v>-2.5426745414733887E-3</v>
      </c>
      <c r="L9" s="326"/>
    </row>
    <row r="10" spans="1:12" x14ac:dyDescent="0.2">
      <c r="A10" s="333">
        <f>'data-longrunpost'!A6</f>
        <v>1910</v>
      </c>
      <c r="B10" s="427">
        <f>'data-longrunpostinc'!B6</f>
        <v>1.7009735107421875E-2</v>
      </c>
      <c r="C10" s="427">
        <f>'data-longrunpostinc'!C6</f>
        <v>2.3153424263000488E-3</v>
      </c>
      <c r="D10" s="427">
        <f>'data-longrunpostinc'!D6</f>
        <v>-1.9325017929077148E-2</v>
      </c>
      <c r="E10" s="427">
        <f>'data-longrunpostinc'!E6</f>
        <v>-9.9644511938095093E-3</v>
      </c>
      <c r="F10" s="427">
        <f>'data-longrunpostinc'!F6</f>
        <v>-1.2425631284713745E-2</v>
      </c>
      <c r="G10" s="427">
        <f>'data-longrunpostinc'!G6</f>
        <v>4.5656070113182068E-2</v>
      </c>
      <c r="H10" s="427">
        <f>'data-longrunpostinc'!H6</f>
        <v>-2.5180459022521973E-2</v>
      </c>
      <c r="I10" s="427">
        <f>'data-longrunpostinc'!I6</f>
        <v>-2.0475596189498901E-2</v>
      </c>
      <c r="J10" s="427">
        <f>'data-longrunpostinc'!J6</f>
        <v>-9.7019374370574951E-3</v>
      </c>
      <c r="K10" s="428">
        <f>'data-longrunpostinc'!K6</f>
        <v>-4.3822526931762695E-3</v>
      </c>
      <c r="L10" s="326"/>
    </row>
    <row r="11" spans="1:12" x14ac:dyDescent="0.2">
      <c r="A11" s="333">
        <f>'data-longrunpost'!A7</f>
        <v>1920</v>
      </c>
      <c r="B11" s="341">
        <f>'data-longrunpostinc'!B7</f>
        <v>5.2900686860084534E-2</v>
      </c>
      <c r="C11" s="341">
        <f>'data-longrunpostinc'!C7</f>
        <v>6.6528022289276123E-3</v>
      </c>
      <c r="D11" s="341">
        <f>'data-longrunpostinc'!D7</f>
        <v>-5.9553474187850952E-2</v>
      </c>
      <c r="E11" s="341">
        <f>'data-longrunpostinc'!E7</f>
        <v>-3.6515131592750549E-2</v>
      </c>
      <c r="F11" s="341">
        <f>'data-longrunpostinc'!F7</f>
        <v>-2.1418169140815735E-2</v>
      </c>
      <c r="G11" s="341">
        <f>'data-longrunpostinc'!G7</f>
        <v>4.9957454204559326E-2</v>
      </c>
      <c r="H11" s="341">
        <f>'data-longrunpostinc'!H7</f>
        <v>-1.710820198059082E-2</v>
      </c>
      <c r="I11" s="341">
        <f>'data-longrunpostinc'!I7</f>
        <v>-3.2849252223968506E-2</v>
      </c>
      <c r="J11" s="341">
        <f>'data-longrunpostinc'!J7</f>
        <v>-2.6966303586959839E-2</v>
      </c>
      <c r="K11" s="342">
        <f>'data-longrunpostinc'!K7</f>
        <v>-1.8962323665618896E-2</v>
      </c>
      <c r="L11" s="326"/>
    </row>
    <row r="12" spans="1:12" x14ac:dyDescent="0.2">
      <c r="A12" s="333">
        <f>'data-longrunpost'!A8</f>
        <v>1930</v>
      </c>
      <c r="B12" s="341">
        <f>'data-longrunpostinc'!B8</f>
        <v>3.6296740174293518E-2</v>
      </c>
      <c r="C12" s="341">
        <f>'data-longrunpostinc'!C8</f>
        <v>-1.6128420829772949E-3</v>
      </c>
      <c r="D12" s="341">
        <f>'data-longrunpostinc'!D8</f>
        <v>-3.4683883190155029E-2</v>
      </c>
      <c r="E12" s="341">
        <f>'data-longrunpostinc'!E8</f>
        <v>-1.913866400718689E-2</v>
      </c>
      <c r="F12" s="341">
        <f>'data-longrunpostinc'!F8</f>
        <v>-1.2479286640882492E-2</v>
      </c>
      <c r="G12" s="341">
        <f>'data-longrunpostinc'!G8</f>
        <v>5.2990376949310303E-2</v>
      </c>
      <c r="H12" s="341">
        <f>'data-longrunpostinc'!H8</f>
        <v>-1.6249418258666992E-2</v>
      </c>
      <c r="I12" s="341">
        <f>'data-longrunpostinc'!I8</f>
        <v>-3.6740958690643311E-2</v>
      </c>
      <c r="J12" s="341">
        <f>'data-longrunpostinc'!J8</f>
        <v>-3.4290075302124023E-2</v>
      </c>
      <c r="K12" s="342">
        <f>'data-longrunpostinc'!K8</f>
        <v>-2.633502334356308E-2</v>
      </c>
      <c r="L12" s="326"/>
    </row>
    <row r="13" spans="1:12" x14ac:dyDescent="0.2">
      <c r="A13" s="333">
        <f>'data-longrunpost'!A9</f>
        <v>1940</v>
      </c>
      <c r="B13" s="341">
        <f>'data-longrunpostinc'!B9</f>
        <v>3.4204959869384766E-2</v>
      </c>
      <c r="C13" s="341">
        <f>'data-longrunpostinc'!C9</f>
        <v>-4.9460828304290771E-3</v>
      </c>
      <c r="D13" s="341">
        <f>'data-longrunpostinc'!D9</f>
        <v>-2.9258847236633301E-2</v>
      </c>
      <c r="E13" s="341">
        <f>'data-longrunpostinc'!E9</f>
        <v>-1.4767289161682129E-2</v>
      </c>
      <c r="F13" s="341">
        <f>'data-longrunpostinc'!F9</f>
        <v>-1.122862845659256E-2</v>
      </c>
      <c r="G13" s="341">
        <f>'data-longrunpostinc'!G9</f>
        <v>4.5761644840240479E-2</v>
      </c>
      <c r="H13" s="341">
        <f>'data-longrunpostinc'!H9</f>
        <v>-7.5128674507141113E-3</v>
      </c>
      <c r="I13" s="341">
        <f>'data-longrunpostinc'!I9</f>
        <v>-3.8248777389526367E-2</v>
      </c>
      <c r="J13" s="341">
        <f>'data-longrunpostinc'!J9</f>
        <v>-3.9373829960823059E-2</v>
      </c>
      <c r="K13" s="342">
        <f>'data-longrunpostinc'!K9</f>
        <v>-2.7399636805057526E-2</v>
      </c>
      <c r="L13" s="326"/>
    </row>
    <row r="14" spans="1:12" x14ac:dyDescent="0.2">
      <c r="A14" s="333">
        <f>'data-longrunpost'!A10</f>
        <v>1950</v>
      </c>
      <c r="B14" s="341">
        <f>'data-longrunpostinc'!B10</f>
        <v>4.8638537526130676E-2</v>
      </c>
      <c r="C14" s="341">
        <f>'data-longrunpostinc'!C10</f>
        <v>-7.6417326927185059E-3</v>
      </c>
      <c r="D14" s="341">
        <f>'data-longrunpostinc'!D10</f>
        <v>-4.0996760129928589E-2</v>
      </c>
      <c r="E14" s="341">
        <f>'data-longrunpostinc'!E10</f>
        <v>-1.9206121563911438E-2</v>
      </c>
      <c r="F14" s="341">
        <f>'data-longrunpostinc'!F10</f>
        <v>-8.7503641843795776E-3</v>
      </c>
      <c r="G14" s="341">
        <f>'data-longrunpostinc'!G10</f>
        <v>4.8259973526000977E-2</v>
      </c>
      <c r="H14" s="341">
        <f>'data-longrunpostinc'!H10</f>
        <v>1.4502793550491333E-2</v>
      </c>
      <c r="I14" s="341">
        <f>'data-longrunpostinc'!I10</f>
        <v>-6.2762707471847534E-2</v>
      </c>
      <c r="J14" s="341">
        <f>'data-longrunpostinc'!J10</f>
        <v>-5.3009502589702606E-2</v>
      </c>
      <c r="K14" s="342">
        <f>'data-longrunpostinc'!K10</f>
        <v>-2.6661939918994904E-2</v>
      </c>
      <c r="L14" s="326"/>
    </row>
    <row r="15" spans="1:12" x14ac:dyDescent="0.2">
      <c r="A15" s="333">
        <f>'data-longrunpost'!A11</f>
        <v>1960</v>
      </c>
      <c r="B15" s="341">
        <f>'data-longrunpostinc'!B11</f>
        <v>4.8822119832038879E-2</v>
      </c>
      <c r="C15" s="341">
        <f>'data-longrunpostinc'!C11</f>
        <v>1.6152858734130859E-5</v>
      </c>
      <c r="D15" s="341">
        <f>'data-longrunpostinc'!D11</f>
        <v>-4.8838287591934204E-2</v>
      </c>
      <c r="E15" s="341">
        <f>'data-longrunpostinc'!E11</f>
        <v>-2.3202277719974518E-2</v>
      </c>
      <c r="F15" s="341">
        <f>'data-longrunpostinc'!F11</f>
        <v>-9.6105113625526428E-3</v>
      </c>
      <c r="G15" s="341">
        <f>'data-longrunpostinc'!G11</f>
        <v>4.926764965057373E-2</v>
      </c>
      <c r="H15" s="341">
        <f>'data-longrunpostinc'!H11</f>
        <v>2.4274289608001709E-3</v>
      </c>
      <c r="I15" s="341">
        <f>'data-longrunpostinc'!I11</f>
        <v>-5.1695078611373901E-2</v>
      </c>
      <c r="J15" s="341">
        <f>'data-longrunpostinc'!J11</f>
        <v>-3.5580649971961975E-2</v>
      </c>
      <c r="K15" s="342">
        <f>'data-longrunpostinc'!K11</f>
        <v>-1.7708031460642815E-2</v>
      </c>
      <c r="L15" s="326"/>
    </row>
    <row r="16" spans="1:12" x14ac:dyDescent="0.2">
      <c r="A16" s="333">
        <f>'data-longrunpost'!A12</f>
        <v>1970</v>
      </c>
      <c r="B16" s="341">
        <f>'data-longrunpostinc'!B12</f>
        <v>4.6305477619171143E-2</v>
      </c>
      <c r="C16" s="341">
        <f>'data-longrunpostinc'!C12</f>
        <v>-6.2395632266998291E-3</v>
      </c>
      <c r="D16" s="341">
        <f>'data-longrunpostinc'!D12</f>
        <v>-4.0065854787826538E-2</v>
      </c>
      <c r="E16" s="341">
        <f>'data-longrunpostinc'!E12</f>
        <v>-1.7074622213840485E-2</v>
      </c>
      <c r="F16" s="341">
        <f>'data-longrunpostinc'!F12</f>
        <v>-7.1109868586063385E-3</v>
      </c>
      <c r="G16" s="341">
        <f>'data-longrunpostinc'!G12</f>
        <v>5.5267930030822754E-2</v>
      </c>
      <c r="H16" s="341">
        <f>'data-longrunpostinc'!H12</f>
        <v>-1.8165707588195801E-3</v>
      </c>
      <c r="I16" s="341">
        <f>'data-longrunpostinc'!I12</f>
        <v>-5.3451359272003174E-2</v>
      </c>
      <c r="J16" s="341">
        <f>'data-longrunpostinc'!J12</f>
        <v>-3.1192459166049957E-2</v>
      </c>
      <c r="K16" s="342">
        <f>'data-longrunpostinc'!K12</f>
        <v>-1.3671999797224998E-2</v>
      </c>
      <c r="L16" s="326"/>
    </row>
    <row r="17" spans="1:12" x14ac:dyDescent="0.2">
      <c r="A17" s="333">
        <f>'data-longrunpost'!A13</f>
        <v>1980</v>
      </c>
      <c r="B17" s="341">
        <f>'data-longrunpostinc'!B13</f>
        <v>6.4988434314727783E-2</v>
      </c>
      <c r="C17" s="341">
        <f>'data-longrunpostinc'!C13</f>
        <v>-1.3701498508453369E-2</v>
      </c>
      <c r="D17" s="341">
        <f>'data-longrunpostinc'!D13</f>
        <v>-5.128692090511322E-2</v>
      </c>
      <c r="E17" s="341">
        <f>'data-longrunpostinc'!E13</f>
        <v>-1.9954320043325424E-2</v>
      </c>
      <c r="F17" s="341">
        <f>'data-longrunpostinc'!F13</f>
        <v>-7.2367582470178604E-3</v>
      </c>
      <c r="G17" s="341">
        <f>'data-longrunpostinc'!G13</f>
        <v>6.8418800830841064E-2</v>
      </c>
      <c r="H17" s="341">
        <f>'data-longrunpostinc'!H13</f>
        <v>-1.5096127986907959E-2</v>
      </c>
      <c r="I17" s="341">
        <f>'data-longrunpostinc'!I13</f>
        <v>-5.3322672843933105E-2</v>
      </c>
      <c r="J17" s="341">
        <f>'data-longrunpostinc'!J13</f>
        <v>-2.5585882365703583E-2</v>
      </c>
      <c r="K17" s="342">
        <f>'data-longrunpostinc'!K13</f>
        <v>-1.0198485106229782E-2</v>
      </c>
      <c r="L17" s="326"/>
    </row>
    <row r="18" spans="1:12" x14ac:dyDescent="0.2">
      <c r="A18" s="333">
        <f>'data-longrunpost'!A14</f>
        <v>1990</v>
      </c>
      <c r="B18" s="341">
        <f>'data-longrunpostinc'!B14</f>
        <v>8.0301821231842041E-2</v>
      </c>
      <c r="C18" s="341">
        <f>'data-longrunpostinc'!C14</f>
        <v>-2.6712477207183838E-2</v>
      </c>
      <c r="D18" s="341">
        <f>'data-longrunpostinc'!D14</f>
        <v>-5.3589344024658203E-2</v>
      </c>
      <c r="E18" s="341">
        <f>'data-longrunpostinc'!E14</f>
        <v>-2.0399339497089386E-2</v>
      </c>
      <c r="F18" s="341">
        <f>'data-longrunpostinc'!F14</f>
        <v>-7.3933657258749008E-3</v>
      </c>
      <c r="G18" s="341">
        <f>'data-longrunpostinc'!G14</f>
        <v>5.9285163879394531E-2</v>
      </c>
      <c r="H18" s="341">
        <f>'data-longrunpostinc'!H14</f>
        <v>-9.6032023429870605E-3</v>
      </c>
      <c r="I18" s="341">
        <f>'data-longrunpostinc'!I14</f>
        <v>-4.9681961536407471E-2</v>
      </c>
      <c r="J18" s="341">
        <f>'data-longrunpostinc'!J14</f>
        <v>-2.5852710008621216E-2</v>
      </c>
      <c r="K18" s="342">
        <f>'data-longrunpostinc'!K14</f>
        <v>-1.199520006775856E-2</v>
      </c>
      <c r="L18" s="326"/>
    </row>
    <row r="19" spans="1:12" x14ac:dyDescent="0.2">
      <c r="A19" s="333">
        <f>'data-longrunpost'!A15</f>
        <v>2000</v>
      </c>
      <c r="B19" s="341">
        <f>'data-longrunpostinc'!B15</f>
        <v>8.0106198787689209E-2</v>
      </c>
      <c r="C19" s="341">
        <f>'data-longrunpostinc'!C15</f>
        <v>-2.3962885141372681E-2</v>
      </c>
      <c r="D19" s="341">
        <f>'data-longrunpostinc'!D15</f>
        <v>-5.6143313646316528E-2</v>
      </c>
      <c r="E19" s="341">
        <f>'data-longrunpostinc'!E15</f>
        <v>-2.242964506149292E-2</v>
      </c>
      <c r="F19" s="341">
        <f>'data-longrunpostinc'!F15</f>
        <v>-8.5498131811618805E-3</v>
      </c>
      <c r="G19" s="341">
        <f>'data-longrunpostinc'!G15</f>
        <v>6.4749598503112793E-2</v>
      </c>
      <c r="H19" s="341">
        <f>'data-longrunpostinc'!H15</f>
        <v>5.7926177978515625E-3</v>
      </c>
      <c r="I19" s="341">
        <f>'data-longrunpostinc'!I15</f>
        <v>-7.0542216300964355E-2</v>
      </c>
      <c r="J19" s="341">
        <f>'data-longrunpostinc'!J15</f>
        <v>-4.2211011052131653E-2</v>
      </c>
      <c r="K19" s="342">
        <f>'data-longrunpostinc'!K15</f>
        <v>-2.2253580391407013E-2</v>
      </c>
      <c r="L19" s="326"/>
    </row>
    <row r="20" spans="1:12" x14ac:dyDescent="0.2">
      <c r="A20" s="333">
        <f>'data-longrunpost'!A16</f>
        <v>2010</v>
      </c>
      <c r="B20" s="341">
        <f>'data-longrunpostinc'!B16</f>
        <v>8.1235170364379883E-2</v>
      </c>
      <c r="C20" s="341">
        <f>'data-longrunpostinc'!C16</f>
        <v>-2.013203501701355E-2</v>
      </c>
      <c r="D20" s="341">
        <f>'data-longrunpostinc'!D16</f>
        <v>-6.1103135347366333E-2</v>
      </c>
      <c r="E20" s="341">
        <f>'data-longrunpostinc'!E16</f>
        <v>-2.5087863206863403E-2</v>
      </c>
      <c r="F20" s="341">
        <f>'data-longrunpostinc'!F16</f>
        <v>-8.1908535212278366E-3</v>
      </c>
      <c r="G20" s="341">
        <f>'data-longrunpostinc'!G16</f>
        <v>6.9406688213348389E-2</v>
      </c>
      <c r="H20" s="341">
        <f>'data-longrunpostinc'!H16</f>
        <v>2.908557653427124E-3</v>
      </c>
      <c r="I20" s="341">
        <f>'data-longrunpostinc'!I16</f>
        <v>-7.2315186262130737E-2</v>
      </c>
      <c r="J20" s="341">
        <f>'data-longrunpostinc'!J16</f>
        <v>-3.7883415818214417E-2</v>
      </c>
      <c r="K20" s="342">
        <f>'data-longrunpostinc'!K16</f>
        <v>-1.8888752907514572E-2</v>
      </c>
      <c r="L20" s="326"/>
    </row>
    <row r="21" spans="1:12" ht="17" thickBot="1" x14ac:dyDescent="0.25">
      <c r="A21" s="334">
        <f>'data-longrunpost'!A17</f>
        <v>2020</v>
      </c>
      <c r="B21" s="343">
        <f>'data-longrunpostinc'!B17</f>
        <v>9.3275487422943115E-2</v>
      </c>
      <c r="C21" s="343">
        <f>'data-longrunpostinc'!C17</f>
        <v>-2.0681619644165039E-2</v>
      </c>
      <c r="D21" s="343">
        <f>'data-longrunpostinc'!D17</f>
        <v>-7.2593852877616882E-2</v>
      </c>
      <c r="E21" s="343">
        <f>'data-longrunpostinc'!E17</f>
        <v>-2.8305202722549438E-2</v>
      </c>
      <c r="F21" s="343">
        <f>'data-longrunpostinc'!F17</f>
        <v>-9.836958721280098E-3</v>
      </c>
      <c r="G21" s="343">
        <f>'data-longrunpostinc'!G17</f>
        <v>6.3028931617736816E-2</v>
      </c>
      <c r="H21" s="343">
        <f>'data-longrunpostinc'!H17</f>
        <v>1.0939061641693115E-2</v>
      </c>
      <c r="I21" s="343">
        <f>'data-longrunpostinc'!I17</f>
        <v>-7.3967933654785156E-2</v>
      </c>
      <c r="J21" s="343">
        <f>'data-longrunpostinc'!J17</f>
        <v>-4.3743029236793518E-2</v>
      </c>
      <c r="K21" s="344">
        <f>'data-longrunpostinc'!K17</f>
        <v>-2.3291043937206268E-2</v>
      </c>
      <c r="L21" s="326"/>
    </row>
    <row r="22" spans="1:12" ht="53" customHeight="1" thickBot="1" x14ac:dyDescent="0.25">
      <c r="A22" s="632" t="s">
        <v>4563</v>
      </c>
      <c r="B22" s="635"/>
      <c r="C22" s="635"/>
      <c r="D22" s="635"/>
      <c r="E22" s="635"/>
      <c r="F22" s="635"/>
      <c r="G22" s="635"/>
      <c r="H22" s="635"/>
      <c r="I22" s="635"/>
      <c r="J22" s="635"/>
      <c r="K22" s="636"/>
      <c r="L22" s="326"/>
    </row>
    <row r="23" spans="1:12" x14ac:dyDescent="0.2">
      <c r="A23" s="326"/>
      <c r="B23" s="326"/>
      <c r="C23" s="326"/>
      <c r="D23" s="326"/>
      <c r="E23" s="326"/>
      <c r="F23" s="326"/>
      <c r="G23" s="326"/>
      <c r="H23" s="326"/>
      <c r="I23" s="326"/>
      <c r="J23" s="326"/>
      <c r="K23" s="326"/>
      <c r="L23" s="326"/>
    </row>
  </sheetData>
  <mergeCells count="4">
    <mergeCell ref="B3:K3"/>
    <mergeCell ref="B4:F4"/>
    <mergeCell ref="G4:K4"/>
    <mergeCell ref="A22:K22"/>
  </mergeCells>
  <pageMargins left="0.7" right="0.7" top="0.75" bottom="0.75" header="0.3" footer="0.3"/>
  <pageSetup paperSize="9" orientation="portrait" horizontalDpi="0" verticalDpi="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tabColor theme="5" tint="0.39997558519241921"/>
  </sheetPr>
  <dimension ref="A1:AK27"/>
  <sheetViews>
    <sheetView workbookViewId="0">
      <pane xSplit="1" ySplit="4" topLeftCell="B5" activePane="bottomRight" state="frozen"/>
      <selection activeCell="R6" sqref="R5:S6"/>
      <selection pane="topRight" activeCell="R6" sqref="R5:S6"/>
      <selection pane="bottomLeft" activeCell="R6" sqref="R5:S6"/>
      <selection pane="bottomRight" activeCell="H20" sqref="H20"/>
    </sheetView>
  </sheetViews>
  <sheetFormatPr baseColWidth="10" defaultColWidth="10.83203125" defaultRowHeight="16" x14ac:dyDescent="0.2"/>
  <cols>
    <col min="1" max="1" width="10.83203125" style="325"/>
    <col min="2" max="2" width="12.1640625" style="325" bestFit="1" customWidth="1"/>
    <col min="3" max="6" width="10.83203125" style="325"/>
    <col min="7" max="7" width="19.1640625" style="325" bestFit="1" customWidth="1"/>
    <col min="8" max="9" width="10.83203125" style="325"/>
    <col min="10" max="10" width="16.33203125" style="325" customWidth="1"/>
    <col min="11" max="11" width="17.83203125" style="325" bestFit="1" customWidth="1"/>
    <col min="12" max="14" width="10.83203125" style="325"/>
    <col min="15" max="15" width="23.1640625" style="325" bestFit="1" customWidth="1"/>
    <col min="16" max="18" width="10.83203125" style="325"/>
    <col min="19" max="19" width="21.5" style="325" bestFit="1" customWidth="1"/>
    <col min="20" max="22" width="10.83203125" style="325"/>
    <col min="23" max="23" width="23.83203125" style="325" bestFit="1" customWidth="1"/>
    <col min="24" max="26" width="10.83203125" style="325"/>
    <col min="27" max="27" width="18.83203125" style="325" bestFit="1" customWidth="1"/>
    <col min="28" max="30" width="10.83203125" style="325"/>
    <col min="31" max="31" width="20.33203125" style="325" customWidth="1"/>
    <col min="32" max="16384" width="10.83203125" style="325"/>
  </cols>
  <sheetData>
    <row r="1" spans="1:37" x14ac:dyDescent="0.2">
      <c r="A1" s="2" t="s">
        <v>3695</v>
      </c>
      <c r="B1" s="2"/>
    </row>
    <row r="2" spans="1:37" ht="17" thickBot="1" x14ac:dyDescent="0.25">
      <c r="A2" s="325" t="s">
        <v>3709</v>
      </c>
    </row>
    <row r="3" spans="1:37" x14ac:dyDescent="0.2">
      <c r="A3" s="327"/>
      <c r="B3" s="637" t="s">
        <v>3648</v>
      </c>
      <c r="C3" s="605"/>
      <c r="D3" s="605"/>
      <c r="E3" s="605"/>
      <c r="F3" s="637" t="s">
        <v>51</v>
      </c>
      <c r="G3" s="605"/>
      <c r="H3" s="605"/>
      <c r="I3" s="629"/>
      <c r="J3" s="637" t="s">
        <v>0</v>
      </c>
      <c r="K3" s="605"/>
      <c r="L3" s="605"/>
      <c r="M3" s="629"/>
      <c r="N3" s="637" t="s">
        <v>24</v>
      </c>
      <c r="O3" s="605"/>
      <c r="P3" s="605"/>
      <c r="Q3" s="629"/>
      <c r="R3" s="605" t="s">
        <v>393</v>
      </c>
      <c r="S3" s="605"/>
      <c r="T3" s="605"/>
      <c r="U3" s="605"/>
      <c r="V3" s="637" t="s">
        <v>19</v>
      </c>
      <c r="W3" s="605"/>
      <c r="X3" s="605"/>
      <c r="Y3" s="605"/>
      <c r="Z3" s="637" t="s">
        <v>82</v>
      </c>
      <c r="AA3" s="605"/>
      <c r="AB3" s="605"/>
      <c r="AC3" s="629"/>
      <c r="AD3" s="605" t="s">
        <v>3650</v>
      </c>
      <c r="AE3" s="605"/>
      <c r="AF3" s="605"/>
      <c r="AG3" s="629"/>
      <c r="AH3" s="637" t="s">
        <v>3649</v>
      </c>
      <c r="AI3" s="605"/>
      <c r="AJ3" s="605"/>
      <c r="AK3" s="629"/>
    </row>
    <row r="4" spans="1:37" ht="17" thickBot="1" x14ac:dyDescent="0.25">
      <c r="A4" s="328"/>
      <c r="B4" s="328" t="s">
        <v>3710</v>
      </c>
      <c r="C4" s="339" t="s">
        <v>394</v>
      </c>
      <c r="D4" s="339" t="s">
        <v>395</v>
      </c>
      <c r="E4" s="339" t="s">
        <v>338</v>
      </c>
      <c r="F4" s="328" t="s">
        <v>3710</v>
      </c>
      <c r="G4" s="339" t="s">
        <v>394</v>
      </c>
      <c r="H4" s="339" t="s">
        <v>395</v>
      </c>
      <c r="I4" s="340" t="s">
        <v>338</v>
      </c>
      <c r="J4" s="328" t="s">
        <v>3710</v>
      </c>
      <c r="K4" s="339" t="s">
        <v>394</v>
      </c>
      <c r="L4" s="339" t="s">
        <v>395</v>
      </c>
      <c r="M4" s="340" t="s">
        <v>338</v>
      </c>
      <c r="N4" s="328" t="s">
        <v>3710</v>
      </c>
      <c r="O4" s="339" t="s">
        <v>394</v>
      </c>
      <c r="P4" s="339" t="s">
        <v>395</v>
      </c>
      <c r="Q4" s="340" t="s">
        <v>338</v>
      </c>
      <c r="R4" s="348" t="s">
        <v>3710</v>
      </c>
      <c r="S4" s="339" t="s">
        <v>394</v>
      </c>
      <c r="T4" s="339" t="s">
        <v>395</v>
      </c>
      <c r="U4" s="339" t="s">
        <v>338</v>
      </c>
      <c r="V4" s="328" t="s">
        <v>3710</v>
      </c>
      <c r="W4" s="339" t="s">
        <v>394</v>
      </c>
      <c r="X4" s="339" t="s">
        <v>395</v>
      </c>
      <c r="Y4" s="339" t="s">
        <v>338</v>
      </c>
      <c r="Z4" s="328" t="s">
        <v>3710</v>
      </c>
      <c r="AA4" s="339" t="s">
        <v>394</v>
      </c>
      <c r="AB4" s="339" t="s">
        <v>395</v>
      </c>
      <c r="AC4" s="340" t="s">
        <v>338</v>
      </c>
      <c r="AD4" s="348" t="s">
        <v>3710</v>
      </c>
      <c r="AE4" s="339" t="s">
        <v>394</v>
      </c>
      <c r="AF4" s="339" t="s">
        <v>395</v>
      </c>
      <c r="AG4" s="340" t="s">
        <v>338</v>
      </c>
      <c r="AH4" s="328" t="s">
        <v>3710</v>
      </c>
      <c r="AI4" s="339" t="s">
        <v>394</v>
      </c>
      <c r="AJ4" s="339" t="s">
        <v>395</v>
      </c>
      <c r="AK4" s="340" t="s">
        <v>338</v>
      </c>
    </row>
    <row r="5" spans="1:37" x14ac:dyDescent="0.2">
      <c r="A5" s="13">
        <v>1820</v>
      </c>
      <c r="B5" s="338">
        <v>1.1499999999999999</v>
      </c>
      <c r="C5" s="345">
        <v>1.05</v>
      </c>
      <c r="D5" s="345">
        <v>1</v>
      </c>
      <c r="E5" s="345"/>
      <c r="F5" s="346">
        <v>1.1499999999999999</v>
      </c>
      <c r="G5" s="345">
        <v>1.05</v>
      </c>
      <c r="H5" s="345">
        <v>1</v>
      </c>
      <c r="I5" s="347"/>
      <c r="J5" s="346">
        <v>1.1499999999999999</v>
      </c>
      <c r="K5" s="345">
        <f>AppendixT12!C6</f>
        <v>1.0499999523162842</v>
      </c>
      <c r="L5" s="345">
        <f>AppendixT12!D6</f>
        <v>1</v>
      </c>
      <c r="M5" s="347">
        <f>AppendixT12!E6</f>
        <v>0.98609304428100586</v>
      </c>
      <c r="N5" s="346">
        <v>1.1499999999999999</v>
      </c>
      <c r="O5" s="345">
        <v>1.05</v>
      </c>
      <c r="P5" s="345">
        <v>1</v>
      </c>
      <c r="Q5" s="347"/>
      <c r="R5" s="345">
        <v>1.1499999999999999</v>
      </c>
      <c r="S5" s="345">
        <v>1.05</v>
      </c>
      <c r="T5" s="345">
        <v>1</v>
      </c>
      <c r="U5" s="345"/>
      <c r="V5" s="358">
        <v>1.1499999999999999</v>
      </c>
      <c r="W5" s="359">
        <f>AppendixT12!I6</f>
        <v>1.0499999523162842</v>
      </c>
      <c r="X5" s="359">
        <f>AppendixT12!J6</f>
        <v>1</v>
      </c>
      <c r="Y5" s="359">
        <f>AppendixT12!K6</f>
        <v>0.98333334922790527</v>
      </c>
      <c r="Z5" s="350">
        <f t="shared" ref="Z5:Z19" si="0">V5</f>
        <v>1.1499999999999999</v>
      </c>
      <c r="AA5" s="345">
        <f t="shared" ref="AA5:AA14" si="1">W5</f>
        <v>1.0499999523162842</v>
      </c>
      <c r="AB5" s="345">
        <f t="shared" ref="AB5:AB14" si="2">X5</f>
        <v>1</v>
      </c>
      <c r="AC5" s="347"/>
      <c r="AD5" s="349">
        <v>1.1499999999999999</v>
      </c>
      <c r="AE5" s="345">
        <v>1.05</v>
      </c>
      <c r="AF5" s="345">
        <v>1</v>
      </c>
      <c r="AG5" s="347"/>
      <c r="AH5" s="346">
        <v>1.1499999999999999</v>
      </c>
      <c r="AI5" s="345">
        <v>1.05</v>
      </c>
      <c r="AJ5" s="345">
        <v>1</v>
      </c>
      <c r="AK5" s="347"/>
    </row>
    <row r="6" spans="1:37" x14ac:dyDescent="0.2">
      <c r="A6" s="13">
        <v>1850</v>
      </c>
      <c r="B6" s="338">
        <v>1.1499999999999999</v>
      </c>
      <c r="C6" s="345">
        <v>1.05</v>
      </c>
      <c r="D6" s="345">
        <v>1</v>
      </c>
      <c r="E6" s="345"/>
      <c r="F6" s="346">
        <v>1.1499999999999999</v>
      </c>
      <c r="G6" s="345">
        <v>1.05</v>
      </c>
      <c r="H6" s="345">
        <v>1</v>
      </c>
      <c r="I6" s="347"/>
      <c r="J6" s="346">
        <v>1.1499999999999999</v>
      </c>
      <c r="K6" s="345">
        <f>AppendixT12!C7</f>
        <v>1.0499999523162842</v>
      </c>
      <c r="L6" s="345">
        <f>AppendixT12!D7</f>
        <v>1</v>
      </c>
      <c r="M6" s="347">
        <f>AppendixT12!E7</f>
        <v>0.98651379346847534</v>
      </c>
      <c r="N6" s="346">
        <v>1.1499999999999999</v>
      </c>
      <c r="O6" s="345">
        <v>1.05</v>
      </c>
      <c r="P6" s="345">
        <v>1</v>
      </c>
      <c r="Q6" s="347"/>
      <c r="R6" s="345">
        <v>1.1499999999999999</v>
      </c>
      <c r="S6" s="345">
        <v>1.05</v>
      </c>
      <c r="T6" s="345">
        <v>1</v>
      </c>
      <c r="U6" s="345"/>
      <c r="V6" s="346">
        <v>1.25</v>
      </c>
      <c r="W6" s="345">
        <f>AppendixT12!I7</f>
        <v>1.1000000238418579</v>
      </c>
      <c r="X6" s="345">
        <f>AppendixT12!J7</f>
        <v>0.98000001907348633</v>
      </c>
      <c r="Y6" s="345">
        <f>AppendixT12!K7</f>
        <v>0.99511104822158813</v>
      </c>
      <c r="Z6" s="350">
        <f t="shared" si="0"/>
        <v>1.25</v>
      </c>
      <c r="AA6" s="345">
        <f t="shared" si="1"/>
        <v>1.1000000238418579</v>
      </c>
      <c r="AB6" s="345">
        <f t="shared" si="2"/>
        <v>0.98000001907348633</v>
      </c>
      <c r="AC6" s="347"/>
      <c r="AD6" s="349">
        <v>1.1499999999999999</v>
      </c>
      <c r="AE6" s="345">
        <v>1.05</v>
      </c>
      <c r="AF6" s="345">
        <v>1</v>
      </c>
      <c r="AG6" s="347"/>
      <c r="AH6" s="346">
        <v>1.1499999999999999</v>
      </c>
      <c r="AI6" s="345">
        <v>1.05</v>
      </c>
      <c r="AJ6" s="345">
        <v>1</v>
      </c>
      <c r="AK6" s="347"/>
    </row>
    <row r="7" spans="1:37" x14ac:dyDescent="0.2">
      <c r="A7" s="13">
        <v>1880</v>
      </c>
      <c r="B7" s="338">
        <v>1.4</v>
      </c>
      <c r="C7" s="345">
        <v>1.1000000000000001</v>
      </c>
      <c r="D7" s="345">
        <v>1</v>
      </c>
      <c r="E7" s="345"/>
      <c r="F7" s="346">
        <v>1.1499999999999999</v>
      </c>
      <c r="G7" s="345">
        <v>1.05</v>
      </c>
      <c r="H7" s="345">
        <v>1</v>
      </c>
      <c r="I7" s="347"/>
      <c r="J7" s="346">
        <v>1.4</v>
      </c>
      <c r="K7" s="345">
        <f>AppendixT12!C8</f>
        <v>1.0800000429153442</v>
      </c>
      <c r="L7" s="345">
        <f>AppendixT12!D8</f>
        <v>1</v>
      </c>
      <c r="M7" s="347">
        <f>AppendixT12!E8</f>
        <v>0.97699534893035889</v>
      </c>
      <c r="N7" s="346">
        <v>1.1499999999999999</v>
      </c>
      <c r="O7" s="345">
        <v>1.05</v>
      </c>
      <c r="P7" s="345">
        <v>1</v>
      </c>
      <c r="Q7" s="347"/>
      <c r="R7" s="345">
        <v>1.1499999999999999</v>
      </c>
      <c r="S7" s="345">
        <v>1.05</v>
      </c>
      <c r="T7" s="345">
        <v>1</v>
      </c>
      <c r="U7" s="345"/>
      <c r="V7" s="346">
        <v>1.6</v>
      </c>
      <c r="W7" s="345">
        <f>AppendixT12!I8</f>
        <v>1.2000000476837158</v>
      </c>
      <c r="X7" s="345">
        <f>AppendixT12!J8</f>
        <v>0.95999997854232788</v>
      </c>
      <c r="Y7" s="345">
        <f>AppendixT12!K8</f>
        <v>0.97036850452423096</v>
      </c>
      <c r="Z7" s="350">
        <f t="shared" si="0"/>
        <v>1.6</v>
      </c>
      <c r="AA7" s="345">
        <f t="shared" si="1"/>
        <v>1.2000000476837158</v>
      </c>
      <c r="AB7" s="345">
        <f t="shared" si="2"/>
        <v>0.95999997854232788</v>
      </c>
      <c r="AC7" s="347"/>
      <c r="AD7" s="349">
        <v>1.1499999999999999</v>
      </c>
      <c r="AE7" s="345">
        <v>1.05</v>
      </c>
      <c r="AF7" s="345">
        <v>1</v>
      </c>
      <c r="AG7" s="347"/>
      <c r="AH7" s="346">
        <v>1.1499999999999999</v>
      </c>
      <c r="AI7" s="345">
        <v>1.05</v>
      </c>
      <c r="AJ7" s="345">
        <v>1</v>
      </c>
      <c r="AK7" s="347"/>
    </row>
    <row r="8" spans="1:37" x14ac:dyDescent="0.2">
      <c r="A8" s="13">
        <v>1900</v>
      </c>
      <c r="B8" s="338">
        <v>1.4</v>
      </c>
      <c r="C8" s="345">
        <v>1.1000000000000001</v>
      </c>
      <c r="D8" s="345">
        <v>1</v>
      </c>
      <c r="E8" s="345"/>
      <c r="F8" s="346">
        <v>1.1499999999999999</v>
      </c>
      <c r="G8" s="345">
        <v>1.05</v>
      </c>
      <c r="H8" s="345">
        <v>1</v>
      </c>
      <c r="I8" s="347"/>
      <c r="J8" s="346">
        <v>1.5</v>
      </c>
      <c r="K8" s="345">
        <f>AppendixT12!C9</f>
        <v>1.1130222082138062</v>
      </c>
      <c r="L8" s="345">
        <f>AppendixT12!D9</f>
        <v>1.0056933164596558</v>
      </c>
      <c r="M8" s="347">
        <f>AppendixT12!E9</f>
        <v>0.96576297283172607</v>
      </c>
      <c r="N8" s="346">
        <v>1.1499999999999999</v>
      </c>
      <c r="O8" s="345">
        <v>1.05</v>
      </c>
      <c r="P8" s="345">
        <v>1</v>
      </c>
      <c r="Q8" s="347"/>
      <c r="R8" s="345">
        <v>1.1499999999999999</v>
      </c>
      <c r="S8" s="345">
        <v>1.05</v>
      </c>
      <c r="T8" s="345">
        <v>1</v>
      </c>
      <c r="U8" s="345"/>
      <c r="V8" s="346">
        <f>AppendixT12!H9</f>
        <v>1.875</v>
      </c>
      <c r="W8" s="345">
        <f>AppendixT12!I9</f>
        <v>1.25</v>
      </c>
      <c r="X8" s="345">
        <f>AppendixT12!J9</f>
        <v>0.94999998807907104</v>
      </c>
      <c r="Y8" s="345">
        <f>AppendixT12!K9</f>
        <v>0.96609765291213989</v>
      </c>
      <c r="Z8" s="350">
        <f t="shared" si="0"/>
        <v>1.875</v>
      </c>
      <c r="AA8" s="345">
        <f t="shared" si="1"/>
        <v>1.25</v>
      </c>
      <c r="AB8" s="345">
        <f t="shared" si="2"/>
        <v>0.94999998807907104</v>
      </c>
      <c r="AC8" s="347"/>
      <c r="AD8" s="349">
        <v>1.1499999999999999</v>
      </c>
      <c r="AE8" s="345">
        <v>1.05</v>
      </c>
      <c r="AF8" s="345">
        <v>1</v>
      </c>
      <c r="AG8" s="347"/>
      <c r="AH8" s="346">
        <v>1.1499999999999999</v>
      </c>
      <c r="AI8" s="345">
        <v>1.05</v>
      </c>
      <c r="AJ8" s="345">
        <v>1</v>
      </c>
      <c r="AK8" s="347"/>
    </row>
    <row r="9" spans="1:37" x14ac:dyDescent="0.2">
      <c r="A9" s="13">
        <f t="shared" ref="A9:A18" si="3">A10-10</f>
        <v>1910</v>
      </c>
      <c r="B9" s="338">
        <v>1.4</v>
      </c>
      <c r="C9" s="345">
        <v>1.1000000000000001</v>
      </c>
      <c r="D9" s="345">
        <v>1</v>
      </c>
      <c r="E9" s="345"/>
      <c r="F9" s="346">
        <v>1.1499999999999999</v>
      </c>
      <c r="G9" s="345">
        <v>1.05</v>
      </c>
      <c r="H9" s="345">
        <v>1</v>
      </c>
      <c r="I9" s="347"/>
      <c r="J9" s="346">
        <f>AppendixT12!B10</f>
        <v>1.6974198818206787</v>
      </c>
      <c r="K9" s="345">
        <f>AppendixT12!C10</f>
        <v>1.1316132545471191</v>
      </c>
      <c r="L9" s="345">
        <f>AppendixT12!D10</f>
        <v>1.0065704584121704</v>
      </c>
      <c r="M9" s="347">
        <f>AppendixT12!E10</f>
        <v>0.96271985769271851</v>
      </c>
      <c r="N9" s="346">
        <v>1.1499999999999999</v>
      </c>
      <c r="O9" s="345">
        <v>1.05</v>
      </c>
      <c r="P9" s="345">
        <v>1</v>
      </c>
      <c r="Q9" s="347"/>
      <c r="R9" s="345">
        <v>1.1499999999999999</v>
      </c>
      <c r="S9" s="345">
        <v>1.05</v>
      </c>
      <c r="T9" s="345">
        <v>1</v>
      </c>
      <c r="U9" s="345"/>
      <c r="V9" s="346">
        <f>AppendixT12!H10</f>
        <v>1.9649999141693115</v>
      </c>
      <c r="W9" s="345">
        <f>AppendixT12!I10</f>
        <v>1.309999942779541</v>
      </c>
      <c r="X9" s="345">
        <f>AppendixT12!J10</f>
        <v>0.93999999761581421</v>
      </c>
      <c r="Y9" s="345">
        <f>AppendixT12!K10</f>
        <v>0.95271748304367065</v>
      </c>
      <c r="Z9" s="350">
        <f t="shared" si="0"/>
        <v>1.9649999141693115</v>
      </c>
      <c r="AA9" s="345">
        <f t="shared" si="1"/>
        <v>1.309999942779541</v>
      </c>
      <c r="AB9" s="345">
        <f t="shared" si="2"/>
        <v>0.93999999761581421</v>
      </c>
      <c r="AC9" s="347"/>
      <c r="AD9" s="349">
        <v>1.1499999999999999</v>
      </c>
      <c r="AE9" s="345">
        <v>1.05</v>
      </c>
      <c r="AF9" s="345">
        <v>1</v>
      </c>
      <c r="AG9" s="347"/>
      <c r="AH9" s="346">
        <v>1.1499999999999999</v>
      </c>
      <c r="AI9" s="345">
        <v>1.05</v>
      </c>
      <c r="AJ9" s="345">
        <v>1</v>
      </c>
      <c r="AK9" s="347"/>
    </row>
    <row r="10" spans="1:37" x14ac:dyDescent="0.2">
      <c r="A10" s="13">
        <f t="shared" si="3"/>
        <v>1920</v>
      </c>
      <c r="B10" s="350">
        <v>1.7</v>
      </c>
      <c r="C10" s="337">
        <v>1.25</v>
      </c>
      <c r="D10" s="345">
        <v>1</v>
      </c>
      <c r="E10" s="339"/>
      <c r="F10" s="346">
        <v>1.1499999999999999</v>
      </c>
      <c r="G10" s="345">
        <v>1.05</v>
      </c>
      <c r="H10" s="345">
        <v>1</v>
      </c>
      <c r="I10" s="347"/>
      <c r="J10" s="346">
        <f>AppendixT12!B11</f>
        <v>2.0550315380096436</v>
      </c>
      <c r="K10" s="345">
        <f>AppendixT12!C11</f>
        <v>1.3700209856033325</v>
      </c>
      <c r="L10" s="345">
        <f>AppendixT12!D11</f>
        <v>1.0173989534378052</v>
      </c>
      <c r="M10" s="347">
        <f>AppendixT12!E11</f>
        <v>0.87453562021255493</v>
      </c>
      <c r="N10" s="346">
        <v>1.1499999999999999</v>
      </c>
      <c r="O10" s="345">
        <v>1.05</v>
      </c>
      <c r="P10" s="345">
        <v>1</v>
      </c>
      <c r="Q10" s="347"/>
      <c r="R10" s="345">
        <v>1.1499999999999999</v>
      </c>
      <c r="S10" s="345">
        <v>1.05</v>
      </c>
      <c r="T10" s="345">
        <v>1</v>
      </c>
      <c r="U10" s="345"/>
      <c r="V10" s="346">
        <f>AppendixT12!H11</f>
        <v>2.1121313571929932</v>
      </c>
      <c r="W10" s="345">
        <f>AppendixT12!I11</f>
        <v>1.3455346822738647</v>
      </c>
      <c r="X10" s="345">
        <f>AppendixT12!J11</f>
        <v>0.95849025249481201</v>
      </c>
      <c r="Y10" s="345">
        <f>AppendixT12!K11</f>
        <v>0.92589348554611206</v>
      </c>
      <c r="Z10" s="350">
        <f t="shared" si="0"/>
        <v>2.1121313571929932</v>
      </c>
      <c r="AA10" s="345">
        <f t="shared" si="1"/>
        <v>1.3455346822738647</v>
      </c>
      <c r="AB10" s="345">
        <f t="shared" si="2"/>
        <v>0.95849025249481201</v>
      </c>
      <c r="AC10" s="347"/>
      <c r="AD10" s="349">
        <v>1.1499999999999999</v>
      </c>
      <c r="AE10" s="345">
        <v>1.05</v>
      </c>
      <c r="AF10" s="345">
        <v>1</v>
      </c>
      <c r="AG10" s="347"/>
      <c r="AH10" s="346">
        <v>1.1499999999999999</v>
      </c>
      <c r="AI10" s="345">
        <v>1.05</v>
      </c>
      <c r="AJ10" s="345">
        <v>1</v>
      </c>
      <c r="AK10" s="347"/>
    </row>
    <row r="11" spans="1:37" x14ac:dyDescent="0.2">
      <c r="A11" s="13">
        <f t="shared" si="3"/>
        <v>1930</v>
      </c>
      <c r="B11" s="350">
        <v>1.7</v>
      </c>
      <c r="C11" s="337">
        <v>1.25</v>
      </c>
      <c r="D11" s="345">
        <v>1</v>
      </c>
      <c r="E11" s="339"/>
      <c r="F11" s="346">
        <v>1.1499999999999999</v>
      </c>
      <c r="G11" s="345">
        <v>1.05</v>
      </c>
      <c r="H11" s="345">
        <v>1</v>
      </c>
      <c r="I11" s="347"/>
      <c r="J11" s="346">
        <f>AppendixT12!B12</f>
        <v>1.842247486114502</v>
      </c>
      <c r="K11" s="345">
        <f>AppendixT12!C12</f>
        <v>1.2281650304794312</v>
      </c>
      <c r="L11" s="345">
        <f>AppendixT12!D12</f>
        <v>0.9960552453994751</v>
      </c>
      <c r="M11" s="347">
        <f>AppendixT12!E12</f>
        <v>0.91972446441650391</v>
      </c>
      <c r="N11" s="346">
        <v>1.1499999999999999</v>
      </c>
      <c r="O11" s="345">
        <v>1.05</v>
      </c>
      <c r="P11" s="345">
        <v>1</v>
      </c>
      <c r="Q11" s="347"/>
      <c r="R11" s="345">
        <v>1.1499999999999999</v>
      </c>
      <c r="S11" s="345">
        <v>1.05</v>
      </c>
      <c r="T11" s="345">
        <v>1</v>
      </c>
      <c r="U11" s="345"/>
      <c r="V11" s="346">
        <f>AppendixT12!H12</f>
        <v>2.1825950145721436</v>
      </c>
      <c r="W11" s="345">
        <f>AppendixT12!I12</f>
        <v>1.3904221057891846</v>
      </c>
      <c r="X11" s="345">
        <f>AppendixT12!J12</f>
        <v>0.95932245254516602</v>
      </c>
      <c r="Y11" s="345">
        <f>AppendixT12!K12</f>
        <v>0.92095404863357544</v>
      </c>
      <c r="Z11" s="350">
        <f t="shared" si="0"/>
        <v>2.1825950145721436</v>
      </c>
      <c r="AA11" s="345">
        <f t="shared" si="1"/>
        <v>1.3904221057891846</v>
      </c>
      <c r="AB11" s="345">
        <f t="shared" si="2"/>
        <v>0.95932245254516602</v>
      </c>
      <c r="AC11" s="347"/>
      <c r="AD11" s="349">
        <v>1.1499999999999999</v>
      </c>
      <c r="AE11" s="345">
        <v>1.05</v>
      </c>
      <c r="AF11" s="345">
        <v>1</v>
      </c>
      <c r="AG11" s="347"/>
      <c r="AH11" s="346">
        <v>1.1499999999999999</v>
      </c>
      <c r="AI11" s="345">
        <v>1.05</v>
      </c>
      <c r="AJ11" s="345">
        <v>1</v>
      </c>
      <c r="AK11" s="347"/>
    </row>
    <row r="12" spans="1:37" x14ac:dyDescent="0.2">
      <c r="A12" s="13">
        <f t="shared" si="3"/>
        <v>1940</v>
      </c>
      <c r="B12" s="350">
        <v>1.7</v>
      </c>
      <c r="C12" s="337">
        <v>1.25</v>
      </c>
      <c r="D12" s="345">
        <v>1</v>
      </c>
      <c r="E12" s="339"/>
      <c r="F12" s="346">
        <v>1.1499999999999999</v>
      </c>
      <c r="G12" s="345">
        <v>1.05</v>
      </c>
      <c r="H12" s="345">
        <v>1</v>
      </c>
      <c r="I12" s="347"/>
      <c r="J12" s="346">
        <f>AppendixT12!B13</f>
        <v>1.8092000484466553</v>
      </c>
      <c r="K12" s="345">
        <f>AppendixT12!C13</f>
        <v>1.2061333656311035</v>
      </c>
      <c r="L12" s="345">
        <f>AppendixT12!D13</f>
        <v>0.98792129755020142</v>
      </c>
      <c r="M12" s="347">
        <f>AppendixT12!E13</f>
        <v>0.93108665943145752</v>
      </c>
      <c r="N12" s="346">
        <v>1.1499999999999999</v>
      </c>
      <c r="O12" s="345">
        <v>1.05</v>
      </c>
      <c r="P12" s="345">
        <v>1</v>
      </c>
      <c r="Q12" s="347"/>
      <c r="R12" s="345">
        <v>1.1499999999999999</v>
      </c>
      <c r="S12" s="345">
        <v>1.05</v>
      </c>
      <c r="T12" s="345">
        <v>1</v>
      </c>
      <c r="U12" s="345"/>
      <c r="V12" s="346">
        <f>AppendixT12!H13</f>
        <v>2.0308115482330322</v>
      </c>
      <c r="W12" s="345">
        <f>AppendixT12!I13</f>
        <v>1.3400869369506836</v>
      </c>
      <c r="X12" s="345">
        <f>AppendixT12!J13</f>
        <v>0.97989511489868164</v>
      </c>
      <c r="Y12" s="345">
        <f>AppendixT12!K13</f>
        <v>0.92222034931182861</v>
      </c>
      <c r="Z12" s="350">
        <f t="shared" si="0"/>
        <v>2.0308115482330322</v>
      </c>
      <c r="AA12" s="345">
        <f t="shared" si="1"/>
        <v>1.3400869369506836</v>
      </c>
      <c r="AB12" s="345">
        <f t="shared" si="2"/>
        <v>0.97989511489868164</v>
      </c>
      <c r="AC12" s="347"/>
      <c r="AD12" s="349">
        <v>1.1499999999999999</v>
      </c>
      <c r="AE12" s="345">
        <v>1.05</v>
      </c>
      <c r="AF12" s="345">
        <v>1</v>
      </c>
      <c r="AG12" s="347"/>
      <c r="AH12" s="346">
        <v>1.1499999999999999</v>
      </c>
      <c r="AI12" s="345">
        <v>1.05</v>
      </c>
      <c r="AJ12" s="345">
        <v>1</v>
      </c>
      <c r="AK12" s="347"/>
    </row>
    <row r="13" spans="1:37" x14ac:dyDescent="0.2">
      <c r="A13" s="13">
        <f t="shared" si="3"/>
        <v>1950</v>
      </c>
      <c r="B13" s="350">
        <v>1.7</v>
      </c>
      <c r="C13" s="337">
        <v>1.25</v>
      </c>
      <c r="D13" s="345">
        <v>1</v>
      </c>
      <c r="E13" s="339"/>
      <c r="F13" s="346">
        <v>1.1499999999999999</v>
      </c>
      <c r="G13" s="345">
        <v>1.05</v>
      </c>
      <c r="H13" s="345">
        <v>1</v>
      </c>
      <c r="I13" s="347"/>
      <c r="J13" s="346">
        <f>AppendixT12!B14</f>
        <v>1.8749209642410278</v>
      </c>
      <c r="K13" s="345">
        <f>AppendixT12!C14</f>
        <v>1.2499473094940186</v>
      </c>
      <c r="L13" s="345">
        <f>AppendixT12!D14</f>
        <v>0.98355799913406372</v>
      </c>
      <c r="M13" s="347">
        <f>AppendixT12!E14</f>
        <v>0.87964624166488647</v>
      </c>
      <c r="N13" s="346">
        <v>1.1499999999999999</v>
      </c>
      <c r="O13" s="345">
        <v>1.05</v>
      </c>
      <c r="P13" s="345">
        <v>1</v>
      </c>
      <c r="Q13" s="347"/>
      <c r="R13" s="345">
        <v>1.1499999999999999</v>
      </c>
      <c r="S13" s="345">
        <v>1.05</v>
      </c>
      <c r="T13" s="345">
        <v>1</v>
      </c>
      <c r="U13" s="345"/>
      <c r="V13" s="346">
        <f>AppendixT12!H14</f>
        <v>2.4301462173461914</v>
      </c>
      <c r="W13" s="345">
        <f>AppendixT12!I14</f>
        <v>1.2786455154418945</v>
      </c>
      <c r="X13" s="345">
        <f>AppendixT12!J14</f>
        <v>1.0333245992660522</v>
      </c>
      <c r="Y13" s="345">
        <f>AppendixT12!K14</f>
        <v>0.83973038196563721</v>
      </c>
      <c r="Z13" s="350">
        <f t="shared" si="0"/>
        <v>2.4301462173461914</v>
      </c>
      <c r="AA13" s="345">
        <f t="shared" si="1"/>
        <v>1.2786455154418945</v>
      </c>
      <c r="AB13" s="345">
        <f t="shared" si="2"/>
        <v>1.0333245992660522</v>
      </c>
      <c r="AC13" s="347"/>
      <c r="AD13" s="349">
        <v>1.1499999999999999</v>
      </c>
      <c r="AE13" s="345">
        <v>1.05</v>
      </c>
      <c r="AF13" s="345">
        <v>1</v>
      </c>
      <c r="AG13" s="347"/>
      <c r="AH13" s="346">
        <v>1.1499999999999999</v>
      </c>
      <c r="AI13" s="345">
        <v>1.05</v>
      </c>
      <c r="AJ13" s="345">
        <v>1</v>
      </c>
      <c r="AK13" s="347"/>
    </row>
    <row r="14" spans="1:37" x14ac:dyDescent="0.2">
      <c r="A14" s="13">
        <f t="shared" si="3"/>
        <v>1960</v>
      </c>
      <c r="B14" s="350">
        <v>1.7</v>
      </c>
      <c r="C14" s="337">
        <v>1.25</v>
      </c>
      <c r="D14" s="345">
        <v>1</v>
      </c>
      <c r="E14" s="339"/>
      <c r="F14" s="346">
        <v>1.1499999999999999</v>
      </c>
      <c r="G14" s="345">
        <v>1.03</v>
      </c>
      <c r="H14" s="345">
        <v>1</v>
      </c>
      <c r="I14" s="340"/>
      <c r="J14" s="346">
        <f>AppendixT12!B15</f>
        <v>1.904792308807373</v>
      </c>
      <c r="K14" s="345">
        <f>AppendixT12!C15</f>
        <v>1.2698615789413452</v>
      </c>
      <c r="L14" s="345">
        <f>AppendixT12!D15</f>
        <v>1.0000367164611816</v>
      </c>
      <c r="M14" s="347">
        <f>AppendixT12!E15</f>
        <v>0.87129020690917969</v>
      </c>
      <c r="N14" s="346">
        <v>1.3</v>
      </c>
      <c r="O14" s="345">
        <v>1.1000000000000001</v>
      </c>
      <c r="P14" s="345">
        <v>1</v>
      </c>
      <c r="Q14" s="347"/>
      <c r="R14" s="345">
        <v>1.25</v>
      </c>
      <c r="S14" s="345">
        <v>1.1000000000000001</v>
      </c>
      <c r="T14" s="345">
        <v>1</v>
      </c>
      <c r="U14" s="345"/>
      <c r="V14" s="346">
        <f>AppendixT12!H15</f>
        <v>2.3609118461608887</v>
      </c>
      <c r="W14" s="345">
        <f>AppendixT12!I15</f>
        <v>1.2731989622116089</v>
      </c>
      <c r="X14" s="345">
        <f>AppendixT12!J15</f>
        <v>1.0052335262298584</v>
      </c>
      <c r="Y14" s="345">
        <f>AppendixT12!K15</f>
        <v>0.85472482442855835</v>
      </c>
      <c r="Z14" s="350">
        <f t="shared" si="0"/>
        <v>2.3609118461608887</v>
      </c>
      <c r="AA14" s="345">
        <f t="shared" si="1"/>
        <v>1.2731989622116089</v>
      </c>
      <c r="AB14" s="345">
        <f t="shared" si="2"/>
        <v>1.0052335262298584</v>
      </c>
      <c r="AC14" s="347"/>
      <c r="AD14" s="349">
        <v>1.1499999999999999</v>
      </c>
      <c r="AE14" s="345">
        <v>1.05</v>
      </c>
      <c r="AF14" s="345">
        <v>1</v>
      </c>
      <c r="AG14" s="340"/>
      <c r="AH14" s="346">
        <v>1.1499999999999999</v>
      </c>
      <c r="AI14" s="345">
        <v>1.05</v>
      </c>
      <c r="AJ14" s="345">
        <v>0.98</v>
      </c>
      <c r="AK14" s="340"/>
    </row>
    <row r="15" spans="1:37" x14ac:dyDescent="0.2">
      <c r="A15" s="13">
        <f t="shared" si="3"/>
        <v>1970</v>
      </c>
      <c r="B15" s="350">
        <v>1.7</v>
      </c>
      <c r="C15" s="337">
        <v>1.25</v>
      </c>
      <c r="D15" s="345">
        <v>1</v>
      </c>
      <c r="E15" s="339"/>
      <c r="F15" s="346">
        <v>1.1499999999999999</v>
      </c>
      <c r="G15" s="345">
        <v>1.05</v>
      </c>
      <c r="H15" s="345">
        <v>1</v>
      </c>
      <c r="I15" s="340"/>
      <c r="J15" s="346">
        <f>AppendixT12!B16</f>
        <v>1.7955628633499146</v>
      </c>
      <c r="K15" s="345">
        <f>AppendixT12!C16</f>
        <v>1.2329264879226685</v>
      </c>
      <c r="L15" s="345">
        <f>AppendixT12!D16</f>
        <v>0.98666888475418091</v>
      </c>
      <c r="M15" s="347">
        <f>AppendixT12!E16</f>
        <v>0.87973868846893311</v>
      </c>
      <c r="N15" s="346">
        <v>1.3</v>
      </c>
      <c r="O15" s="345">
        <v>1.1000000000000001</v>
      </c>
      <c r="P15" s="345">
        <v>0.98</v>
      </c>
      <c r="Q15" s="347"/>
      <c r="R15" s="345">
        <v>1.35</v>
      </c>
      <c r="S15" s="345">
        <v>1.1499999999999999</v>
      </c>
      <c r="T15" s="345">
        <v>1.01</v>
      </c>
      <c r="U15" s="345"/>
      <c r="V15" s="346">
        <f>AppendixT12!H16</f>
        <v>2.1803014278411865</v>
      </c>
      <c r="W15" s="345">
        <f>AppendixT12!I16</f>
        <v>1.2735815048217773</v>
      </c>
      <c r="X15" s="345">
        <f>AppendixT12!J16</f>
        <v>0.9960552453994751</v>
      </c>
      <c r="Y15" s="345">
        <f>AppendixT12!K16</f>
        <v>0.84161657094955444</v>
      </c>
      <c r="Z15" s="350">
        <f t="shared" si="0"/>
        <v>2.1803014278411865</v>
      </c>
      <c r="AA15" s="345">
        <f>W15</f>
        <v>1.2735815048217773</v>
      </c>
      <c r="AB15" s="345">
        <v>0.96</v>
      </c>
      <c r="AC15" s="347"/>
      <c r="AD15" s="349">
        <v>1.1499999999999999</v>
      </c>
      <c r="AE15" s="345">
        <v>1.05</v>
      </c>
      <c r="AF15" s="345">
        <v>1</v>
      </c>
      <c r="AG15" s="347"/>
      <c r="AH15" s="346">
        <v>1.2</v>
      </c>
      <c r="AI15" s="345">
        <v>1.05</v>
      </c>
      <c r="AJ15" s="345">
        <v>0.97</v>
      </c>
      <c r="AK15" s="340"/>
    </row>
    <row r="16" spans="1:37" x14ac:dyDescent="0.2">
      <c r="A16" s="13">
        <f t="shared" si="3"/>
        <v>1980</v>
      </c>
      <c r="B16" s="350">
        <v>1.7</v>
      </c>
      <c r="C16" s="337">
        <v>1.25</v>
      </c>
      <c r="D16" s="345">
        <v>1</v>
      </c>
      <c r="E16" s="349"/>
      <c r="F16" s="350">
        <f>'data-1980emerging'!F2</f>
        <v>1.1248537302017212</v>
      </c>
      <c r="G16" s="349">
        <f>'data-1980emerging'!G2</f>
        <v>1.0612276792526245</v>
      </c>
      <c r="H16" s="349">
        <f>'data-1980emerging'!H2</f>
        <v>1.0129985809326172</v>
      </c>
      <c r="I16" s="351"/>
      <c r="J16" s="346">
        <f>AppendixT12!B17</f>
        <v>2.0508663654327393</v>
      </c>
      <c r="K16" s="345">
        <f>AppendixT12!C17</f>
        <v>1.2852106094360352</v>
      </c>
      <c r="L16" s="345">
        <f>AppendixT12!D17</f>
        <v>0.97125142812728882</v>
      </c>
      <c r="M16" s="347">
        <f>AppendixT12!E17</f>
        <v>0.82646417617797852</v>
      </c>
      <c r="N16" s="350">
        <f>'data-1980emerging'!N2</f>
        <v>1.6895949840545654</v>
      </c>
      <c r="O16" s="349">
        <v>1.1000000000000001</v>
      </c>
      <c r="P16" s="349">
        <v>0.97</v>
      </c>
      <c r="Q16" s="351"/>
      <c r="R16" s="349">
        <f>'data-1980emerging'!R2</f>
        <v>1.3108775615692139</v>
      </c>
      <c r="S16" s="349">
        <f>'data-1980emerging'!S2</f>
        <v>1.1316717863082886</v>
      </c>
      <c r="T16" s="349">
        <f>'data-1980emerging'!T2</f>
        <v>1.0248597860336304</v>
      </c>
      <c r="U16" s="349"/>
      <c r="V16" s="346">
        <f>AppendixT12!H17</f>
        <v>2.494288444519043</v>
      </c>
      <c r="W16" s="345">
        <f>AppendixT12!I17</f>
        <v>1.3588411808013916</v>
      </c>
      <c r="X16" s="345">
        <f>AppendixT12!J17</f>
        <v>0.96769982576370239</v>
      </c>
      <c r="Y16" s="345">
        <f>AppendixT12!K17</f>
        <v>0.84406942129135132</v>
      </c>
      <c r="Z16" s="350">
        <f t="shared" si="0"/>
        <v>2.494288444519043</v>
      </c>
      <c r="AA16" s="349">
        <f>'data-1980emerging'!AA2</f>
        <v>1.3145495653152466</v>
      </c>
      <c r="AB16" s="349">
        <f>'data-1980emerging'!AB2</f>
        <v>0.9622001051902771</v>
      </c>
      <c r="AC16" s="351"/>
      <c r="AD16" s="349">
        <v>1.1499999999999999</v>
      </c>
      <c r="AE16" s="349">
        <f>'data-1980emerging'!AE2</f>
        <v>1.0329134464263916</v>
      </c>
      <c r="AF16" s="349">
        <f>'data-1980emerging'!AF2</f>
        <v>1.0036611557006836</v>
      </c>
      <c r="AG16" s="351"/>
      <c r="AH16" s="350">
        <f>'data-1980emerging'!AH2</f>
        <v>1.3427615165710449</v>
      </c>
      <c r="AI16" s="349">
        <f>'data-1980emerging'!AI2</f>
        <v>1.1215842962265015</v>
      </c>
      <c r="AJ16" s="349">
        <f>'data-1980emerging'!AJ2</f>
        <v>1.0267417430877686</v>
      </c>
      <c r="AK16" s="351"/>
    </row>
    <row r="17" spans="1:37" x14ac:dyDescent="0.2">
      <c r="A17" s="13">
        <f t="shared" si="3"/>
        <v>1990</v>
      </c>
      <c r="B17" s="350">
        <v>1.7</v>
      </c>
      <c r="C17" s="337">
        <v>1.25</v>
      </c>
      <c r="D17" s="345">
        <v>1</v>
      </c>
      <c r="E17" s="349"/>
      <c r="F17" s="350">
        <f>'data-1980emerging'!F3</f>
        <v>1.1349688768386841</v>
      </c>
      <c r="G17" s="349">
        <f>'data-1980emerging'!G3</f>
        <v>1.0565962791442871</v>
      </c>
      <c r="H17" s="349">
        <f>'data-1980emerging'!H3</f>
        <v>1.0064928531646729</v>
      </c>
      <c r="I17" s="351"/>
      <c r="J17" s="346">
        <f>AppendixT12!B18</f>
        <v>2.6170201301574707</v>
      </c>
      <c r="K17" s="345">
        <f>AppendixT12!C18</f>
        <v>1.3778994083404541</v>
      </c>
      <c r="L17" s="345">
        <f>AppendixT12!D18</f>
        <v>0.94339847564697266</v>
      </c>
      <c r="M17" s="347">
        <f>AppendixT12!E18</f>
        <v>0.83018016815185547</v>
      </c>
      <c r="N17" s="350">
        <f>'data-1980emerging'!N3</f>
        <v>1.6524984836578369</v>
      </c>
      <c r="O17" s="349">
        <f>'data-1980emerging'!O3</f>
        <v>1.154820442199707</v>
      </c>
      <c r="P17" s="349">
        <f>'data-1980emerging'!P3</f>
        <v>0.99300825595855713</v>
      </c>
      <c r="Q17" s="351"/>
      <c r="R17" s="349">
        <f>'data-1980emerging'!R3</f>
        <v>1.2180780172348022</v>
      </c>
      <c r="S17" s="349">
        <f>'data-1980emerging'!S3</f>
        <v>1.0935965776443481</v>
      </c>
      <c r="T17" s="349">
        <f>'data-1980emerging'!T3</f>
        <v>1.0198835134506226</v>
      </c>
      <c r="U17" s="349"/>
      <c r="V17" s="346">
        <f>AppendixT12!H18</f>
        <v>2.5080735683441162</v>
      </c>
      <c r="W17" s="345">
        <f>AppendixT12!I18</f>
        <v>1.3633179664611816</v>
      </c>
      <c r="X17" s="345">
        <f>AppendixT12!J18</f>
        <v>0.97868049144744873</v>
      </c>
      <c r="Y17" s="345">
        <f>AppendixT12!K18</f>
        <v>0.87141704559326172</v>
      </c>
      <c r="Z17" s="350">
        <f t="shared" si="0"/>
        <v>2.5080735683441162</v>
      </c>
      <c r="AA17" s="349">
        <f>'data-1980emerging'!AA3</f>
        <v>1.3411012887954712</v>
      </c>
      <c r="AB17" s="349">
        <f>'data-1980emerging'!AB3</f>
        <v>0.96568524837493896</v>
      </c>
      <c r="AC17" s="351"/>
      <c r="AD17" s="349">
        <f>'data-1980emerging'!AD3</f>
        <v>1.1092557907104492</v>
      </c>
      <c r="AE17" s="349">
        <f>'data-1980emerging'!AE3</f>
        <v>1.0382466316223145</v>
      </c>
      <c r="AF17" s="349">
        <f>'data-1980emerging'!AF3</f>
        <v>1.0039554834365845</v>
      </c>
      <c r="AG17" s="351"/>
      <c r="AH17" s="350">
        <f>'data-1980emerging'!AH3</f>
        <v>1.2884390354156494</v>
      </c>
      <c r="AI17" s="349">
        <f>'data-1980emerging'!AI3</f>
        <v>1.1055843830108643</v>
      </c>
      <c r="AJ17" s="349">
        <f>'data-1980emerging'!AJ3</f>
        <v>1.0219277143478394</v>
      </c>
      <c r="AK17" s="351"/>
    </row>
    <row r="18" spans="1:37" x14ac:dyDescent="0.2">
      <c r="A18" s="13">
        <f t="shared" si="3"/>
        <v>2000</v>
      </c>
      <c r="B18" s="350">
        <f>'data-1980emerging'!B4</f>
        <v>1.4871755838394165</v>
      </c>
      <c r="C18" s="349">
        <f>'data-1980emerging'!C4</f>
        <v>1.1811792850494385</v>
      </c>
      <c r="D18" s="349">
        <f>'data-1980emerging'!D4</f>
        <v>1.0186574459075928</v>
      </c>
      <c r="E18" s="349"/>
      <c r="F18" s="350">
        <f>'data-1980emerging'!F4</f>
        <v>1.210094690322876</v>
      </c>
      <c r="G18" s="349">
        <f>'data-1980emerging'!G4</f>
        <v>1.0702906847000122</v>
      </c>
      <c r="H18" s="349">
        <f>'data-1980emerging'!H4</f>
        <v>1.0011956691741943</v>
      </c>
      <c r="I18" s="351"/>
      <c r="J18" s="346">
        <f>AppendixT12!B19</f>
        <v>2.6756434440612793</v>
      </c>
      <c r="K18" s="345">
        <f>AppendixT12!C19</f>
        <v>1.3786306381225586</v>
      </c>
      <c r="L18" s="345">
        <f>AppendixT12!D19</f>
        <v>0.94804000854492188</v>
      </c>
      <c r="M18" s="347">
        <f>AppendixT12!E19</f>
        <v>0.82844024896621704</v>
      </c>
      <c r="N18" s="350">
        <f>'data-1980emerging'!N4</f>
        <v>1.9444119930267334</v>
      </c>
      <c r="O18" s="349">
        <f>'data-1980emerging'!O4</f>
        <v>1.2046325206756592</v>
      </c>
      <c r="P18" s="349">
        <f>'data-1980emerging'!P4</f>
        <v>1.005095362663269</v>
      </c>
      <c r="Q18" s="351"/>
      <c r="R18" s="349">
        <f>'data-1980emerging'!R4</f>
        <v>1.2481467723846436</v>
      </c>
      <c r="S18" s="349">
        <f>'data-1980emerging'!S4</f>
        <v>1.1002382040023804</v>
      </c>
      <c r="T18" s="349">
        <f>'data-1980emerging'!T4</f>
        <v>1.0172250270843506</v>
      </c>
      <c r="U18" s="349"/>
      <c r="V18" s="346">
        <f>AppendixT12!H19</f>
        <v>2.5182347297668457</v>
      </c>
      <c r="W18" s="345">
        <f>AppendixT12!I19</f>
        <v>1.4424388408660889</v>
      </c>
      <c r="X18" s="345">
        <f>AppendixT12!J19</f>
        <v>1.0136265754699707</v>
      </c>
      <c r="Y18" s="345">
        <f>AppendixT12!K19</f>
        <v>0.83539563417434692</v>
      </c>
      <c r="Z18" s="350">
        <f t="shared" si="0"/>
        <v>2.5182347297668457</v>
      </c>
      <c r="AA18" s="349">
        <f>'data-1980emerging'!AA4</f>
        <v>1.4781550168991089</v>
      </c>
      <c r="AB18" s="349">
        <f>'data-1980emerging'!AB4</f>
        <v>0.96047943830490112</v>
      </c>
      <c r="AC18" s="351"/>
      <c r="AD18" s="349">
        <f>'data-1980emerging'!AD4</f>
        <v>1.1121804714202881</v>
      </c>
      <c r="AE18" s="349">
        <f>'data-1980emerging'!AE4</f>
        <v>1.0467348098754883</v>
      </c>
      <c r="AF18" s="349">
        <f>'data-1980emerging'!AF4</f>
        <v>1.0128321647644043</v>
      </c>
      <c r="AG18" s="351"/>
      <c r="AH18" s="350">
        <f>'data-1980emerging'!AH4</f>
        <v>1.2528630495071411</v>
      </c>
      <c r="AI18" s="349">
        <f>'data-1980emerging'!AI4</f>
        <v>1.096957802772522</v>
      </c>
      <c r="AJ18" s="349">
        <f>'data-1980emerging'!AJ4</f>
        <v>1.020336389541626</v>
      </c>
      <c r="AK18" s="351"/>
    </row>
    <row r="19" spans="1:37" x14ac:dyDescent="0.2">
      <c r="A19" s="13">
        <f>A20-10</f>
        <v>2010</v>
      </c>
      <c r="B19" s="350">
        <f>'data-1980emerging'!B5</f>
        <v>1.4381899833679199</v>
      </c>
      <c r="C19" s="349">
        <f>'data-1980emerging'!C5</f>
        <v>1.1585131883621216</v>
      </c>
      <c r="D19" s="349">
        <f>'data-1980emerging'!D5</f>
        <v>1.0008528232574463</v>
      </c>
      <c r="E19" s="349"/>
      <c r="F19" s="350">
        <f>'data-1980emerging'!F5</f>
        <v>1.3627786636352539</v>
      </c>
      <c r="G19" s="349">
        <f>'data-1980emerging'!G5</f>
        <v>1.1246320009231567</v>
      </c>
      <c r="H19" s="349">
        <f>'data-1980emerging'!H5</f>
        <v>1.017544150352478</v>
      </c>
      <c r="I19" s="351"/>
      <c r="J19" s="346">
        <f>AppendixT12!B20</f>
        <v>2.6080865859985352</v>
      </c>
      <c r="K19" s="345">
        <f>AppendixT12!C20</f>
        <v>1.3776713609695435</v>
      </c>
      <c r="L19" s="345">
        <f>AppendixT12!D20</f>
        <v>0.95616209506988525</v>
      </c>
      <c r="M19" s="347">
        <f>AppendixT12!E20</f>
        <v>0.81237542629241943</v>
      </c>
      <c r="N19" s="350">
        <f>'data-1980emerging'!N5</f>
        <v>2.0463809967041016</v>
      </c>
      <c r="O19" s="349">
        <f>'data-1980emerging'!O5</f>
        <v>1.2696735858917236</v>
      </c>
      <c r="P19" s="349">
        <f>'data-1980emerging'!P5</f>
        <v>1.0129728317260742</v>
      </c>
      <c r="Q19" s="351"/>
      <c r="R19" s="349">
        <f>'data-1980emerging'!R5</f>
        <v>1.2468611001968384</v>
      </c>
      <c r="S19" s="349">
        <f>'data-1980emerging'!S5</f>
        <v>1.1006617546081543</v>
      </c>
      <c r="T19" s="349">
        <f>'data-1980emerging'!T5</f>
        <v>1.0188939571380615</v>
      </c>
      <c r="U19" s="349"/>
      <c r="V19" s="346">
        <f>AppendixT12!H20</f>
        <v>2.5346245765686035</v>
      </c>
      <c r="W19" s="345">
        <f>AppendixT12!I20</f>
        <v>1.514411449432373</v>
      </c>
      <c r="X19" s="345">
        <f>AppendixT12!J20</f>
        <v>1.0068227052688599</v>
      </c>
      <c r="Y19" s="345">
        <f>AppendixT12!K20</f>
        <v>0.83518534898757935</v>
      </c>
      <c r="Z19" s="350">
        <f t="shared" si="0"/>
        <v>2.5346245765686035</v>
      </c>
      <c r="AA19" s="349">
        <f>'data-1980emerging'!AA5</f>
        <v>1.4931983947753906</v>
      </c>
      <c r="AB19" s="349">
        <f>'data-1980emerging'!AB5</f>
        <v>0.94805300235748291</v>
      </c>
      <c r="AC19" s="351"/>
      <c r="AD19" s="349">
        <f>'data-1980emerging'!AD5</f>
        <v>1.1610320806503296</v>
      </c>
      <c r="AE19" s="349">
        <f>'data-1980emerging'!AE5</f>
        <v>1.0745187997817993</v>
      </c>
      <c r="AF19" s="349">
        <f>'data-1980emerging'!AF5</f>
        <v>1.0301547050476074</v>
      </c>
      <c r="AG19" s="351"/>
      <c r="AH19" s="350">
        <f>'data-1980emerging'!AH5</f>
        <v>1.287907600402832</v>
      </c>
      <c r="AI19" s="349">
        <f>'data-1980emerging'!AI5</f>
        <v>1.1118444204330444</v>
      </c>
      <c r="AJ19" s="349">
        <f>'data-1980emerging'!AJ5</f>
        <v>1.0246701240539551</v>
      </c>
      <c r="AK19" s="351"/>
    </row>
    <row r="20" spans="1:37" ht="17" thickBot="1" x14ac:dyDescent="0.25">
      <c r="A20" s="15">
        <v>2020</v>
      </c>
      <c r="B20" s="352">
        <f>'data-1980emerging'!B6</f>
        <v>1.4019701480865479</v>
      </c>
      <c r="C20" s="353">
        <f>'data-1980emerging'!C6</f>
        <v>1.1559687852859497</v>
      </c>
      <c r="D20" s="353">
        <f>'data-1980emerging'!D6</f>
        <v>1.0047367811203003</v>
      </c>
      <c r="E20" s="353"/>
      <c r="F20" s="352">
        <f>'data-1980emerging'!F6</f>
        <v>1.7339738607406616</v>
      </c>
      <c r="G20" s="353">
        <f>'data-1980emerging'!G6</f>
        <v>1.2238914966583252</v>
      </c>
      <c r="H20" s="353">
        <f>'data-1980emerging'!H6</f>
        <v>1.0150077342987061</v>
      </c>
      <c r="I20" s="354"/>
      <c r="J20" s="360">
        <f>AppendixT12!B21</f>
        <v>2.7826788425445557</v>
      </c>
      <c r="K20" s="361">
        <f>AppendixT12!C21</f>
        <v>1.431293249130249</v>
      </c>
      <c r="L20" s="361">
        <f>AppendixT12!D21</f>
        <v>0.95517909526824951</v>
      </c>
      <c r="M20" s="362">
        <f>AppendixT12!E21</f>
        <v>0.77476483583450317</v>
      </c>
      <c r="N20" s="352">
        <f>'data-1980emerging'!N6</f>
        <v>2.1532230377197266</v>
      </c>
      <c r="O20" s="353">
        <f>'data-1980emerging'!O6</f>
        <v>1.2600653171539307</v>
      </c>
      <c r="P20" s="353">
        <f>'data-1980emerging'!P6</f>
        <v>1.0231897830963135</v>
      </c>
      <c r="Q20" s="354"/>
      <c r="R20" s="353">
        <f>'data-1980emerging'!R6</f>
        <v>1.2941749095916748</v>
      </c>
      <c r="S20" s="353">
        <f>'data-1980emerging'!S6</f>
        <v>1.1124577522277832</v>
      </c>
      <c r="T20" s="353">
        <f>'data-1980emerging'!T6</f>
        <v>1.0149716138839722</v>
      </c>
      <c r="U20" s="353"/>
      <c r="V20" s="360">
        <f>AppendixT12!H21</f>
        <v>2.276742696762085</v>
      </c>
      <c r="W20" s="361">
        <f>AppendixT12!I21</f>
        <v>1.4735913276672363</v>
      </c>
      <c r="X20" s="361">
        <f>AppendixT12!J21</f>
        <v>1.0265285968780518</v>
      </c>
      <c r="Y20" s="361">
        <f>AppendixT12!K21</f>
        <v>0.83727657794952393</v>
      </c>
      <c r="Z20" s="352">
        <f>V20</f>
        <v>2.276742696762085</v>
      </c>
      <c r="AA20" s="353">
        <f>'data-1980emerging'!AA6</f>
        <v>1.3297230005264282</v>
      </c>
      <c r="AB20" s="353">
        <f>'data-1980emerging'!AB6</f>
        <v>0.95703041553497314</v>
      </c>
      <c r="AC20" s="354"/>
      <c r="AD20" s="353">
        <f>'data-1980emerging'!AD6</f>
        <v>1.1563358306884766</v>
      </c>
      <c r="AE20" s="353">
        <f>'data-1980emerging'!AE6</f>
        <v>1.0581768751144409</v>
      </c>
      <c r="AF20" s="353">
        <f>'data-1980emerging'!AF6</f>
        <v>1.0107430219650269</v>
      </c>
      <c r="AG20" s="354"/>
      <c r="AH20" s="352">
        <f>'data-1980emerging'!AH6</f>
        <v>1.3209607601165771</v>
      </c>
      <c r="AI20" s="353">
        <f>'data-1980emerging'!AI6</f>
        <v>1.1185601949691772</v>
      </c>
      <c r="AJ20" s="353">
        <f>'data-1980emerging'!AJ6</f>
        <v>1.0236581563949585</v>
      </c>
      <c r="AK20" s="354"/>
    </row>
    <row r="21" spans="1:37" x14ac:dyDescent="0.2">
      <c r="A21" s="400" t="s">
        <v>3696</v>
      </c>
      <c r="B21" s="481"/>
      <c r="C21" s="355"/>
      <c r="D21" s="355"/>
      <c r="E21" s="355"/>
      <c r="F21" s="355"/>
      <c r="G21" s="355"/>
      <c r="H21" s="355"/>
      <c r="I21" s="482"/>
    </row>
    <row r="22" spans="1:37" ht="17" thickBot="1" x14ac:dyDescent="0.25">
      <c r="A22" s="15" t="s">
        <v>4564</v>
      </c>
      <c r="B22" s="483"/>
      <c r="C22" s="484"/>
      <c r="D22" s="484"/>
      <c r="E22" s="484"/>
      <c r="F22" s="484"/>
      <c r="G22" s="484"/>
      <c r="H22" s="484"/>
      <c r="I22" s="485"/>
    </row>
    <row r="23" spans="1:37" x14ac:dyDescent="0.2">
      <c r="A23" s="2"/>
      <c r="B23" s="2"/>
    </row>
    <row r="24" spans="1:37" x14ac:dyDescent="0.2">
      <c r="A24" s="2"/>
      <c r="B24" s="2"/>
    </row>
    <row r="25" spans="1:37" x14ac:dyDescent="0.2">
      <c r="A25" s="2"/>
      <c r="B25" s="2"/>
    </row>
    <row r="26" spans="1:37" x14ac:dyDescent="0.2">
      <c r="A26" s="2"/>
      <c r="B26" s="2"/>
    </row>
    <row r="27" spans="1:37" x14ac:dyDescent="0.2">
      <c r="A27" s="2"/>
      <c r="B27" s="2"/>
    </row>
  </sheetData>
  <mergeCells count="9">
    <mergeCell ref="V3:Y3"/>
    <mergeCell ref="AD3:AG3"/>
    <mergeCell ref="Z3:AC3"/>
    <mergeCell ref="AH3:AK3"/>
    <mergeCell ref="B3:E3"/>
    <mergeCell ref="F3:I3"/>
    <mergeCell ref="J3:M3"/>
    <mergeCell ref="N3:Q3"/>
    <mergeCell ref="R3:U3"/>
  </mergeCells>
  <pageMargins left="0.7" right="0.7" top="0.75" bottom="0.75" header="0.3" footer="0.3"/>
  <pageSetup paperSize="9" orientation="portrait" horizontalDpi="0" verticalDpi="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9"/>
  </sheetPr>
  <dimension ref="A31:A33"/>
  <sheetViews>
    <sheetView zoomScale="75" zoomScaleNormal="150" workbookViewId="0">
      <selection activeCell="M28" sqref="M28"/>
    </sheetView>
  </sheetViews>
  <sheetFormatPr baseColWidth="10" defaultColWidth="10.83203125" defaultRowHeight="16" x14ac:dyDescent="0.2"/>
  <cols>
    <col min="1" max="16384" width="10.83203125" style="11"/>
  </cols>
  <sheetData>
    <row r="31" spans="1:1" x14ac:dyDescent="0.2">
      <c r="A31" s="3"/>
    </row>
    <row r="32" spans="1:1" x14ac:dyDescent="0.2">
      <c r="A32" s="215" t="s">
        <v>402</v>
      </c>
    </row>
    <row r="33" spans="1:1" x14ac:dyDescent="0.2">
      <c r="A33" s="215" t="s">
        <v>403</v>
      </c>
    </row>
  </sheetData>
  <hyperlinks>
    <hyperlink ref="A32" location="'Table of Contents'!A1" display="Table of Contents" xr:uid="{00000000-0004-0000-3000-000000000000}"/>
    <hyperlink ref="A33" location="'data-SharesB50M40T1T01'!A1" display="Data" xr:uid="{00000000-0004-0000-3000-000001000000}"/>
  </hyperlinks>
  <pageMargins left="0.7" right="0.7" top="0.75" bottom="0.75" header="0.3" footer="0.3"/>
  <pageSetup paperSize="9" orientation="portrait" horizontalDpi="0" verticalDpi="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9"/>
  </sheetPr>
  <dimension ref="A32:A33"/>
  <sheetViews>
    <sheetView zoomScale="108" workbookViewId="0">
      <selection activeCell="O34" sqref="O34"/>
    </sheetView>
  </sheetViews>
  <sheetFormatPr baseColWidth="10" defaultColWidth="10.83203125" defaultRowHeight="16" x14ac:dyDescent="0.2"/>
  <cols>
    <col min="1" max="16384" width="10.83203125" style="11"/>
  </cols>
  <sheetData>
    <row r="32" spans="1:1" x14ac:dyDescent="0.2">
      <c r="A32" s="215" t="s">
        <v>402</v>
      </c>
    </row>
    <row r="33" spans="1:1" x14ac:dyDescent="0.2">
      <c r="A33" s="38" t="s">
        <v>403</v>
      </c>
    </row>
  </sheetData>
  <hyperlinks>
    <hyperlink ref="A32" location="'Table of Contents'!A1" display="Table of Contents" xr:uid="{00000000-0004-0000-3300-000000000000}"/>
    <hyperlink ref="A33" location="'data-Top10-between-within'!A1" display="Data" xr:uid="{00000000-0004-0000-3300-000001000000}"/>
  </hyperlinks>
  <pageMargins left="0.7" right="0.7" top="0.75" bottom="0.75" header="0.3" footer="0.3"/>
  <pageSetup paperSize="9" orientation="portrait" horizontalDpi="0" verticalDpi="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9"/>
  </sheetPr>
  <dimension ref="A32:A33"/>
  <sheetViews>
    <sheetView zoomScale="108" workbookViewId="0">
      <selection activeCell="O34" sqref="O34"/>
    </sheetView>
  </sheetViews>
  <sheetFormatPr baseColWidth="10" defaultColWidth="10.83203125" defaultRowHeight="16" x14ac:dyDescent="0.2"/>
  <cols>
    <col min="1" max="16384" width="10.83203125" style="11"/>
  </cols>
  <sheetData>
    <row r="32" spans="1:1" x14ac:dyDescent="0.2">
      <c r="A32" s="215" t="s">
        <v>402</v>
      </c>
    </row>
    <row r="33" spans="1:1" x14ac:dyDescent="0.2">
      <c r="A33" s="38" t="s">
        <v>403</v>
      </c>
    </row>
  </sheetData>
  <hyperlinks>
    <hyperlink ref="A32" location="'Table of Contents'!A1" display="Table of Contents" xr:uid="{00000000-0004-0000-3200-000000000000}"/>
    <hyperlink ref="A33" location="'data-Top10-between-within'!A1" display="Data" xr:uid="{00000000-0004-0000-3200-000001000000}"/>
  </hyperlinks>
  <pageMargins left="0.7" right="0.7" top="0.75" bottom="0.75" header="0.3" footer="0.3"/>
  <pageSetup paperSize="9" orientation="portrait" horizontalDpi="0" verticalDpi="0"/>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9"/>
  </sheetPr>
  <dimension ref="A32:A33"/>
  <sheetViews>
    <sheetView zoomScale="108" workbookViewId="0">
      <selection activeCell="L17" sqref="L17"/>
    </sheetView>
  </sheetViews>
  <sheetFormatPr baseColWidth="10" defaultColWidth="10.83203125" defaultRowHeight="16" x14ac:dyDescent="0.2"/>
  <cols>
    <col min="1" max="16384" width="10.83203125" style="11"/>
  </cols>
  <sheetData>
    <row r="32" spans="1:1" x14ac:dyDescent="0.2">
      <c r="A32" s="215" t="s">
        <v>402</v>
      </c>
    </row>
    <row r="33" spans="1:1" x14ac:dyDescent="0.2">
      <c r="A33" s="38" t="s">
        <v>403</v>
      </c>
    </row>
  </sheetData>
  <hyperlinks>
    <hyperlink ref="A32" location="'Table of Contents'!A1" display="Table of Contents" xr:uid="{00000000-0004-0000-3100-000000000000}"/>
    <hyperlink ref="A33" location="'data-Top10-between-within'!A1" display="Data" xr:uid="{00000000-0004-0000-3100-000001000000}"/>
  </hyperlinks>
  <pageMargins left="0.7" right="0.7" top="0.75" bottom="0.75" header="0.3" footer="0.3"/>
  <pageSetup paperSize="9" orientation="portrait" horizontalDpi="0" verticalDpi="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9"/>
  </sheetPr>
  <dimension ref="A32:A33"/>
  <sheetViews>
    <sheetView zoomScale="92" workbookViewId="0">
      <selection activeCell="A33" sqref="A33"/>
    </sheetView>
  </sheetViews>
  <sheetFormatPr baseColWidth="10" defaultColWidth="10.83203125" defaultRowHeight="16" x14ac:dyDescent="0.2"/>
  <cols>
    <col min="1" max="16384" width="10.83203125" style="11"/>
  </cols>
  <sheetData>
    <row r="32" spans="1:1" x14ac:dyDescent="0.2">
      <c r="A32" s="215" t="s">
        <v>402</v>
      </c>
    </row>
    <row r="33" spans="1:1" x14ac:dyDescent="0.2">
      <c r="A33" s="38" t="s">
        <v>403</v>
      </c>
    </row>
  </sheetData>
  <hyperlinks>
    <hyperlink ref="A32" location="'Table of Contents'!A1" display="Table of Contents" xr:uid="{00000000-0004-0000-3400-000000000000}"/>
    <hyperlink ref="A33" location="'data-Bot50-between-within'!A1" display="Data" xr:uid="{00000000-0004-0000-3400-000001000000}"/>
  </hyperlinks>
  <pageMargins left="0.7" right="0.7" top="0.75" bottom="0.75" header="0.3" footer="0.3"/>
  <pageSetup paperSize="9" orientation="portrait" horizontalDpi="0" verticalDpi="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9"/>
  </sheetPr>
  <dimension ref="A32:A33"/>
  <sheetViews>
    <sheetView workbookViewId="0">
      <selection activeCell="A33" sqref="A33"/>
    </sheetView>
  </sheetViews>
  <sheetFormatPr baseColWidth="10" defaultColWidth="10.83203125" defaultRowHeight="16" x14ac:dyDescent="0.2"/>
  <cols>
    <col min="1" max="16384" width="10.83203125" style="11"/>
  </cols>
  <sheetData>
    <row r="32" spans="1:1" x14ac:dyDescent="0.2">
      <c r="A32" s="215" t="s">
        <v>402</v>
      </c>
    </row>
    <row r="33" spans="1:1" x14ac:dyDescent="0.2">
      <c r="A33" s="38" t="s">
        <v>403</v>
      </c>
    </row>
  </sheetData>
  <hyperlinks>
    <hyperlink ref="A32" location="'Table of Contents'!A1" display="Table of Contents" xr:uid="{00000000-0004-0000-3500-000000000000}"/>
    <hyperlink ref="A33" location="'data-Top1-between-within'!A1" display="Data" xr:uid="{00000000-0004-0000-3500-000001000000}"/>
  </hyperlinks>
  <pageMargins left="0.7" right="0.7" top="0.75" bottom="0.75" header="0.3" footer="0.3"/>
  <pageSetup paperSize="9" orientation="portrait" horizontalDpi="0" verticalDpi="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9"/>
  </sheetPr>
  <dimension ref="A32:A33"/>
  <sheetViews>
    <sheetView zoomScale="116" workbookViewId="0">
      <selection activeCell="L26" sqref="L26"/>
    </sheetView>
  </sheetViews>
  <sheetFormatPr baseColWidth="10" defaultColWidth="10.83203125" defaultRowHeight="16" x14ac:dyDescent="0.2"/>
  <cols>
    <col min="1" max="16384" width="10.83203125" style="11"/>
  </cols>
  <sheetData>
    <row r="32" spans="1:1" x14ac:dyDescent="0.2">
      <c r="A32" s="215" t="s">
        <v>402</v>
      </c>
    </row>
    <row r="33" spans="1:1" x14ac:dyDescent="0.2">
      <c r="A33" s="38" t="s">
        <v>403</v>
      </c>
    </row>
  </sheetData>
  <hyperlinks>
    <hyperlink ref="A32" location="'Table of Contents'!A1" display="Table of Contents" xr:uid="{00000000-0004-0000-3600-000000000000}"/>
    <hyperlink ref="A33" location="'data-Mid40-between-within'!A1" display="Data" xr:uid="{00000000-0004-0000-3600-000001000000}"/>
  </hyperlinks>
  <pageMargins left="0.7" right="0.7" top="0.75" bottom="0.75" header="0.3" footer="0.3"/>
  <pageSetup paperSize="9" orientation="portrait" horizontalDpi="0" verticalDpi="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9"/>
  </sheetPr>
  <dimension ref="A32:A33"/>
  <sheetViews>
    <sheetView zoomScale="87" workbookViewId="0">
      <selection activeCell="H37" sqref="H37"/>
    </sheetView>
  </sheetViews>
  <sheetFormatPr baseColWidth="10" defaultColWidth="10.83203125" defaultRowHeight="16" x14ac:dyDescent="0.2"/>
  <cols>
    <col min="1" max="16384" width="10.83203125" style="11"/>
  </cols>
  <sheetData>
    <row r="32" spans="1:1" x14ac:dyDescent="0.2">
      <c r="A32" s="215" t="s">
        <v>402</v>
      </c>
    </row>
    <row r="33" spans="1:1" x14ac:dyDescent="0.2">
      <c r="A33" s="38" t="s">
        <v>403</v>
      </c>
    </row>
  </sheetData>
  <hyperlinks>
    <hyperlink ref="A32" location="'Table of Contents'!A1" display="Table of Contents" xr:uid="{00000000-0004-0000-3700-000000000000}"/>
    <hyperlink ref="A33" location="'data-Bot50-between-within'!A1" display="Data" xr:uid="{00000000-0004-0000-3700-000001000000}"/>
  </hyperlinks>
  <pageMargins left="0.7" right="0.7" top="0.75" bottom="0.75" header="0.3" footer="0.3"/>
  <pageSetup paperSize="9" orientation="portrait" horizontalDpi="0" verticalDpi="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7558519241921"/>
  </sheetPr>
  <dimension ref="A1:F30"/>
  <sheetViews>
    <sheetView zoomScaleNormal="100" workbookViewId="0">
      <pane xSplit="1" ySplit="2" topLeftCell="B3" activePane="bottomRight" state="frozen"/>
      <selection activeCell="I26" sqref="I26"/>
      <selection pane="topRight" activeCell="I26" sqref="I26"/>
      <selection pane="bottomLeft" activeCell="I26" sqref="I26"/>
      <selection pane="bottomRight" activeCell="A29" sqref="A29"/>
    </sheetView>
  </sheetViews>
  <sheetFormatPr baseColWidth="10" defaultColWidth="10.83203125" defaultRowHeight="16" x14ac:dyDescent="0.2"/>
  <cols>
    <col min="1" max="1" width="28" style="11" customWidth="1"/>
    <col min="2" max="2" width="13.5" style="11" bestFit="1" customWidth="1"/>
    <col min="3" max="16384" width="10.83203125" style="11"/>
  </cols>
  <sheetData>
    <row r="1" spans="1:6" ht="17" thickBot="1" x14ac:dyDescent="0.25">
      <c r="A1" s="506" t="s">
        <v>3590</v>
      </c>
      <c r="B1" s="506"/>
      <c r="C1" s="506"/>
      <c r="D1" s="506"/>
      <c r="E1" s="506"/>
      <c r="F1" s="506"/>
    </row>
    <row r="2" spans="1:6" x14ac:dyDescent="0.2">
      <c r="A2" s="12"/>
      <c r="B2" s="291">
        <v>1820</v>
      </c>
      <c r="C2" s="291">
        <v>1900</v>
      </c>
      <c r="D2" s="291">
        <v>1950</v>
      </c>
      <c r="E2" s="291">
        <v>1980</v>
      </c>
      <c r="F2" s="166">
        <v>2020</v>
      </c>
    </row>
    <row r="3" spans="1:6" s="250" customFormat="1" x14ac:dyDescent="0.2">
      <c r="A3" s="301" t="s">
        <v>3567</v>
      </c>
      <c r="B3" s="296">
        <f>'data-incomepcmain'!B2</f>
        <v>703</v>
      </c>
      <c r="C3" s="296">
        <f>'data-incomepcmain'!E2</f>
        <v>1589</v>
      </c>
      <c r="D3" s="296">
        <f>'data-incomepcmain'!G2</f>
        <v>2569</v>
      </c>
      <c r="E3" s="296">
        <f>'data-incomepcmain'!H2</f>
        <v>5571</v>
      </c>
      <c r="F3" s="297">
        <f>'data-incomepcmain'!J2</f>
        <v>11131</v>
      </c>
    </row>
    <row r="4" spans="1:6" s="250" customFormat="1" x14ac:dyDescent="0.2">
      <c r="A4" s="13" t="s">
        <v>43</v>
      </c>
      <c r="B4" s="288">
        <f>'data-incomepcmain'!B2/'data-incomepcmain'!$B$2</f>
        <v>1</v>
      </c>
      <c r="C4" s="288">
        <f>'data-incomepcmain'!E2/'data-incomepcmain'!$E$2</f>
        <v>1</v>
      </c>
      <c r="D4" s="288">
        <f>'data-incomepcmain'!G2/'data-incomepcmain'!$G$2</f>
        <v>1</v>
      </c>
      <c r="E4" s="288">
        <f>'data-incomepcmain'!H2/'data-incomepcmain'!$H$2</f>
        <v>1</v>
      </c>
      <c r="F4" s="289">
        <f>'data-incomepcmain'!J2/'data-incomepcmain'!$J$2</f>
        <v>1</v>
      </c>
    </row>
    <row r="5" spans="1:6" s="250" customFormat="1" x14ac:dyDescent="0.2">
      <c r="A5" s="13" t="s">
        <v>51</v>
      </c>
      <c r="B5" s="288">
        <f>'data-incomepcmain'!B3/'data-incomepcmain'!$B$2</f>
        <v>0.83926031294452352</v>
      </c>
      <c r="C5" s="288">
        <f>'data-incomepcmain'!E3/'data-incomepcmain'!$E$2</f>
        <v>0.43108873505349277</v>
      </c>
      <c r="D5" s="288">
        <f>'data-incomepcmain'!G3/'data-incomepcmain'!$G$2</f>
        <v>0.28882833787465939</v>
      </c>
      <c r="E5" s="288">
        <f>'data-incomepcmain'!H3/'data-incomepcmain'!$H$2</f>
        <v>0.44731646024053134</v>
      </c>
      <c r="F5" s="289">
        <f>'data-incomepcmain'!J3/'data-incomepcmain'!$J$2</f>
        <v>1.2337615667954362</v>
      </c>
    </row>
    <row r="6" spans="1:6" x14ac:dyDescent="0.2">
      <c r="A6" s="14" t="s">
        <v>298</v>
      </c>
      <c r="B6" s="292">
        <f>'data-incomepcmain'!B4/'data-incomepcmain'!$B$2</f>
        <v>0.82076813655761027</v>
      </c>
      <c r="C6" s="292">
        <f>'data-incomepcmain'!E4/'data-incomepcmain'!$E$2</f>
        <v>0.40025173064820641</v>
      </c>
      <c r="D6" s="292">
        <f>'data-incomepcmain'!G4/'data-incomepcmain'!$G$2</f>
        <v>0.20358115998442974</v>
      </c>
      <c r="E6" s="292">
        <f>'data-incomepcmain'!H4/'data-incomepcmain'!$H$2</f>
        <v>0.19834859091725004</v>
      </c>
      <c r="F6" s="293">
        <f>'data-incomepcmain'!J4/'data-incomepcmain'!$J$2</f>
        <v>1.0864252987152996</v>
      </c>
    </row>
    <row r="7" spans="1:6" x14ac:dyDescent="0.2">
      <c r="A7" s="14" t="s">
        <v>300</v>
      </c>
      <c r="B7" s="292">
        <f>'data-incomepcmain'!B5/'data-incomepcmain'!$B$2</f>
        <v>0.99857752489331442</v>
      </c>
      <c r="C7" s="292">
        <f>'data-incomepcmain'!E5/'data-incomepcmain'!$E$2</f>
        <v>0.7123977344241661</v>
      </c>
      <c r="D7" s="292">
        <f>'data-incomepcmain'!G5/'data-incomepcmain'!$G$2</f>
        <v>0.84741144414168934</v>
      </c>
      <c r="E7" s="292">
        <f>'data-incomepcmain'!H5/'data-incomepcmain'!$H$2</f>
        <v>2.3683360258481421</v>
      </c>
      <c r="F7" s="293">
        <f>'data-incomepcmain'!J5/'data-incomepcmain'!$J$2</f>
        <v>2.2598149312730214</v>
      </c>
    </row>
    <row r="8" spans="1:6" s="250" customFormat="1" x14ac:dyDescent="0.2">
      <c r="A8" s="13" t="s">
        <v>0</v>
      </c>
      <c r="B8" s="288">
        <f>'data-incomepcmain'!B6/'data-incomepcmain'!$B$2</f>
        <v>1.9231863442389758</v>
      </c>
      <c r="C8" s="288">
        <f>'data-incomepcmain'!E6/'data-incomepcmain'!$E$2</f>
        <v>2.0962869729389553</v>
      </c>
      <c r="D8" s="288">
        <f>'data-incomepcmain'!G6/'data-incomepcmain'!$G$2</f>
        <v>2.0124562086414945</v>
      </c>
      <c r="E8" s="288">
        <f>'data-incomepcmain'!H6/'data-incomepcmain'!$H$2</f>
        <v>2.5661461138036259</v>
      </c>
      <c r="F8" s="289">
        <f>'data-incomepcmain'!J6/'data-incomepcmain'!$J$2</f>
        <v>2.3939448387386579</v>
      </c>
    </row>
    <row r="9" spans="1:6" x14ac:dyDescent="0.2">
      <c r="A9" s="14" t="s">
        <v>311</v>
      </c>
      <c r="B9" s="292">
        <f>'data-incomepcmain'!B7/'data-incomepcmain'!$B$2</f>
        <v>2.3285917496443811</v>
      </c>
      <c r="C9" s="292">
        <f>'data-incomepcmain'!E7/'data-incomepcmain'!$E$2</f>
        <v>3.1453744493392071</v>
      </c>
      <c r="D9" s="292">
        <f>'data-incomepcmain'!G7/'data-incomepcmain'!$G$2</f>
        <v>2.9365511872323862</v>
      </c>
      <c r="E9" s="292">
        <f>'data-incomepcmain'!H7/'data-incomepcmain'!$H$2</f>
        <v>2.1172141446777957</v>
      </c>
      <c r="F9" s="293">
        <f>'data-incomepcmain'!J7/'data-incomepcmain'!$J$2</f>
        <v>2.4038271494025696</v>
      </c>
    </row>
    <row r="10" spans="1:6" x14ac:dyDescent="0.2">
      <c r="A10" s="14" t="s">
        <v>312</v>
      </c>
      <c r="B10" s="292">
        <f>'data-incomepcmain'!B8/'data-incomepcmain'!$B$2</f>
        <v>2.2546230440967281</v>
      </c>
      <c r="C10" s="292">
        <f>'data-incomepcmain'!E8/'data-incomepcmain'!$E$2</f>
        <v>2.538074260541221</v>
      </c>
      <c r="D10" s="292">
        <f>'data-incomepcmain'!G8/'data-incomepcmain'!$G$2</f>
        <v>2.5379525107045544</v>
      </c>
      <c r="E10" s="292">
        <f>'data-incomepcmain'!H8/'data-incomepcmain'!$H$2</f>
        <v>3.3896966433315385</v>
      </c>
      <c r="F10" s="293">
        <f>'data-incomepcmain'!J8/'data-incomepcmain'!$J$2</f>
        <v>2.6355224148773697</v>
      </c>
    </row>
    <row r="11" spans="1:6" x14ac:dyDescent="0.2">
      <c r="A11" s="14" t="s">
        <v>313</v>
      </c>
      <c r="B11" s="292">
        <f>'data-incomepcmain'!B9/'data-incomepcmain'!$B$2</f>
        <v>1.7467994310099573</v>
      </c>
      <c r="C11" s="292">
        <f>'data-incomepcmain'!E9/'data-incomepcmain'!$E$2</f>
        <v>2.3385777218376336</v>
      </c>
      <c r="D11" s="292">
        <f>'data-incomepcmain'!G9/'data-incomepcmain'!$G$2</f>
        <v>1.8804982483456598</v>
      </c>
      <c r="E11" s="292">
        <f>'data-incomepcmain'!H9/'data-incomepcmain'!$H$2</f>
        <v>3.1538323460779036</v>
      </c>
      <c r="F11" s="293">
        <f>'data-incomepcmain'!J9/'data-incomepcmain'!$J$2</f>
        <v>2.9504087683047344</v>
      </c>
    </row>
    <row r="12" spans="1:6" s="250" customFormat="1" x14ac:dyDescent="0.2">
      <c r="A12" s="13" t="s">
        <v>24</v>
      </c>
      <c r="B12" s="288">
        <f>'data-incomepcmain'!B10/'data-incomepcmain'!$B$2</f>
        <v>1.1308677098150783</v>
      </c>
      <c r="C12" s="288">
        <f>'data-incomepcmain'!E10/'data-incomepcmain'!$E$2</f>
        <v>0.85084959093769663</v>
      </c>
      <c r="D12" s="288">
        <f>'data-incomepcmain'!G10/'data-incomepcmain'!$G$2</f>
        <v>1.1307901907356948</v>
      </c>
      <c r="E12" s="288">
        <f>'data-incomepcmain'!H10/'data-incomepcmain'!$H$2</f>
        <v>1.2477113624124934</v>
      </c>
      <c r="F12" s="289">
        <f>'data-incomepcmain'!J10/'data-incomepcmain'!$J$2</f>
        <v>0.8999191447309316</v>
      </c>
    </row>
    <row r="13" spans="1:6" s="250" customFormat="1" x14ac:dyDescent="0.2">
      <c r="A13" s="14" t="s">
        <v>3268</v>
      </c>
      <c r="B13" s="292">
        <f>'data-incomepcmain'!B11/'data-incomepcmain'!$B$2</f>
        <v>1.2930298719772404</v>
      </c>
      <c r="C13" s="292">
        <f>'data-incomepcmain'!E11/'data-incomepcmain'!$E$2</f>
        <v>0.57646318439269983</v>
      </c>
      <c r="D13" s="292">
        <f>'data-incomepcmain'!G11/'data-incomepcmain'!$G$2</f>
        <v>0.9124172829894901</v>
      </c>
      <c r="E13" s="292">
        <f>'data-incomepcmain'!H11/'data-incomepcmain'!$H$2</f>
        <v>1.3575659666128164</v>
      </c>
      <c r="F13" s="293">
        <f>'data-incomepcmain'!J11/'data-incomepcmain'!$J$2</f>
        <v>0.89488815021112211</v>
      </c>
    </row>
    <row r="14" spans="1:6" s="250" customFormat="1" x14ac:dyDescent="0.2">
      <c r="A14" s="14" t="s">
        <v>3269</v>
      </c>
      <c r="B14" s="292">
        <f>'data-incomepcmain'!B12/'data-incomepcmain'!$B$2</f>
        <v>1.2901849217638692</v>
      </c>
      <c r="C14" s="292">
        <f>'data-incomepcmain'!E12/'data-incomepcmain'!$E$2</f>
        <v>1.0320956576463185</v>
      </c>
      <c r="D14" s="292">
        <f>'data-incomepcmain'!G12/'data-incomepcmain'!$G$2</f>
        <v>1.230050603347606</v>
      </c>
      <c r="E14" s="292">
        <f>'data-incomepcmain'!H12/'data-incomepcmain'!$H$2</f>
        <v>1.5112188117034644</v>
      </c>
      <c r="F14" s="293">
        <f>'data-incomepcmain'!J12/'data-incomepcmain'!$J$2</f>
        <v>1.0645045368789867</v>
      </c>
    </row>
    <row r="15" spans="1:6" s="250" customFormat="1" x14ac:dyDescent="0.2">
      <c r="A15" s="13" t="s">
        <v>314</v>
      </c>
      <c r="B15" s="288">
        <f>'data-incomepcmain'!B13/'data-incomepcmain'!$B$2</f>
        <v>1.7297297297297298</v>
      </c>
      <c r="C15" s="288">
        <f>'data-incomepcmain'!E13/'data-incomepcmain'!$E$2</f>
        <v>1.4449339207048457</v>
      </c>
      <c r="D15" s="288">
        <f>'data-incomepcmain'!G13/'data-incomepcmain'!$G$2</f>
        <v>1.1716621253405994</v>
      </c>
      <c r="E15" s="288">
        <f>'data-incomepcmain'!H13/'data-incomepcmain'!$H$2</f>
        <v>1.731107521091366</v>
      </c>
      <c r="F15" s="289">
        <f>'data-incomepcmain'!J13/'data-incomepcmain'!$J$2</f>
        <v>1.2057317401850687</v>
      </c>
    </row>
    <row r="16" spans="1:6" s="250" customFormat="1" x14ac:dyDescent="0.2">
      <c r="A16" s="14" t="s">
        <v>3274</v>
      </c>
      <c r="B16" s="292">
        <f>'data-incomepcmain'!B14/'data-incomepcmain'!$B$2</f>
        <v>1.507823613086771</v>
      </c>
      <c r="C16" s="292">
        <f>'data-incomepcmain'!E14/'data-incomepcmain'!$E$2</f>
        <v>1.1013215859030836</v>
      </c>
      <c r="D16" s="292">
        <f>'data-incomepcmain'!G14/'data-incomepcmain'!$G$2</f>
        <v>0.62631374075515767</v>
      </c>
      <c r="E16" s="292">
        <f>'data-incomepcmain'!H14/'data-incomepcmain'!$H$2</f>
        <v>0.57171064440854424</v>
      </c>
      <c r="F16" s="293">
        <f>'data-incomepcmain'!J14/'data-incomepcmain'!$J$2</f>
        <v>0.79813134489264215</v>
      </c>
    </row>
    <row r="17" spans="1:6" s="250" customFormat="1" x14ac:dyDescent="0.2">
      <c r="A17" s="14" t="s">
        <v>3275</v>
      </c>
      <c r="B17" s="292">
        <f>'data-incomepcmain'!B15/'data-incomepcmain'!$B$2</f>
        <v>1.77524893314367</v>
      </c>
      <c r="C17" s="292">
        <f>'data-incomepcmain'!E15/'data-incomepcmain'!$E$2</f>
        <v>1.1252359974826935</v>
      </c>
      <c r="D17" s="292">
        <f>'data-incomepcmain'!G15/'data-incomepcmain'!$G$2</f>
        <v>1.0373686259244843</v>
      </c>
      <c r="E17" s="292">
        <f>'data-incomepcmain'!H15/'data-incomepcmain'!$H$2</f>
        <v>1.0597738287560581</v>
      </c>
      <c r="F17" s="293">
        <f>'data-incomepcmain'!J15/'data-incomepcmain'!$J$2</f>
        <v>1.5136106369598419</v>
      </c>
    </row>
    <row r="18" spans="1:6" s="250" customFormat="1" x14ac:dyDescent="0.2">
      <c r="A18" s="13" t="s">
        <v>3270</v>
      </c>
      <c r="B18" s="288">
        <f>'data-incomepcmain'!B16/'data-incomepcmain'!$B$2</f>
        <v>2.5490753911806543</v>
      </c>
      <c r="C18" s="288">
        <f>'data-incomepcmain'!E16/'data-incomepcmain'!$E$2</f>
        <v>3.4122089364380113</v>
      </c>
      <c r="D18" s="288">
        <f>'data-incomepcmain'!G16/'data-incomepcmain'!$G$2</f>
        <v>4.0420397041650444</v>
      </c>
      <c r="E18" s="288">
        <f>'data-incomepcmain'!H16/'data-incomepcmain'!$H$2</f>
        <v>3.5133728235505295</v>
      </c>
      <c r="F18" s="289">
        <f>'data-incomepcmain'!J16/'data-incomepcmain'!$J$2</f>
        <v>3.4630311741981852</v>
      </c>
    </row>
    <row r="19" spans="1:6" s="250" customFormat="1" x14ac:dyDescent="0.2">
      <c r="A19" s="14" t="s">
        <v>3273</v>
      </c>
      <c r="B19" s="292">
        <f>'data-incomepcmain'!B17/'data-incomepcmain'!$B$2</f>
        <v>2.6344238975817924</v>
      </c>
      <c r="C19" s="292">
        <f>'data-incomepcmain'!E17/'data-incomepcmain'!$E$2</f>
        <v>3.5034612964128384</v>
      </c>
      <c r="D19" s="292">
        <f>'data-incomepcmain'!G17/'data-incomepcmain'!$G$2</f>
        <v>4.1086025690930326</v>
      </c>
      <c r="E19" s="292">
        <f>'data-incomepcmain'!H17/'data-incomepcmain'!$H$2</f>
        <v>3.5374259558427572</v>
      </c>
      <c r="F19" s="293">
        <f>'data-incomepcmain'!J17/'data-incomepcmain'!$J$2</f>
        <v>3.5416404635702095</v>
      </c>
    </row>
    <row r="20" spans="1:6" s="250" customFormat="1" x14ac:dyDescent="0.2">
      <c r="A20" s="13" t="s">
        <v>3263</v>
      </c>
      <c r="B20" s="288">
        <f>'data-incomepcmain'!B18/'data-incomepcmain'!$B$2</f>
        <v>0.70981507823613088</v>
      </c>
      <c r="C20" s="288">
        <f>'data-incomepcmain'!E18/'data-incomepcmain'!$E$2</f>
        <v>0.97860289490245433</v>
      </c>
      <c r="D20" s="288">
        <f>'data-incomepcmain'!G18/'data-incomepcmain'!$G$2</f>
        <v>1.438692098092643</v>
      </c>
      <c r="E20" s="288">
        <f>'data-incomepcmain'!H18/'data-incomepcmain'!$H$2</f>
        <v>1.6587686232274277</v>
      </c>
      <c r="F20" s="289">
        <f>'data-incomepcmain'!J18/'data-incomepcmain'!$J$2</f>
        <v>1.0954092175006738</v>
      </c>
    </row>
    <row r="21" spans="1:6" s="250" customFormat="1" x14ac:dyDescent="0.2">
      <c r="A21" s="14" t="s">
        <v>301</v>
      </c>
      <c r="B21" s="292">
        <f>'data-incomepcmain'!B19/'data-incomepcmain'!$B$2</f>
        <v>0.73968705547652913</v>
      </c>
      <c r="C21" s="292">
        <f>'data-incomepcmain'!E19/'data-incomepcmain'!$E$2</f>
        <v>1.0188797986154814</v>
      </c>
      <c r="D21" s="292">
        <f>'data-incomepcmain'!G19/'data-incomepcmain'!$G$2</f>
        <v>1.4974698326196965</v>
      </c>
      <c r="E21" s="292">
        <f>'data-incomepcmain'!H19/'data-incomepcmain'!$H$2</f>
        <v>2.1245736851552683</v>
      </c>
      <c r="F21" s="293">
        <f>'data-incomepcmain'!J19/'data-incomepcmain'!$J$2</f>
        <v>1.4850417752223519</v>
      </c>
    </row>
    <row r="22" spans="1:6" s="250" customFormat="1" x14ac:dyDescent="0.2">
      <c r="A22" s="13" t="s">
        <v>63</v>
      </c>
      <c r="B22" s="288">
        <f>'data-incomepcmain'!B20/'data-incomepcmain'!$B$2</f>
        <v>0.61877667140825032</v>
      </c>
      <c r="C22" s="288">
        <f>'data-incomepcmain'!E20/'data-incomepcmain'!$E$2</f>
        <v>0.2857142857142857</v>
      </c>
      <c r="D22" s="288">
        <f>'data-incomepcmain'!G20/'data-incomepcmain'!$G$2</f>
        <v>0.25496302063059556</v>
      </c>
      <c r="E22" s="288">
        <f>'data-incomepcmain'!H20/'data-incomepcmain'!$H$2</f>
        <v>0.2202477113624125</v>
      </c>
      <c r="F22" s="289">
        <f>'data-incomepcmain'!J20/'data-incomepcmain'!$J$2</f>
        <v>0.47102686191716825</v>
      </c>
    </row>
    <row r="23" spans="1:6" x14ac:dyDescent="0.2">
      <c r="A23" s="14" t="s">
        <v>299</v>
      </c>
      <c r="B23" s="292">
        <f>'data-incomepcmain'!B21/'data-incomepcmain'!$B$2</f>
        <v>0.56756756756756754</v>
      </c>
      <c r="C23" s="292">
        <f>'data-incomepcmain'!E21/'data-incomepcmain'!$E$2</f>
        <v>0.25424795468848332</v>
      </c>
      <c r="D23" s="292">
        <f>'data-incomepcmain'!G21/'data-incomepcmain'!$G$2</f>
        <v>0.21876216426625145</v>
      </c>
      <c r="E23" s="292">
        <f>'data-incomepcmain'!H21/'data-incomepcmain'!$H$2</f>
        <v>0.15796086878477833</v>
      </c>
      <c r="F23" s="293">
        <f>'data-incomepcmain'!J21/'data-incomepcmain'!$J$2</f>
        <v>0.4059832899110592</v>
      </c>
    </row>
    <row r="24" spans="1:6" x14ac:dyDescent="0.2">
      <c r="A24" s="14" t="s">
        <v>3272</v>
      </c>
      <c r="B24" s="292">
        <f>'data-incomepcmain'!B22/'data-incomepcmain'!$B$2</f>
        <v>0.56899004267425324</v>
      </c>
      <c r="C24" s="292">
        <f>'data-incomepcmain'!E22/'data-incomepcmain'!$E$2</f>
        <v>0.26431718061674009</v>
      </c>
      <c r="D24" s="292">
        <f>'data-incomepcmain'!G22/'data-incomepcmain'!$G$2</f>
        <v>0.15687037757882444</v>
      </c>
      <c r="E24" s="292">
        <f>'data-incomepcmain'!H22/'data-incomepcmain'!$H$2</f>
        <v>0.20445162448393467</v>
      </c>
      <c r="F24" s="293">
        <f>'data-incomepcmain'!J22/'data-incomepcmain'!$J$2</f>
        <v>0.67927409936214178</v>
      </c>
    </row>
    <row r="25" spans="1:6" x14ac:dyDescent="0.2">
      <c r="A25" s="13" t="s">
        <v>64</v>
      </c>
      <c r="B25" s="288">
        <f>'data-incomepcmain'!B23/'data-incomepcmain'!$B$2</f>
        <v>0.6216216216216216</v>
      </c>
      <c r="C25" s="288">
        <f>'data-incomepcmain'!E23/'data-incomepcmain'!$E$2</f>
        <v>0.5695405915670233</v>
      </c>
      <c r="D25" s="288">
        <f>'data-incomepcmain'!G23/'data-incomepcmain'!$G$2</f>
        <v>0.55585831062670299</v>
      </c>
      <c r="E25" s="288">
        <f>'data-incomepcmain'!H23/'data-incomepcmain'!$H$2</f>
        <v>0.39256865912762517</v>
      </c>
      <c r="F25" s="289">
        <f>'data-incomepcmain'!J23/'data-incomepcmain'!$J$2</f>
        <v>0.23304285329260624</v>
      </c>
    </row>
    <row r="26" spans="1:6" s="250" customFormat="1" ht="17" thickBot="1" x14ac:dyDescent="0.25">
      <c r="A26" s="16" t="s">
        <v>3271</v>
      </c>
      <c r="B26" s="294">
        <f>'data-incomepcmain'!B24/'data-incomepcmain'!$B$2</f>
        <v>0.92318634423897583</v>
      </c>
      <c r="C26" s="294">
        <f>'data-incomepcmain'!E24/'data-incomepcmain'!$E$2</f>
        <v>1.0025173064820643</v>
      </c>
      <c r="D26" s="294">
        <f>'data-incomepcmain'!G24/'data-incomepcmain'!$G$2</f>
        <v>1.5873880887504865</v>
      </c>
      <c r="E26" s="294">
        <f>'data-incomepcmain'!H24/'data-incomepcmain'!$H$2</f>
        <v>1.342846885657871</v>
      </c>
      <c r="F26" s="295">
        <f>'data-incomepcmain'!J24/'data-incomepcmain'!$J$2</f>
        <v>0.74845027400952291</v>
      </c>
    </row>
    <row r="27" spans="1:6" s="250" customFormat="1" x14ac:dyDescent="0.2">
      <c r="A27" s="507" t="s">
        <v>4570</v>
      </c>
      <c r="B27" s="508"/>
      <c r="C27" s="508"/>
      <c r="D27" s="508"/>
      <c r="E27" s="508"/>
      <c r="F27" s="509"/>
    </row>
    <row r="28" spans="1:6" ht="29" customHeight="1" thickBot="1" x14ac:dyDescent="0.25">
      <c r="A28" s="510"/>
      <c r="B28" s="511"/>
      <c r="C28" s="511"/>
      <c r="D28" s="511"/>
      <c r="E28" s="511"/>
      <c r="F28" s="512"/>
    </row>
    <row r="29" spans="1:6" x14ac:dyDescent="0.2">
      <c r="A29" s="38" t="s">
        <v>315</v>
      </c>
    </row>
    <row r="30" spans="1:6" x14ac:dyDescent="0.2">
      <c r="A30" s="38" t="s">
        <v>316</v>
      </c>
    </row>
  </sheetData>
  <mergeCells count="2">
    <mergeCell ref="A27:F28"/>
    <mergeCell ref="A1:F1"/>
  </mergeCells>
  <hyperlinks>
    <hyperlink ref="A29" location="'data-incomepcsum'!A1" display="Go to data" xr:uid="{00000000-0004-0000-0400-000000000000}"/>
    <hyperlink ref="A30" location="'Table of Contents'!A1" display="Go to table of contents" xr:uid="{00000000-0004-0000-0400-000001000000}"/>
  </hyperlink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9"/>
  </sheetPr>
  <dimension ref="A32:A33"/>
  <sheetViews>
    <sheetView workbookViewId="0">
      <selection activeCell="A33" sqref="A33"/>
    </sheetView>
  </sheetViews>
  <sheetFormatPr baseColWidth="10" defaultRowHeight="16" x14ac:dyDescent="0.2"/>
  <cols>
    <col min="1" max="16384" width="10.83203125" style="11"/>
  </cols>
  <sheetData>
    <row r="32" spans="1:1" x14ac:dyDescent="0.2">
      <c r="A32" s="38" t="s">
        <v>404</v>
      </c>
    </row>
    <row r="33" spans="1:1" x14ac:dyDescent="0.2">
      <c r="A33" s="38" t="s">
        <v>403</v>
      </c>
    </row>
  </sheetData>
  <hyperlinks>
    <hyperlink ref="A33" location="'data-Theil-Gini'!A1" display="Data" xr:uid="{00000000-0004-0000-3800-000000000000}"/>
    <hyperlink ref="A32" location="'Table of Contents'!A1" display="Table of contents" xr:uid="{00000000-0004-0000-3800-000001000000}"/>
  </hyperlinks>
  <pageMargins left="0.7" right="0.7" top="0.75" bottom="0.75" header="0.3" footer="0.3"/>
  <pageSetup paperSize="9" orientation="portrait" horizontalDpi="0" verticalDpi="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theme="0" tint="-0.34998626667073579"/>
  </sheetPr>
  <dimension ref="A1"/>
  <sheetViews>
    <sheetView workbookViewId="0">
      <selection activeCell="M33" sqref="M33"/>
    </sheetView>
  </sheetViews>
  <sheetFormatPr baseColWidth="10" defaultColWidth="10.83203125" defaultRowHeight="16" x14ac:dyDescent="0.2"/>
  <cols>
    <col min="1" max="16384" width="10.83203125" style="17"/>
  </cols>
  <sheetData/>
  <pageMargins left="0.7" right="0.7" top="0.75" bottom="0.75" header="0.3" footer="0.3"/>
  <pageSetup paperSize="9" orientation="portrait" horizontalDpi="0" verticalDpi="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AR17"/>
  <sheetViews>
    <sheetView topLeftCell="AO1" workbookViewId="0">
      <selection activeCell="K12" sqref="K12"/>
    </sheetView>
  </sheetViews>
  <sheetFormatPr baseColWidth="10" defaultColWidth="8.83203125" defaultRowHeight="16" x14ac:dyDescent="0.2"/>
  <sheetData>
    <row r="1" spans="1:44" x14ac:dyDescent="0.2">
      <c r="A1" t="s">
        <v>3281</v>
      </c>
      <c r="B1" t="s">
        <v>3282</v>
      </c>
      <c r="C1" t="s">
        <v>3283</v>
      </c>
      <c r="D1" t="s">
        <v>3284</v>
      </c>
      <c r="E1" t="s">
        <v>3285</v>
      </c>
      <c r="F1" t="s">
        <v>3286</v>
      </c>
      <c r="G1" t="s">
        <v>3287</v>
      </c>
      <c r="H1" t="s">
        <v>3288</v>
      </c>
      <c r="I1" t="s">
        <v>3289</v>
      </c>
      <c r="J1" t="s">
        <v>3290</v>
      </c>
      <c r="K1" t="s">
        <v>3291</v>
      </c>
      <c r="L1" t="s">
        <v>3292</v>
      </c>
      <c r="M1" t="s">
        <v>3293</v>
      </c>
      <c r="N1" t="s">
        <v>3294</v>
      </c>
      <c r="O1" t="s">
        <v>3295</v>
      </c>
      <c r="P1" t="s">
        <v>3296</v>
      </c>
      <c r="Q1" t="s">
        <v>3297</v>
      </c>
      <c r="R1" t="s">
        <v>3298</v>
      </c>
      <c r="S1" t="s">
        <v>3299</v>
      </c>
      <c r="T1" t="s">
        <v>3300</v>
      </c>
      <c r="U1" t="s">
        <v>3301</v>
      </c>
      <c r="V1" t="s">
        <v>3302</v>
      </c>
      <c r="W1" t="s">
        <v>3303</v>
      </c>
      <c r="X1" t="s">
        <v>3304</v>
      </c>
      <c r="Y1" t="s">
        <v>3305</v>
      </c>
      <c r="Z1" t="s">
        <v>3306</v>
      </c>
      <c r="AA1" t="s">
        <v>3307</v>
      </c>
      <c r="AB1" t="s">
        <v>3308</v>
      </c>
      <c r="AC1" t="s">
        <v>3309</v>
      </c>
      <c r="AD1" t="s">
        <v>3310</v>
      </c>
      <c r="AE1" t="s">
        <v>3311</v>
      </c>
      <c r="AF1" t="s">
        <v>3312</v>
      </c>
      <c r="AG1" t="s">
        <v>3313</v>
      </c>
      <c r="AH1" t="s">
        <v>3314</v>
      </c>
      <c r="AI1" t="s">
        <v>3315</v>
      </c>
      <c r="AJ1" t="s">
        <v>3316</v>
      </c>
      <c r="AK1" t="s">
        <v>3317</v>
      </c>
      <c r="AL1" t="s">
        <v>3318</v>
      </c>
      <c r="AM1" t="s">
        <v>3319</v>
      </c>
      <c r="AN1" t="s">
        <v>3320</v>
      </c>
      <c r="AO1" t="s">
        <v>3321</v>
      </c>
      <c r="AP1" t="s">
        <v>3322</v>
      </c>
      <c r="AQ1" t="s">
        <v>3323</v>
      </c>
      <c r="AR1" t="s">
        <v>3324</v>
      </c>
    </row>
    <row r="2" spans="1:44" x14ac:dyDescent="0.2">
      <c r="A2" s="1">
        <v>1820</v>
      </c>
      <c r="B2" s="1">
        <v>52267</v>
      </c>
      <c r="C2" s="1">
        <v>30877</v>
      </c>
      <c r="D2" s="1">
        <v>21390</v>
      </c>
      <c r="E2" s="1">
        <v>441911</v>
      </c>
      <c r="F2" s="1">
        <v>382478</v>
      </c>
      <c r="G2" s="1">
        <v>30418</v>
      </c>
      <c r="H2" s="1">
        <v>29015</v>
      </c>
      <c r="I2" s="1">
        <v>171655</v>
      </c>
      <c r="J2" s="1">
        <v>24921</v>
      </c>
      <c r="K2" s="1">
        <v>12329</v>
      </c>
      <c r="L2" s="1">
        <v>31728</v>
      </c>
      <c r="M2" s="1">
        <v>21335</v>
      </c>
      <c r="N2" s="1">
        <v>20160</v>
      </c>
      <c r="O2" s="1">
        <v>2573</v>
      </c>
      <c r="P2" s="1">
        <v>28073</v>
      </c>
      <c r="Q2" s="1">
        <v>30536</v>
      </c>
      <c r="R2" s="1">
        <v>20650</v>
      </c>
      <c r="S2" s="1">
        <v>530</v>
      </c>
      <c r="T2" s="1">
        <v>4552</v>
      </c>
      <c r="U2" s="1">
        <v>835</v>
      </c>
      <c r="V2" s="1">
        <v>1247</v>
      </c>
      <c r="W2" s="1">
        <v>6275</v>
      </c>
      <c r="X2" s="1">
        <v>7210</v>
      </c>
      <c r="Y2" s="1">
        <v>35966</v>
      </c>
      <c r="Z2" s="1">
        <v>2683</v>
      </c>
      <c r="AA2" s="1">
        <v>4046</v>
      </c>
      <c r="AB2" s="1">
        <v>10211</v>
      </c>
      <c r="AC2" s="1">
        <v>19026</v>
      </c>
      <c r="AD2" s="1">
        <v>10758</v>
      </c>
      <c r="AE2" s="1">
        <v>815</v>
      </c>
      <c r="AF2" s="1">
        <v>9943</v>
      </c>
      <c r="AG2" s="1">
        <v>550</v>
      </c>
      <c r="AH2" s="1">
        <v>331</v>
      </c>
      <c r="AI2" s="1">
        <v>100</v>
      </c>
      <c r="AJ2" s="1">
        <v>119</v>
      </c>
      <c r="AK2" s="1">
        <v>249503</v>
      </c>
      <c r="AL2" s="1">
        <v>206913</v>
      </c>
      <c r="AM2" s="1">
        <v>15091</v>
      </c>
      <c r="AN2" s="1">
        <v>27500</v>
      </c>
      <c r="AO2" s="1">
        <v>60980</v>
      </c>
      <c r="AP2" s="1">
        <v>1532</v>
      </c>
      <c r="AQ2" s="1">
        <v>59448</v>
      </c>
      <c r="AR2" s="1">
        <v>1044241</v>
      </c>
    </row>
    <row r="3" spans="1:44" x14ac:dyDescent="0.2">
      <c r="A3" s="1">
        <v>1850</v>
      </c>
      <c r="B3" s="1">
        <v>70386</v>
      </c>
      <c r="C3" s="1">
        <v>41581</v>
      </c>
      <c r="D3" s="1">
        <v>28806</v>
      </c>
      <c r="E3" s="1">
        <v>475913</v>
      </c>
      <c r="F3" s="1">
        <v>413598</v>
      </c>
      <c r="G3" s="1">
        <v>31399</v>
      </c>
      <c r="H3" s="1">
        <v>30916</v>
      </c>
      <c r="I3" s="1">
        <v>215269</v>
      </c>
      <c r="J3" s="1">
        <v>33768</v>
      </c>
      <c r="K3" s="1">
        <v>15047</v>
      </c>
      <c r="L3" s="1">
        <v>36605</v>
      </c>
      <c r="M3" s="1">
        <v>27304</v>
      </c>
      <c r="N3" s="1">
        <v>24440</v>
      </c>
      <c r="O3" s="1">
        <v>3462</v>
      </c>
      <c r="P3" s="1">
        <v>35067</v>
      </c>
      <c r="Q3" s="1">
        <v>39576</v>
      </c>
      <c r="R3" s="1">
        <v>30478</v>
      </c>
      <c r="S3" s="1">
        <v>1093</v>
      </c>
      <c r="T3" s="1">
        <v>7306</v>
      </c>
      <c r="U3" s="1">
        <v>1528</v>
      </c>
      <c r="V3" s="1">
        <v>2134</v>
      </c>
      <c r="W3" s="1">
        <v>7299</v>
      </c>
      <c r="X3" s="1">
        <v>11118</v>
      </c>
      <c r="Y3" s="1">
        <v>44567</v>
      </c>
      <c r="Z3" s="1">
        <v>3334</v>
      </c>
      <c r="AA3" s="1">
        <v>5699</v>
      </c>
      <c r="AB3" s="1">
        <v>11256</v>
      </c>
      <c r="AC3" s="1">
        <v>24279</v>
      </c>
      <c r="AD3" s="1">
        <v>25972</v>
      </c>
      <c r="AE3" s="1">
        <v>2483</v>
      </c>
      <c r="AF3" s="1">
        <v>23489</v>
      </c>
      <c r="AG3" s="1">
        <v>773</v>
      </c>
      <c r="AH3" s="1">
        <v>600</v>
      </c>
      <c r="AI3" s="1">
        <v>90</v>
      </c>
      <c r="AJ3" s="1">
        <v>82</v>
      </c>
      <c r="AK3" s="1">
        <v>271838</v>
      </c>
      <c r="AL3" s="1">
        <v>233445</v>
      </c>
      <c r="AM3" s="1">
        <v>19342</v>
      </c>
      <c r="AN3" s="1">
        <v>19050</v>
      </c>
      <c r="AO3" s="1">
        <v>66050</v>
      </c>
      <c r="AP3" s="1">
        <v>2065</v>
      </c>
      <c r="AQ3" s="1">
        <v>63986</v>
      </c>
      <c r="AR3" s="1">
        <v>1201248</v>
      </c>
    </row>
    <row r="4" spans="1:44" x14ac:dyDescent="0.2">
      <c r="A4" s="1">
        <v>1880</v>
      </c>
      <c r="B4" s="1">
        <v>94826</v>
      </c>
      <c r="C4" s="1">
        <v>56019</v>
      </c>
      <c r="D4" s="1">
        <v>38808</v>
      </c>
      <c r="E4" s="1">
        <v>434380</v>
      </c>
      <c r="F4" s="1">
        <v>369427</v>
      </c>
      <c r="G4" s="1">
        <v>36116</v>
      </c>
      <c r="H4" s="1">
        <v>28837</v>
      </c>
      <c r="I4" s="1">
        <v>263947</v>
      </c>
      <c r="J4" s="1">
        <v>43529</v>
      </c>
      <c r="K4" s="1">
        <v>17033</v>
      </c>
      <c r="L4" s="1">
        <v>38291</v>
      </c>
      <c r="M4" s="1">
        <v>34623</v>
      </c>
      <c r="N4" s="1">
        <v>29510</v>
      </c>
      <c r="O4" s="1">
        <v>4566</v>
      </c>
      <c r="P4" s="1">
        <v>42809</v>
      </c>
      <c r="Q4" s="1">
        <v>53586</v>
      </c>
      <c r="R4" s="1">
        <v>45510</v>
      </c>
      <c r="S4" s="1">
        <v>2446</v>
      </c>
      <c r="T4" s="1">
        <v>11911</v>
      </c>
      <c r="U4" s="1">
        <v>2453</v>
      </c>
      <c r="V4" s="1">
        <v>2934</v>
      </c>
      <c r="W4" s="1">
        <v>9907</v>
      </c>
      <c r="X4" s="1">
        <v>15858</v>
      </c>
      <c r="Y4" s="1">
        <v>55701</v>
      </c>
      <c r="Z4" s="1">
        <v>4167</v>
      </c>
      <c r="AA4" s="1">
        <v>7944</v>
      </c>
      <c r="AB4" s="1">
        <v>12709</v>
      </c>
      <c r="AC4" s="1">
        <v>30881</v>
      </c>
      <c r="AD4" s="1">
        <v>54644</v>
      </c>
      <c r="AE4" s="1">
        <v>4381</v>
      </c>
      <c r="AF4" s="1">
        <v>50263</v>
      </c>
      <c r="AG4" s="1">
        <v>2866</v>
      </c>
      <c r="AH4" s="1">
        <v>2180</v>
      </c>
      <c r="AI4" s="1">
        <v>520</v>
      </c>
      <c r="AJ4" s="1">
        <v>166</v>
      </c>
      <c r="AK4" s="1">
        <v>323458</v>
      </c>
      <c r="AL4" s="1">
        <v>254631</v>
      </c>
      <c r="AM4" s="1">
        <v>30476</v>
      </c>
      <c r="AN4" s="1">
        <v>38350</v>
      </c>
      <c r="AO4" s="1">
        <v>76386</v>
      </c>
      <c r="AP4" s="1">
        <v>3092</v>
      </c>
      <c r="AQ4" s="1">
        <v>73294</v>
      </c>
      <c r="AR4" s="1">
        <v>1351718</v>
      </c>
    </row>
    <row r="5" spans="1:44" x14ac:dyDescent="0.2">
      <c r="A5" s="1">
        <v>1900</v>
      </c>
      <c r="B5" s="1">
        <v>118821</v>
      </c>
      <c r="C5" s="1">
        <v>70194</v>
      </c>
      <c r="D5" s="1">
        <v>48628</v>
      </c>
      <c r="E5" s="1">
        <v>475829</v>
      </c>
      <c r="F5" s="1">
        <v>401551</v>
      </c>
      <c r="G5" s="1">
        <v>43275</v>
      </c>
      <c r="H5" s="1">
        <v>31003</v>
      </c>
      <c r="I5" s="1">
        <v>306995</v>
      </c>
      <c r="J5" s="1">
        <v>54424</v>
      </c>
      <c r="K5" s="1">
        <v>18757</v>
      </c>
      <c r="L5" s="1">
        <v>39098</v>
      </c>
      <c r="M5" s="1">
        <v>41155</v>
      </c>
      <c r="N5" s="1">
        <v>33645</v>
      </c>
      <c r="O5" s="1">
        <v>5136</v>
      </c>
      <c r="P5" s="1">
        <v>49294</v>
      </c>
      <c r="Q5" s="1">
        <v>65485</v>
      </c>
      <c r="R5" s="1">
        <v>62848</v>
      </c>
      <c r="S5" s="1">
        <v>4662</v>
      </c>
      <c r="T5" s="1">
        <v>18163</v>
      </c>
      <c r="U5" s="1">
        <v>3206</v>
      </c>
      <c r="V5" s="1">
        <v>4132</v>
      </c>
      <c r="W5" s="1">
        <v>12963</v>
      </c>
      <c r="X5" s="1">
        <v>19722</v>
      </c>
      <c r="Y5" s="1">
        <v>66500</v>
      </c>
      <c r="Z5" s="1">
        <v>4965</v>
      </c>
      <c r="AA5" s="1">
        <v>10231</v>
      </c>
      <c r="AB5" s="1">
        <v>14221</v>
      </c>
      <c r="AC5" s="1">
        <v>37084</v>
      </c>
      <c r="AD5" s="1">
        <v>81550</v>
      </c>
      <c r="AE5" s="1">
        <v>5453</v>
      </c>
      <c r="AF5" s="1">
        <v>76096</v>
      </c>
      <c r="AG5" s="1">
        <v>4670</v>
      </c>
      <c r="AH5" s="1">
        <v>3712</v>
      </c>
      <c r="AI5" s="1">
        <v>807</v>
      </c>
      <c r="AJ5" s="1">
        <v>151</v>
      </c>
      <c r="AK5" s="1">
        <v>354477</v>
      </c>
      <c r="AL5" s="1">
        <v>281659</v>
      </c>
      <c r="AM5" s="1">
        <v>37966</v>
      </c>
      <c r="AN5" s="1">
        <v>34852</v>
      </c>
      <c r="AO5" s="1">
        <v>87334</v>
      </c>
      <c r="AP5" s="1">
        <v>4660</v>
      </c>
      <c r="AQ5" s="1">
        <v>82675</v>
      </c>
      <c r="AR5" s="1">
        <v>1559025</v>
      </c>
    </row>
    <row r="6" spans="1:44" x14ac:dyDescent="0.2">
      <c r="A6" s="1">
        <v>1910</v>
      </c>
      <c r="B6" s="1">
        <v>141467</v>
      </c>
      <c r="C6" s="1">
        <v>83572</v>
      </c>
      <c r="D6" s="1">
        <v>57895</v>
      </c>
      <c r="E6" s="1">
        <v>507178</v>
      </c>
      <c r="F6" s="1">
        <v>424641</v>
      </c>
      <c r="G6" s="1">
        <v>48589</v>
      </c>
      <c r="H6" s="1">
        <v>33948</v>
      </c>
      <c r="I6" s="1">
        <v>332832</v>
      </c>
      <c r="J6" s="1">
        <v>62926</v>
      </c>
      <c r="K6" s="1">
        <v>20062</v>
      </c>
      <c r="L6" s="1">
        <v>39684</v>
      </c>
      <c r="M6" s="1">
        <v>44916</v>
      </c>
      <c r="N6" s="1">
        <v>36543</v>
      </c>
      <c r="O6" s="1">
        <v>5522</v>
      </c>
      <c r="P6" s="1">
        <v>51867</v>
      </c>
      <c r="Q6" s="1">
        <v>71312</v>
      </c>
      <c r="R6" s="1">
        <v>75024</v>
      </c>
      <c r="S6" s="1">
        <v>6791</v>
      </c>
      <c r="T6" s="1">
        <v>22437</v>
      </c>
      <c r="U6" s="1">
        <v>3593</v>
      </c>
      <c r="V6" s="1">
        <v>5054</v>
      </c>
      <c r="W6" s="1">
        <v>14290</v>
      </c>
      <c r="X6" s="1">
        <v>22858</v>
      </c>
      <c r="Y6" s="1">
        <v>71900</v>
      </c>
      <c r="Z6" s="1">
        <v>5365</v>
      </c>
      <c r="AA6" s="1">
        <v>11374</v>
      </c>
      <c r="AB6" s="1">
        <v>14977</v>
      </c>
      <c r="AC6" s="1">
        <v>40185</v>
      </c>
      <c r="AD6" s="1">
        <v>99592</v>
      </c>
      <c r="AE6" s="1">
        <v>7183</v>
      </c>
      <c r="AF6" s="1">
        <v>92409</v>
      </c>
      <c r="AG6" s="1">
        <v>5779</v>
      </c>
      <c r="AH6" s="1">
        <v>4341</v>
      </c>
      <c r="AI6" s="1">
        <v>1045</v>
      </c>
      <c r="AJ6" s="1">
        <v>393</v>
      </c>
      <c r="AK6" s="1">
        <v>432017</v>
      </c>
      <c r="AL6" s="1">
        <v>299083</v>
      </c>
      <c r="AM6" s="1">
        <v>42119</v>
      </c>
      <c r="AN6" s="1">
        <v>90815</v>
      </c>
      <c r="AO6" s="1">
        <v>103585</v>
      </c>
      <c r="AP6" s="1">
        <v>5720</v>
      </c>
      <c r="AQ6" s="1">
        <v>97864</v>
      </c>
      <c r="AR6" s="1">
        <v>1769373</v>
      </c>
    </row>
    <row r="7" spans="1:44" x14ac:dyDescent="0.2">
      <c r="A7" s="1">
        <v>1920</v>
      </c>
      <c r="B7" s="1">
        <v>147555</v>
      </c>
      <c r="C7" s="1">
        <v>87168</v>
      </c>
      <c r="D7" s="1">
        <v>60387</v>
      </c>
      <c r="E7" s="1">
        <v>565495</v>
      </c>
      <c r="F7" s="1">
        <v>473831</v>
      </c>
      <c r="G7" s="1">
        <v>54770</v>
      </c>
      <c r="H7" s="1">
        <v>36894</v>
      </c>
      <c r="I7" s="1">
        <v>339920</v>
      </c>
      <c r="J7" s="1">
        <v>60934</v>
      </c>
      <c r="K7" s="1">
        <v>21451</v>
      </c>
      <c r="L7" s="1">
        <v>38967</v>
      </c>
      <c r="M7" s="1">
        <v>43718</v>
      </c>
      <c r="N7" s="1">
        <v>37368</v>
      </c>
      <c r="O7" s="1">
        <v>5904</v>
      </c>
      <c r="P7" s="1">
        <v>54439</v>
      </c>
      <c r="Q7" s="1">
        <v>77138</v>
      </c>
      <c r="R7" s="1">
        <v>87122</v>
      </c>
      <c r="S7" s="1">
        <v>8803</v>
      </c>
      <c r="T7" s="1">
        <v>27677</v>
      </c>
      <c r="U7" s="1">
        <v>4033</v>
      </c>
      <c r="V7" s="1">
        <v>6422</v>
      </c>
      <c r="W7" s="1">
        <v>14195</v>
      </c>
      <c r="X7" s="1">
        <v>25993</v>
      </c>
      <c r="Y7" s="1">
        <v>77181</v>
      </c>
      <c r="Z7" s="1">
        <v>6125</v>
      </c>
      <c r="AA7" s="1">
        <v>13369</v>
      </c>
      <c r="AB7" s="1">
        <v>14400</v>
      </c>
      <c r="AC7" s="1">
        <v>43286</v>
      </c>
      <c r="AD7" s="1">
        <v>115261</v>
      </c>
      <c r="AE7" s="1">
        <v>8792</v>
      </c>
      <c r="AF7" s="1">
        <v>106469</v>
      </c>
      <c r="AG7" s="1">
        <v>7192</v>
      </c>
      <c r="AH7" s="1">
        <v>5317</v>
      </c>
      <c r="AI7" s="1">
        <v>1241</v>
      </c>
      <c r="AJ7" s="1">
        <v>635</v>
      </c>
      <c r="AK7" s="1">
        <v>495619</v>
      </c>
      <c r="AL7" s="1">
        <v>302548</v>
      </c>
      <c r="AM7" s="1">
        <v>46294</v>
      </c>
      <c r="AN7" s="1">
        <v>146777</v>
      </c>
      <c r="AO7" s="1">
        <v>120135</v>
      </c>
      <c r="AP7" s="1">
        <v>7081</v>
      </c>
      <c r="AQ7" s="1">
        <v>113054</v>
      </c>
      <c r="AR7" s="1">
        <v>1955481</v>
      </c>
    </row>
    <row r="8" spans="1:44" x14ac:dyDescent="0.2">
      <c r="A8" s="1">
        <v>1930</v>
      </c>
      <c r="B8" s="1">
        <v>166266</v>
      </c>
      <c r="C8" s="1">
        <v>98222</v>
      </c>
      <c r="D8" s="1">
        <v>68044</v>
      </c>
      <c r="E8" s="1">
        <v>593191</v>
      </c>
      <c r="F8" s="1">
        <v>490897</v>
      </c>
      <c r="G8" s="1">
        <v>62998</v>
      </c>
      <c r="H8" s="1">
        <v>39296</v>
      </c>
      <c r="I8" s="1">
        <v>368134</v>
      </c>
      <c r="J8" s="1">
        <v>65127</v>
      </c>
      <c r="K8" s="1">
        <v>23678</v>
      </c>
      <c r="L8" s="1">
        <v>41535</v>
      </c>
      <c r="M8" s="1">
        <v>45866</v>
      </c>
      <c r="N8" s="1">
        <v>40758</v>
      </c>
      <c r="O8" s="1">
        <v>6142</v>
      </c>
      <c r="P8" s="1">
        <v>57879</v>
      </c>
      <c r="Q8" s="1">
        <v>87149</v>
      </c>
      <c r="R8" s="1">
        <v>105611</v>
      </c>
      <c r="S8" s="1">
        <v>11818</v>
      </c>
      <c r="T8" s="1">
        <v>33902</v>
      </c>
      <c r="U8" s="1">
        <v>4622</v>
      </c>
      <c r="V8" s="1">
        <v>8180</v>
      </c>
      <c r="W8" s="1">
        <v>16362</v>
      </c>
      <c r="X8" s="1">
        <v>30727</v>
      </c>
      <c r="Y8" s="1">
        <v>84289</v>
      </c>
      <c r="Z8" s="1">
        <v>7041</v>
      </c>
      <c r="AA8" s="1">
        <v>15730</v>
      </c>
      <c r="AB8" s="1">
        <v>15131</v>
      </c>
      <c r="AC8" s="1">
        <v>46387</v>
      </c>
      <c r="AD8" s="1">
        <v>133672</v>
      </c>
      <c r="AE8" s="1">
        <v>10481</v>
      </c>
      <c r="AF8" s="1">
        <v>123191</v>
      </c>
      <c r="AG8" s="1">
        <v>8355</v>
      </c>
      <c r="AH8" s="1">
        <v>6419</v>
      </c>
      <c r="AI8" s="1">
        <v>1493</v>
      </c>
      <c r="AJ8" s="1">
        <v>443</v>
      </c>
      <c r="AK8" s="1">
        <v>487677</v>
      </c>
      <c r="AL8" s="1">
        <v>333100</v>
      </c>
      <c r="AM8" s="1">
        <v>52028</v>
      </c>
      <c r="AN8" s="1">
        <v>102549</v>
      </c>
      <c r="AO8" s="1">
        <v>137001</v>
      </c>
      <c r="AP8" s="1">
        <v>8757</v>
      </c>
      <c r="AQ8" s="1">
        <v>128244</v>
      </c>
      <c r="AR8" s="1">
        <v>2084196</v>
      </c>
    </row>
    <row r="9" spans="1:44" x14ac:dyDescent="0.2">
      <c r="A9" s="1">
        <v>1940</v>
      </c>
      <c r="B9" s="1">
        <v>187031</v>
      </c>
      <c r="C9" s="1">
        <v>110489</v>
      </c>
      <c r="D9" s="1">
        <v>76543</v>
      </c>
      <c r="E9" s="1">
        <v>634079</v>
      </c>
      <c r="F9" s="1">
        <v>520782</v>
      </c>
      <c r="G9" s="1">
        <v>71597</v>
      </c>
      <c r="H9" s="1">
        <v>41699</v>
      </c>
      <c r="I9" s="1">
        <v>392653</v>
      </c>
      <c r="J9" s="1">
        <v>69881</v>
      </c>
      <c r="K9" s="1">
        <v>25287</v>
      </c>
      <c r="L9" s="1">
        <v>40104</v>
      </c>
      <c r="M9" s="1">
        <v>48226</v>
      </c>
      <c r="N9" s="1">
        <v>44305</v>
      </c>
      <c r="O9" s="1">
        <v>6371</v>
      </c>
      <c r="P9" s="1">
        <v>61318</v>
      </c>
      <c r="Q9" s="1">
        <v>97160</v>
      </c>
      <c r="R9" s="1">
        <v>125448</v>
      </c>
      <c r="S9" s="1">
        <v>14076</v>
      </c>
      <c r="T9" s="1">
        <v>41523</v>
      </c>
      <c r="U9" s="1">
        <v>5477</v>
      </c>
      <c r="V9" s="1">
        <v>9483</v>
      </c>
      <c r="W9" s="1">
        <v>19428</v>
      </c>
      <c r="X9" s="1">
        <v>35462</v>
      </c>
      <c r="Y9" s="1">
        <v>93599</v>
      </c>
      <c r="Z9" s="1">
        <v>7957</v>
      </c>
      <c r="AA9" s="1">
        <v>18091</v>
      </c>
      <c r="AB9" s="1">
        <v>18063</v>
      </c>
      <c r="AC9" s="1">
        <v>49488</v>
      </c>
      <c r="AD9" s="1">
        <v>143806</v>
      </c>
      <c r="AE9" s="1">
        <v>11680</v>
      </c>
      <c r="AF9" s="1">
        <v>132126</v>
      </c>
      <c r="AG9" s="1">
        <v>8876</v>
      </c>
      <c r="AH9" s="1">
        <v>6988</v>
      </c>
      <c r="AI9" s="1">
        <v>1636</v>
      </c>
      <c r="AJ9" s="1">
        <v>252</v>
      </c>
      <c r="AK9" s="1">
        <v>502332</v>
      </c>
      <c r="AL9" s="1">
        <v>381400</v>
      </c>
      <c r="AM9" s="1">
        <v>62611</v>
      </c>
      <c r="AN9" s="1">
        <v>58321</v>
      </c>
      <c r="AO9" s="1">
        <v>154283</v>
      </c>
      <c r="AP9" s="1">
        <v>10850</v>
      </c>
      <c r="AQ9" s="1">
        <v>143434</v>
      </c>
      <c r="AR9" s="1">
        <v>2242107</v>
      </c>
    </row>
    <row r="10" spans="1:44" x14ac:dyDescent="0.2">
      <c r="A10" s="1">
        <v>1950</v>
      </c>
      <c r="B10" s="1">
        <v>171380</v>
      </c>
      <c r="C10" s="1">
        <v>101243</v>
      </c>
      <c r="D10" s="1">
        <v>70137</v>
      </c>
      <c r="E10" s="1">
        <v>678520</v>
      </c>
      <c r="F10" s="1">
        <v>548936</v>
      </c>
      <c r="G10" s="1">
        <v>84115</v>
      </c>
      <c r="H10" s="1">
        <v>45469</v>
      </c>
      <c r="I10" s="1">
        <v>396252</v>
      </c>
      <c r="J10" s="1">
        <v>68420</v>
      </c>
      <c r="K10" s="1">
        <v>27735</v>
      </c>
      <c r="L10" s="1">
        <v>42281</v>
      </c>
      <c r="M10" s="1">
        <v>50280</v>
      </c>
      <c r="N10" s="1">
        <v>47067</v>
      </c>
      <c r="O10" s="1">
        <v>7047</v>
      </c>
      <c r="P10" s="1">
        <v>63958</v>
      </c>
      <c r="Q10" s="1">
        <v>89464</v>
      </c>
      <c r="R10" s="1">
        <v>163546</v>
      </c>
      <c r="S10" s="1">
        <v>17038</v>
      </c>
      <c r="T10" s="1">
        <v>53975</v>
      </c>
      <c r="U10" s="1">
        <v>6599</v>
      </c>
      <c r="V10" s="1">
        <v>11982</v>
      </c>
      <c r="W10" s="1">
        <v>27137</v>
      </c>
      <c r="X10" s="1">
        <v>46816</v>
      </c>
      <c r="Y10" s="1">
        <v>103322</v>
      </c>
      <c r="Z10" s="1">
        <v>8872</v>
      </c>
      <c r="AA10" s="1">
        <v>20452</v>
      </c>
      <c r="AB10" s="1">
        <v>21408</v>
      </c>
      <c r="AC10" s="1">
        <v>52590</v>
      </c>
      <c r="AD10" s="1">
        <v>165686</v>
      </c>
      <c r="AE10" s="1">
        <v>14002</v>
      </c>
      <c r="AF10" s="1">
        <v>151684</v>
      </c>
      <c r="AG10" s="1">
        <v>10981</v>
      </c>
      <c r="AH10" s="1">
        <v>8204</v>
      </c>
      <c r="AI10" s="1">
        <v>1908</v>
      </c>
      <c r="AJ10" s="1">
        <v>870</v>
      </c>
      <c r="AK10" s="1">
        <v>646962</v>
      </c>
      <c r="AL10" s="1">
        <v>376325</v>
      </c>
      <c r="AM10" s="1">
        <v>69543</v>
      </c>
      <c r="AN10" s="1">
        <v>201094</v>
      </c>
      <c r="AO10" s="1">
        <v>184276</v>
      </c>
      <c r="AP10" s="1">
        <v>13432</v>
      </c>
      <c r="AQ10" s="1">
        <v>170843</v>
      </c>
      <c r="AR10" s="1">
        <v>2520925</v>
      </c>
    </row>
    <row r="11" spans="1:44" x14ac:dyDescent="0.2">
      <c r="A11" s="1">
        <v>1960</v>
      </c>
      <c r="B11" s="1">
        <v>203874</v>
      </c>
      <c r="C11" s="1">
        <v>118817</v>
      </c>
      <c r="D11" s="1">
        <v>85057</v>
      </c>
      <c r="E11" s="1">
        <v>803140</v>
      </c>
      <c r="F11" s="1">
        <v>653876</v>
      </c>
      <c r="G11" s="1">
        <v>94302</v>
      </c>
      <c r="H11" s="1">
        <v>54962</v>
      </c>
      <c r="I11" s="1">
        <v>432694</v>
      </c>
      <c r="J11" s="1">
        <v>72529</v>
      </c>
      <c r="K11" s="1">
        <v>30529</v>
      </c>
      <c r="L11" s="1">
        <v>46275</v>
      </c>
      <c r="M11" s="1">
        <v>52373</v>
      </c>
      <c r="N11" s="1">
        <v>50200</v>
      </c>
      <c r="O11" s="1">
        <v>7498</v>
      </c>
      <c r="P11" s="1">
        <v>68547</v>
      </c>
      <c r="Q11" s="1">
        <v>104744</v>
      </c>
      <c r="R11" s="1">
        <v>214464</v>
      </c>
      <c r="S11" s="1">
        <v>20482</v>
      </c>
      <c r="T11" s="1">
        <v>72179</v>
      </c>
      <c r="U11" s="1">
        <v>8133</v>
      </c>
      <c r="V11" s="1">
        <v>16058</v>
      </c>
      <c r="W11" s="1">
        <v>36531</v>
      </c>
      <c r="X11" s="1">
        <v>61081</v>
      </c>
      <c r="Y11" s="1">
        <v>133314</v>
      </c>
      <c r="Z11" s="1">
        <v>11058</v>
      </c>
      <c r="AA11" s="1">
        <v>26633</v>
      </c>
      <c r="AB11" s="1">
        <v>27472</v>
      </c>
      <c r="AC11" s="1">
        <v>68151</v>
      </c>
      <c r="AD11" s="1">
        <v>198956</v>
      </c>
      <c r="AE11" s="1">
        <v>18196</v>
      </c>
      <c r="AF11" s="1">
        <v>180760</v>
      </c>
      <c r="AG11" s="1">
        <v>13740</v>
      </c>
      <c r="AH11" s="1">
        <v>10275</v>
      </c>
      <c r="AI11" s="1">
        <v>2373</v>
      </c>
      <c r="AJ11" s="1">
        <v>1093</v>
      </c>
      <c r="AK11" s="1">
        <v>791036</v>
      </c>
      <c r="AL11" s="1">
        <v>450548</v>
      </c>
      <c r="AM11" s="1">
        <v>87751</v>
      </c>
      <c r="AN11" s="1">
        <v>252737</v>
      </c>
      <c r="AO11" s="1">
        <v>227353</v>
      </c>
      <c r="AP11" s="1">
        <v>17136</v>
      </c>
      <c r="AQ11" s="1">
        <v>210218</v>
      </c>
      <c r="AR11" s="1">
        <v>3018572</v>
      </c>
    </row>
    <row r="12" spans="1:44" x14ac:dyDescent="0.2">
      <c r="A12" s="1">
        <v>1970</v>
      </c>
      <c r="B12" s="1">
        <v>231336</v>
      </c>
      <c r="C12" s="1">
        <v>129941</v>
      </c>
      <c r="D12" s="1">
        <v>101395</v>
      </c>
      <c r="E12" s="1">
        <v>991056</v>
      </c>
      <c r="F12" s="1">
        <v>819416</v>
      </c>
      <c r="G12" s="1">
        <v>104665</v>
      </c>
      <c r="H12" s="1">
        <v>66975</v>
      </c>
      <c r="I12" s="1">
        <v>472141</v>
      </c>
      <c r="J12" s="1">
        <v>77835</v>
      </c>
      <c r="K12" s="1">
        <v>34041</v>
      </c>
      <c r="L12" s="1">
        <v>51559</v>
      </c>
      <c r="M12" s="1">
        <v>55632</v>
      </c>
      <c r="N12" s="1">
        <v>53822</v>
      </c>
      <c r="O12" s="1">
        <v>8081</v>
      </c>
      <c r="P12" s="1">
        <v>74039</v>
      </c>
      <c r="Q12" s="1">
        <v>117132</v>
      </c>
      <c r="R12" s="1">
        <v>280935</v>
      </c>
      <c r="S12" s="1">
        <v>23881</v>
      </c>
      <c r="T12" s="1">
        <v>95113</v>
      </c>
      <c r="U12" s="1">
        <v>9783</v>
      </c>
      <c r="V12" s="1">
        <v>21480</v>
      </c>
      <c r="W12" s="1">
        <v>50628</v>
      </c>
      <c r="X12" s="1">
        <v>80050</v>
      </c>
      <c r="Y12" s="1">
        <v>173930</v>
      </c>
      <c r="Z12" s="1">
        <v>14465</v>
      </c>
      <c r="AA12" s="1">
        <v>34514</v>
      </c>
      <c r="AB12" s="1">
        <v>34876</v>
      </c>
      <c r="AC12" s="1">
        <v>90075</v>
      </c>
      <c r="AD12" s="1">
        <v>226775</v>
      </c>
      <c r="AE12" s="1">
        <v>21686</v>
      </c>
      <c r="AF12" s="1">
        <v>205089</v>
      </c>
      <c r="AG12" s="1">
        <v>16732</v>
      </c>
      <c r="AH12" s="1">
        <v>12507</v>
      </c>
      <c r="AI12" s="1">
        <v>2818</v>
      </c>
      <c r="AJ12" s="1">
        <v>1406</v>
      </c>
      <c r="AK12" s="1">
        <v>995131</v>
      </c>
      <c r="AL12" s="1">
        <v>555190</v>
      </c>
      <c r="AM12" s="1">
        <v>114793</v>
      </c>
      <c r="AN12" s="1">
        <v>325148</v>
      </c>
      <c r="AO12" s="1">
        <v>291101</v>
      </c>
      <c r="AP12" s="1">
        <v>22486</v>
      </c>
      <c r="AQ12" s="1">
        <v>268615</v>
      </c>
      <c r="AR12" s="1">
        <v>3679137</v>
      </c>
    </row>
    <row r="13" spans="1:44" x14ac:dyDescent="0.2">
      <c r="A13" s="1">
        <v>1980</v>
      </c>
      <c r="B13" s="1">
        <v>253019</v>
      </c>
      <c r="C13" s="1">
        <v>138127</v>
      </c>
      <c r="D13" s="1">
        <v>114892</v>
      </c>
      <c r="E13" s="1">
        <v>1184439</v>
      </c>
      <c r="F13" s="1">
        <v>987050</v>
      </c>
      <c r="G13" s="1">
        <v>117060</v>
      </c>
      <c r="H13" s="1">
        <v>80329</v>
      </c>
      <c r="I13" s="1">
        <v>497048</v>
      </c>
      <c r="J13" s="1">
        <v>78350</v>
      </c>
      <c r="K13" s="1">
        <v>37636</v>
      </c>
      <c r="L13" s="1">
        <v>54972</v>
      </c>
      <c r="M13" s="1">
        <v>56330</v>
      </c>
      <c r="N13" s="1">
        <v>56434</v>
      </c>
      <c r="O13" s="1">
        <v>8318</v>
      </c>
      <c r="P13" s="1">
        <v>77175</v>
      </c>
      <c r="Q13" s="1">
        <v>127834</v>
      </c>
      <c r="R13" s="1">
        <v>355771</v>
      </c>
      <c r="S13" s="1">
        <v>27897</v>
      </c>
      <c r="T13" s="1">
        <v>120694</v>
      </c>
      <c r="U13" s="1">
        <v>11419</v>
      </c>
      <c r="V13" s="1">
        <v>26901</v>
      </c>
      <c r="W13" s="1">
        <v>66737</v>
      </c>
      <c r="X13" s="1">
        <v>102123</v>
      </c>
      <c r="Y13" s="1">
        <v>229413</v>
      </c>
      <c r="Z13" s="1">
        <v>19222</v>
      </c>
      <c r="AA13" s="1">
        <v>43309</v>
      </c>
      <c r="AB13" s="1">
        <v>43976</v>
      </c>
      <c r="AC13" s="1">
        <v>122907</v>
      </c>
      <c r="AD13" s="1">
        <v>252242</v>
      </c>
      <c r="AE13" s="1">
        <v>24516</v>
      </c>
      <c r="AF13" s="1">
        <v>227726</v>
      </c>
      <c r="AG13" s="1">
        <v>19607</v>
      </c>
      <c r="AH13" s="1">
        <v>14695</v>
      </c>
      <c r="AI13" s="1">
        <v>3147</v>
      </c>
      <c r="AJ13" s="1">
        <v>1765</v>
      </c>
      <c r="AK13" s="1">
        <v>1258265</v>
      </c>
      <c r="AL13" s="1">
        <v>698953</v>
      </c>
      <c r="AM13" s="1">
        <v>147448</v>
      </c>
      <c r="AN13" s="1">
        <v>411864</v>
      </c>
      <c r="AO13" s="1">
        <v>383451</v>
      </c>
      <c r="AP13" s="1">
        <v>28458</v>
      </c>
      <c r="AQ13" s="1">
        <v>354993</v>
      </c>
      <c r="AR13" s="1">
        <v>4433254</v>
      </c>
    </row>
    <row r="14" spans="1:44" x14ac:dyDescent="0.2">
      <c r="A14" s="1">
        <v>1990</v>
      </c>
      <c r="B14" s="1">
        <v>275594</v>
      </c>
      <c r="C14" s="1">
        <v>147665</v>
      </c>
      <c r="D14" s="1">
        <v>127928</v>
      </c>
      <c r="E14" s="1">
        <v>1358761</v>
      </c>
      <c r="F14" s="1">
        <v>1143330</v>
      </c>
      <c r="G14" s="1">
        <v>123611</v>
      </c>
      <c r="H14" s="1">
        <v>91820</v>
      </c>
      <c r="I14" s="1">
        <v>512048</v>
      </c>
      <c r="J14" s="1">
        <v>79433</v>
      </c>
      <c r="K14" s="1">
        <v>38881</v>
      </c>
      <c r="L14" s="1">
        <v>58035</v>
      </c>
      <c r="M14" s="1">
        <v>57238</v>
      </c>
      <c r="N14" s="1">
        <v>56719</v>
      </c>
      <c r="O14" s="1">
        <v>8591</v>
      </c>
      <c r="P14" s="1">
        <v>79367</v>
      </c>
      <c r="Q14" s="1">
        <v>133783</v>
      </c>
      <c r="R14" s="1">
        <v>442925</v>
      </c>
      <c r="S14" s="1">
        <v>32619</v>
      </c>
      <c r="T14" s="1">
        <v>149003</v>
      </c>
      <c r="U14" s="1">
        <v>13275</v>
      </c>
      <c r="V14" s="1">
        <v>33103</v>
      </c>
      <c r="W14" s="1">
        <v>87065</v>
      </c>
      <c r="X14" s="1">
        <v>127861</v>
      </c>
      <c r="Y14" s="1">
        <v>307321</v>
      </c>
      <c r="Z14" s="1">
        <v>25759</v>
      </c>
      <c r="AA14" s="1">
        <v>56134</v>
      </c>
      <c r="AB14" s="1">
        <v>53922</v>
      </c>
      <c r="AC14" s="1">
        <v>171506</v>
      </c>
      <c r="AD14" s="1">
        <v>277872</v>
      </c>
      <c r="AE14" s="1">
        <v>27691</v>
      </c>
      <c r="AF14" s="1">
        <v>250181</v>
      </c>
      <c r="AG14" s="1">
        <v>22578</v>
      </c>
      <c r="AH14" s="1">
        <v>17065</v>
      </c>
      <c r="AI14" s="1">
        <v>3398</v>
      </c>
      <c r="AJ14" s="1">
        <v>2114</v>
      </c>
      <c r="AK14" s="1">
        <v>1577994</v>
      </c>
      <c r="AL14" s="1">
        <v>873278</v>
      </c>
      <c r="AM14" s="1">
        <v>181413</v>
      </c>
      <c r="AN14" s="1">
        <v>523302</v>
      </c>
      <c r="AO14" s="1">
        <v>508023</v>
      </c>
      <c r="AP14" s="1">
        <v>35464</v>
      </c>
      <c r="AQ14" s="1">
        <v>472560</v>
      </c>
      <c r="AR14" s="1">
        <v>5283116</v>
      </c>
    </row>
    <row r="15" spans="1:44" x14ac:dyDescent="0.2">
      <c r="A15" s="1">
        <v>2000</v>
      </c>
      <c r="B15" s="1">
        <v>276500</v>
      </c>
      <c r="C15" s="1">
        <v>146890</v>
      </c>
      <c r="D15" s="1">
        <v>129610</v>
      </c>
      <c r="E15" s="1">
        <v>1496001</v>
      </c>
      <c r="F15" s="1">
        <v>1267430</v>
      </c>
      <c r="G15" s="1">
        <v>126926</v>
      </c>
      <c r="H15" s="1">
        <v>101645</v>
      </c>
      <c r="I15" s="1">
        <v>520987</v>
      </c>
      <c r="J15" s="1">
        <v>82212</v>
      </c>
      <c r="K15" s="1">
        <v>40666</v>
      </c>
      <c r="L15" s="1">
        <v>60545</v>
      </c>
      <c r="M15" s="1">
        <v>58886</v>
      </c>
      <c r="N15" s="1">
        <v>56942</v>
      </c>
      <c r="O15" s="1">
        <v>8883</v>
      </c>
      <c r="P15" s="1">
        <v>82626</v>
      </c>
      <c r="Q15" s="1">
        <v>130228</v>
      </c>
      <c r="R15" s="1">
        <v>522424</v>
      </c>
      <c r="S15" s="1">
        <v>36871</v>
      </c>
      <c r="T15" s="1">
        <v>174790</v>
      </c>
      <c r="U15" s="1">
        <v>15342</v>
      </c>
      <c r="V15" s="1">
        <v>39630</v>
      </c>
      <c r="W15" s="1">
        <v>100896</v>
      </c>
      <c r="X15" s="1">
        <v>154894</v>
      </c>
      <c r="Y15" s="1">
        <v>377732</v>
      </c>
      <c r="Z15" s="1">
        <v>31042</v>
      </c>
      <c r="AA15" s="1">
        <v>68832</v>
      </c>
      <c r="AB15" s="1">
        <v>63240</v>
      </c>
      <c r="AC15" s="1">
        <v>214618</v>
      </c>
      <c r="AD15" s="1">
        <v>313084</v>
      </c>
      <c r="AE15" s="1">
        <v>30686</v>
      </c>
      <c r="AF15" s="1">
        <v>282398</v>
      </c>
      <c r="AG15" s="1">
        <v>25374</v>
      </c>
      <c r="AH15" s="1">
        <v>19029</v>
      </c>
      <c r="AI15" s="1">
        <v>3859</v>
      </c>
      <c r="AJ15" s="1">
        <v>2486</v>
      </c>
      <c r="AK15" s="1">
        <v>1915953</v>
      </c>
      <c r="AL15" s="1">
        <v>1056576</v>
      </c>
      <c r="AM15" s="1">
        <v>211514</v>
      </c>
      <c r="AN15" s="1">
        <v>647864</v>
      </c>
      <c r="AO15" s="1">
        <v>664772</v>
      </c>
      <c r="AP15" s="1">
        <v>43696</v>
      </c>
      <c r="AQ15" s="1">
        <v>621076</v>
      </c>
      <c r="AR15" s="1">
        <v>6112827</v>
      </c>
    </row>
    <row r="16" spans="1:44" x14ac:dyDescent="0.2">
      <c r="A16" s="1">
        <v>2010</v>
      </c>
      <c r="B16" s="1">
        <v>276884</v>
      </c>
      <c r="C16" s="1">
        <v>142857</v>
      </c>
      <c r="D16" s="1">
        <v>134027</v>
      </c>
      <c r="E16" s="1">
        <v>1576457</v>
      </c>
      <c r="F16" s="1">
        <v>1340910</v>
      </c>
      <c r="G16" s="1">
        <v>128057</v>
      </c>
      <c r="H16" s="1">
        <v>107490</v>
      </c>
      <c r="I16" s="1">
        <v>538640</v>
      </c>
      <c r="J16" s="1">
        <v>81777</v>
      </c>
      <c r="K16" s="1">
        <v>46667</v>
      </c>
      <c r="L16" s="1">
        <v>64325</v>
      </c>
      <c r="M16" s="1">
        <v>62759</v>
      </c>
      <c r="N16" s="1">
        <v>59830</v>
      </c>
      <c r="O16" s="1">
        <v>9416</v>
      </c>
      <c r="P16" s="1">
        <v>87202</v>
      </c>
      <c r="Q16" s="1">
        <v>126664</v>
      </c>
      <c r="R16" s="1">
        <v>590121</v>
      </c>
      <c r="S16" s="1">
        <v>40896</v>
      </c>
      <c r="T16" s="1">
        <v>195714</v>
      </c>
      <c r="U16" s="1">
        <v>17063</v>
      </c>
      <c r="V16" s="1">
        <v>45223</v>
      </c>
      <c r="W16" s="1">
        <v>114256</v>
      </c>
      <c r="X16" s="1">
        <v>176971</v>
      </c>
      <c r="Y16" s="1">
        <v>457463</v>
      </c>
      <c r="Z16" s="1">
        <v>35977</v>
      </c>
      <c r="AA16" s="1">
        <v>82761</v>
      </c>
      <c r="AB16" s="1">
        <v>72327</v>
      </c>
      <c r="AC16" s="1">
        <v>266397</v>
      </c>
      <c r="AD16" s="1">
        <v>343900</v>
      </c>
      <c r="AE16" s="1">
        <v>34126</v>
      </c>
      <c r="AF16" s="1">
        <v>309774</v>
      </c>
      <c r="AG16" s="1">
        <v>29201</v>
      </c>
      <c r="AH16" s="1">
        <v>22032</v>
      </c>
      <c r="AI16" s="1">
        <v>4370</v>
      </c>
      <c r="AJ16" s="1">
        <v>2799</v>
      </c>
      <c r="AK16" s="1">
        <v>2235686</v>
      </c>
      <c r="AL16" s="1">
        <v>1234281</v>
      </c>
      <c r="AM16" s="1">
        <v>241834</v>
      </c>
      <c r="AN16" s="1">
        <v>759570</v>
      </c>
      <c r="AO16" s="1">
        <v>869704</v>
      </c>
      <c r="AP16" s="1">
        <v>51057</v>
      </c>
      <c r="AQ16" s="1">
        <v>818647</v>
      </c>
      <c r="AR16" s="1">
        <v>6918055</v>
      </c>
    </row>
    <row r="17" spans="1:44" x14ac:dyDescent="0.2">
      <c r="A17" s="1">
        <v>2020</v>
      </c>
      <c r="B17" s="1">
        <v>290806</v>
      </c>
      <c r="C17" s="1">
        <v>147145</v>
      </c>
      <c r="D17" s="1">
        <v>143660</v>
      </c>
      <c r="E17" s="1">
        <v>1638861</v>
      </c>
      <c r="F17" s="1">
        <v>1400939</v>
      </c>
      <c r="G17" s="1">
        <v>125653</v>
      </c>
      <c r="H17" s="1">
        <v>112269</v>
      </c>
      <c r="I17" s="1">
        <v>547764</v>
      </c>
      <c r="J17" s="1">
        <v>84201</v>
      </c>
      <c r="K17" s="1">
        <v>46320</v>
      </c>
      <c r="L17" s="1">
        <v>66701</v>
      </c>
      <c r="M17" s="1">
        <v>66618</v>
      </c>
      <c r="N17" s="1">
        <v>60937</v>
      </c>
      <c r="O17" s="1">
        <v>9750</v>
      </c>
      <c r="P17" s="1">
        <v>90143</v>
      </c>
      <c r="Q17" s="1">
        <v>123094</v>
      </c>
      <c r="R17" s="1">
        <v>646193</v>
      </c>
      <c r="S17" s="1">
        <v>44781</v>
      </c>
      <c r="T17" s="1">
        <v>211050</v>
      </c>
      <c r="U17" s="1">
        <v>18952</v>
      </c>
      <c r="V17" s="1">
        <v>50339</v>
      </c>
      <c r="W17" s="1">
        <v>127112</v>
      </c>
      <c r="X17" s="1">
        <v>193960</v>
      </c>
      <c r="Y17" s="1">
        <v>539005</v>
      </c>
      <c r="Z17" s="1">
        <v>43053</v>
      </c>
      <c r="AA17" s="1">
        <v>100388</v>
      </c>
      <c r="AB17" s="1">
        <v>83430</v>
      </c>
      <c r="AC17" s="1">
        <v>312135</v>
      </c>
      <c r="AD17" s="1">
        <v>366645</v>
      </c>
      <c r="AE17" s="1">
        <v>37350</v>
      </c>
      <c r="AF17" s="1">
        <v>329295</v>
      </c>
      <c r="AG17" s="1">
        <v>32979</v>
      </c>
      <c r="AH17" s="1">
        <v>25074</v>
      </c>
      <c r="AI17" s="1">
        <v>4783</v>
      </c>
      <c r="AJ17" s="1">
        <v>3122</v>
      </c>
      <c r="AK17" s="1">
        <v>2497251</v>
      </c>
      <c r="AL17" s="1">
        <v>1366418</v>
      </c>
      <c r="AM17" s="1">
        <v>270626</v>
      </c>
      <c r="AN17" s="1">
        <v>860207</v>
      </c>
      <c r="AO17" s="1">
        <v>1105239</v>
      </c>
      <c r="AP17" s="1">
        <v>57554</v>
      </c>
      <c r="AQ17" s="1">
        <v>1047685</v>
      </c>
      <c r="AR17" s="1">
        <v>7664743</v>
      </c>
    </row>
  </sheetData>
  <pageMargins left="0.7" right="0.7" top="0.75" bottom="0.75" header="0.3" footer="0.3"/>
  <pageSetup paperSize="9" orientation="portrait" horizontalDpi="0" verticalDpi="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AR17"/>
  <sheetViews>
    <sheetView workbookViewId="0">
      <selection activeCell="O29" sqref="O29"/>
    </sheetView>
  </sheetViews>
  <sheetFormatPr baseColWidth="10" defaultRowHeight="16" x14ac:dyDescent="0.2"/>
  <sheetData>
    <row r="1" spans="1:44" x14ac:dyDescent="0.2">
      <c r="A1" t="s">
        <v>3325</v>
      </c>
      <c r="B1" t="s">
        <v>3326</v>
      </c>
      <c r="C1" t="s">
        <v>3327</v>
      </c>
      <c r="D1" t="s">
        <v>3328</v>
      </c>
      <c r="E1" t="s">
        <v>3329</v>
      </c>
      <c r="F1" t="s">
        <v>3330</v>
      </c>
      <c r="G1" t="s">
        <v>3331</v>
      </c>
      <c r="H1" t="s">
        <v>3332</v>
      </c>
      <c r="I1" t="s">
        <v>3333</v>
      </c>
      <c r="J1" t="s">
        <v>3334</v>
      </c>
      <c r="K1" t="s">
        <v>3335</v>
      </c>
      <c r="L1" t="s">
        <v>3336</v>
      </c>
      <c r="M1" t="s">
        <v>3337</v>
      </c>
      <c r="N1" t="s">
        <v>3338</v>
      </c>
      <c r="O1" t="s">
        <v>3339</v>
      </c>
      <c r="P1" t="s">
        <v>3340</v>
      </c>
      <c r="Q1" t="s">
        <v>3341</v>
      </c>
      <c r="R1" t="s">
        <v>3342</v>
      </c>
      <c r="S1" t="s">
        <v>3343</v>
      </c>
      <c r="T1" t="s">
        <v>3344</v>
      </c>
      <c r="U1" t="s">
        <v>3345</v>
      </c>
      <c r="V1" t="s">
        <v>3346</v>
      </c>
      <c r="W1" t="s">
        <v>3347</v>
      </c>
      <c r="X1" t="s">
        <v>3348</v>
      </c>
      <c r="Y1" t="s">
        <v>3349</v>
      </c>
      <c r="Z1" t="s">
        <v>3350</v>
      </c>
      <c r="AA1" t="s">
        <v>3351</v>
      </c>
      <c r="AB1" t="s">
        <v>3352</v>
      </c>
      <c r="AC1" t="s">
        <v>3353</v>
      </c>
      <c r="AD1" t="s">
        <v>3354</v>
      </c>
      <c r="AE1" t="s">
        <v>3355</v>
      </c>
      <c r="AF1" t="s">
        <v>3356</v>
      </c>
      <c r="AG1" t="s">
        <v>3357</v>
      </c>
      <c r="AH1" t="s">
        <v>3358</v>
      </c>
      <c r="AI1" t="s">
        <v>3359</v>
      </c>
      <c r="AJ1" t="s">
        <v>3360</v>
      </c>
      <c r="AK1" t="s">
        <v>3361</v>
      </c>
      <c r="AL1" t="s">
        <v>3362</v>
      </c>
      <c r="AM1" t="s">
        <v>3363</v>
      </c>
      <c r="AN1" t="s">
        <v>3364</v>
      </c>
      <c r="AO1" t="s">
        <v>3365</v>
      </c>
      <c r="AP1" t="s">
        <v>3366</v>
      </c>
      <c r="AQ1" t="s">
        <v>3367</v>
      </c>
      <c r="AR1" t="s">
        <v>3368</v>
      </c>
    </row>
    <row r="2" spans="1:44" x14ac:dyDescent="0.2">
      <c r="A2" s="1">
        <v>1820</v>
      </c>
      <c r="B2" s="1">
        <v>32247</v>
      </c>
      <c r="C2" s="1">
        <v>19557</v>
      </c>
      <c r="D2" s="1">
        <v>12690</v>
      </c>
      <c r="E2" s="1">
        <v>254322</v>
      </c>
      <c r="F2" s="1">
        <v>223755</v>
      </c>
      <c r="G2" s="1">
        <v>16459</v>
      </c>
      <c r="H2" s="1">
        <v>14107</v>
      </c>
      <c r="I2" s="1">
        <v>114053</v>
      </c>
      <c r="J2" s="1">
        <v>19663</v>
      </c>
      <c r="K2" s="1">
        <v>7281</v>
      </c>
      <c r="L2" s="1">
        <v>19062</v>
      </c>
      <c r="M2" s="1">
        <v>11365</v>
      </c>
      <c r="N2" s="1">
        <v>13055</v>
      </c>
      <c r="O2" s="1">
        <v>1467</v>
      </c>
      <c r="P2" s="1">
        <v>21280</v>
      </c>
      <c r="Q2" s="1">
        <v>20880</v>
      </c>
      <c r="R2" s="1">
        <v>10523</v>
      </c>
      <c r="S2" s="1">
        <v>317</v>
      </c>
      <c r="T2" s="1">
        <v>2204</v>
      </c>
      <c r="U2" s="1">
        <v>427</v>
      </c>
      <c r="V2" s="1">
        <v>573</v>
      </c>
      <c r="W2" s="1">
        <v>2968</v>
      </c>
      <c r="X2" s="1">
        <v>4034</v>
      </c>
      <c r="Y2" s="1">
        <v>18171</v>
      </c>
      <c r="Z2" s="1">
        <v>1308</v>
      </c>
      <c r="AA2" s="1">
        <v>2063</v>
      </c>
      <c r="AB2" s="1">
        <v>5034</v>
      </c>
      <c r="AC2" s="1">
        <v>9765</v>
      </c>
      <c r="AD2" s="1">
        <v>7391</v>
      </c>
      <c r="AE2" s="1">
        <v>509</v>
      </c>
      <c r="AF2" s="1">
        <v>6882</v>
      </c>
      <c r="AG2" s="1">
        <v>338</v>
      </c>
      <c r="AH2" s="1">
        <v>221</v>
      </c>
      <c r="AI2" s="1">
        <v>64</v>
      </c>
      <c r="AJ2" s="1">
        <v>53</v>
      </c>
      <c r="AK2" s="1">
        <v>134850</v>
      </c>
      <c r="AL2" s="1">
        <v>114557</v>
      </c>
      <c r="AM2" s="1">
        <v>7551</v>
      </c>
      <c r="AN2" s="1">
        <v>12741</v>
      </c>
      <c r="AO2" s="1">
        <v>29257</v>
      </c>
      <c r="AP2" s="1">
        <v>842</v>
      </c>
      <c r="AQ2" s="1">
        <v>28415</v>
      </c>
      <c r="AR2" s="1">
        <v>601151</v>
      </c>
    </row>
    <row r="3" spans="1:44" x14ac:dyDescent="0.2">
      <c r="A3" s="1">
        <v>1850</v>
      </c>
      <c r="B3" s="1">
        <v>43425</v>
      </c>
      <c r="C3" s="1">
        <v>26337</v>
      </c>
      <c r="D3" s="1">
        <v>17089</v>
      </c>
      <c r="E3" s="1">
        <v>273982</v>
      </c>
      <c r="F3" s="1">
        <v>241961</v>
      </c>
      <c r="G3" s="1">
        <v>16990</v>
      </c>
      <c r="H3" s="1">
        <v>15031</v>
      </c>
      <c r="I3" s="1">
        <v>144560</v>
      </c>
      <c r="J3" s="1">
        <v>26643</v>
      </c>
      <c r="K3" s="1">
        <v>8886</v>
      </c>
      <c r="L3" s="1">
        <v>23042</v>
      </c>
      <c r="M3" s="1">
        <v>14545</v>
      </c>
      <c r="N3" s="1">
        <v>15827</v>
      </c>
      <c r="O3" s="1">
        <v>1973</v>
      </c>
      <c r="P3" s="1">
        <v>26582</v>
      </c>
      <c r="Q3" s="1">
        <v>27061</v>
      </c>
      <c r="R3" s="1">
        <v>15626</v>
      </c>
      <c r="S3" s="1">
        <v>653</v>
      </c>
      <c r="T3" s="1">
        <v>3538</v>
      </c>
      <c r="U3" s="1">
        <v>782</v>
      </c>
      <c r="V3" s="1">
        <v>981</v>
      </c>
      <c r="W3" s="1">
        <v>3453</v>
      </c>
      <c r="X3" s="1">
        <v>6221</v>
      </c>
      <c r="Y3" s="1">
        <v>22542</v>
      </c>
      <c r="Z3" s="1">
        <v>1626</v>
      </c>
      <c r="AA3" s="1">
        <v>2906</v>
      </c>
      <c r="AB3" s="1">
        <v>5549</v>
      </c>
      <c r="AC3" s="1">
        <v>12461</v>
      </c>
      <c r="AD3" s="1">
        <v>17809</v>
      </c>
      <c r="AE3" s="1">
        <v>1551</v>
      </c>
      <c r="AF3" s="1">
        <v>16259</v>
      </c>
      <c r="AG3" s="1">
        <v>494</v>
      </c>
      <c r="AH3" s="1">
        <v>400</v>
      </c>
      <c r="AI3" s="1">
        <v>58</v>
      </c>
      <c r="AJ3" s="1">
        <v>37</v>
      </c>
      <c r="AK3" s="1">
        <v>147752</v>
      </c>
      <c r="AL3" s="1">
        <v>129247</v>
      </c>
      <c r="AM3" s="1">
        <v>9679</v>
      </c>
      <c r="AN3" s="1">
        <v>8827</v>
      </c>
      <c r="AO3" s="1">
        <v>31718</v>
      </c>
      <c r="AP3" s="1">
        <v>1134</v>
      </c>
      <c r="AQ3" s="1">
        <v>30584</v>
      </c>
      <c r="AR3" s="1">
        <v>697910</v>
      </c>
    </row>
    <row r="4" spans="1:44" x14ac:dyDescent="0.2">
      <c r="A4" s="1">
        <v>1880</v>
      </c>
      <c r="B4" s="1">
        <v>58504</v>
      </c>
      <c r="C4" s="1">
        <v>35481</v>
      </c>
      <c r="D4" s="1">
        <v>23023</v>
      </c>
      <c r="E4" s="1">
        <v>249683</v>
      </c>
      <c r="F4" s="1">
        <v>216121</v>
      </c>
      <c r="G4" s="1">
        <v>19542</v>
      </c>
      <c r="H4" s="1">
        <v>14020</v>
      </c>
      <c r="I4" s="1">
        <v>177970</v>
      </c>
      <c r="J4" s="1">
        <v>34344</v>
      </c>
      <c r="K4" s="1">
        <v>10059</v>
      </c>
      <c r="L4" s="1">
        <v>24606</v>
      </c>
      <c r="M4" s="1">
        <v>17964</v>
      </c>
      <c r="N4" s="1">
        <v>19110</v>
      </c>
      <c r="O4" s="1">
        <v>2796</v>
      </c>
      <c r="P4" s="1">
        <v>32451</v>
      </c>
      <c r="Q4" s="1">
        <v>36641</v>
      </c>
      <c r="R4" s="1">
        <v>23391</v>
      </c>
      <c r="S4" s="1">
        <v>1461</v>
      </c>
      <c r="T4" s="1">
        <v>5768</v>
      </c>
      <c r="U4" s="1">
        <v>1255</v>
      </c>
      <c r="V4" s="1">
        <v>1348</v>
      </c>
      <c r="W4" s="1">
        <v>4686</v>
      </c>
      <c r="X4" s="1">
        <v>8872</v>
      </c>
      <c r="Y4" s="1">
        <v>28199</v>
      </c>
      <c r="Z4" s="1">
        <v>2032</v>
      </c>
      <c r="AA4" s="1">
        <v>4051</v>
      </c>
      <c r="AB4" s="1">
        <v>6265</v>
      </c>
      <c r="AC4" s="1">
        <v>15850</v>
      </c>
      <c r="AD4" s="1">
        <v>37527</v>
      </c>
      <c r="AE4" s="1">
        <v>2736</v>
      </c>
      <c r="AF4" s="1">
        <v>34791</v>
      </c>
      <c r="AG4" s="1">
        <v>1859</v>
      </c>
      <c r="AH4" s="1">
        <v>1452</v>
      </c>
      <c r="AI4" s="1">
        <v>332</v>
      </c>
      <c r="AJ4" s="1">
        <v>74</v>
      </c>
      <c r="AK4" s="1">
        <v>173995</v>
      </c>
      <c r="AL4" s="1">
        <v>140977</v>
      </c>
      <c r="AM4" s="1">
        <v>15250</v>
      </c>
      <c r="AN4" s="1">
        <v>17769</v>
      </c>
      <c r="AO4" s="1">
        <v>36732</v>
      </c>
      <c r="AP4" s="1">
        <v>1698</v>
      </c>
      <c r="AQ4" s="1">
        <v>35034</v>
      </c>
      <c r="AR4" s="1">
        <v>787860</v>
      </c>
    </row>
    <row r="5" spans="1:44" x14ac:dyDescent="0.2">
      <c r="A5" s="1">
        <v>1900</v>
      </c>
      <c r="B5" s="1">
        <v>73308</v>
      </c>
      <c r="C5" s="1">
        <v>44460</v>
      </c>
      <c r="D5" s="1">
        <v>28848</v>
      </c>
      <c r="E5" s="1">
        <v>273403</v>
      </c>
      <c r="F5" s="1">
        <v>234914</v>
      </c>
      <c r="G5" s="1">
        <v>23416</v>
      </c>
      <c r="H5" s="1">
        <v>15073</v>
      </c>
      <c r="I5" s="1">
        <v>210510</v>
      </c>
      <c r="J5" s="1">
        <v>42941</v>
      </c>
      <c r="K5" s="1">
        <v>11077</v>
      </c>
      <c r="L5" s="1">
        <v>26077</v>
      </c>
      <c r="M5" s="1">
        <v>23315</v>
      </c>
      <c r="N5" s="1">
        <v>21787</v>
      </c>
      <c r="O5" s="1">
        <v>3169</v>
      </c>
      <c r="P5" s="1">
        <v>37367</v>
      </c>
      <c r="Q5" s="1">
        <v>44777</v>
      </c>
      <c r="R5" s="1">
        <v>32285</v>
      </c>
      <c r="S5" s="1">
        <v>2785</v>
      </c>
      <c r="T5" s="1">
        <v>8796</v>
      </c>
      <c r="U5" s="1">
        <v>1640</v>
      </c>
      <c r="V5" s="1">
        <v>1899</v>
      </c>
      <c r="W5" s="1">
        <v>6131</v>
      </c>
      <c r="X5" s="1">
        <v>11034</v>
      </c>
      <c r="Y5" s="1">
        <v>33683</v>
      </c>
      <c r="Z5" s="1">
        <v>2422</v>
      </c>
      <c r="AA5" s="1">
        <v>5217</v>
      </c>
      <c r="AB5" s="1">
        <v>7011</v>
      </c>
      <c r="AC5" s="1">
        <v>19034</v>
      </c>
      <c r="AD5" s="1">
        <v>56078</v>
      </c>
      <c r="AE5" s="1">
        <v>3406</v>
      </c>
      <c r="AF5" s="1">
        <v>52672</v>
      </c>
      <c r="AG5" s="1">
        <v>3056</v>
      </c>
      <c r="AH5" s="1">
        <v>2473</v>
      </c>
      <c r="AI5" s="1">
        <v>516</v>
      </c>
      <c r="AJ5" s="1">
        <v>68</v>
      </c>
      <c r="AK5" s="1">
        <v>191086</v>
      </c>
      <c r="AL5" s="1">
        <v>155940</v>
      </c>
      <c r="AM5" s="1">
        <v>18997</v>
      </c>
      <c r="AN5" s="1">
        <v>16148</v>
      </c>
      <c r="AO5" s="1">
        <v>42077</v>
      </c>
      <c r="AP5" s="1">
        <v>2559</v>
      </c>
      <c r="AQ5" s="1">
        <v>39517</v>
      </c>
      <c r="AR5" s="1">
        <v>915485</v>
      </c>
    </row>
    <row r="6" spans="1:44" x14ac:dyDescent="0.2">
      <c r="A6" s="1">
        <v>1910</v>
      </c>
      <c r="B6" s="1">
        <v>87280</v>
      </c>
      <c r="C6" s="1">
        <v>52933</v>
      </c>
      <c r="D6" s="1">
        <v>34347</v>
      </c>
      <c r="E6" s="1">
        <v>291218</v>
      </c>
      <c r="F6" s="1">
        <v>248421</v>
      </c>
      <c r="G6" s="1">
        <v>26291</v>
      </c>
      <c r="H6" s="1">
        <v>16505</v>
      </c>
      <c r="I6" s="1">
        <v>229903</v>
      </c>
      <c r="J6" s="1">
        <v>49648</v>
      </c>
      <c r="K6" s="1">
        <v>11848</v>
      </c>
      <c r="L6" s="1">
        <v>26760</v>
      </c>
      <c r="M6" s="1">
        <v>26449</v>
      </c>
      <c r="N6" s="1">
        <v>23663</v>
      </c>
      <c r="O6" s="1">
        <v>3456</v>
      </c>
      <c r="P6" s="1">
        <v>39317</v>
      </c>
      <c r="Q6" s="1">
        <v>48761</v>
      </c>
      <c r="R6" s="1">
        <v>38630</v>
      </c>
      <c r="S6" s="1">
        <v>4056</v>
      </c>
      <c r="T6" s="1">
        <v>10865</v>
      </c>
      <c r="U6" s="1">
        <v>1839</v>
      </c>
      <c r="V6" s="1">
        <v>2322</v>
      </c>
      <c r="W6" s="1">
        <v>6759</v>
      </c>
      <c r="X6" s="1">
        <v>12788</v>
      </c>
      <c r="Y6" s="1">
        <v>36425</v>
      </c>
      <c r="Z6" s="1">
        <v>2616</v>
      </c>
      <c r="AA6" s="1">
        <v>5800</v>
      </c>
      <c r="AB6" s="1">
        <v>7383</v>
      </c>
      <c r="AC6" s="1">
        <v>20625</v>
      </c>
      <c r="AD6" s="1">
        <v>68449</v>
      </c>
      <c r="AE6" s="1">
        <v>4486</v>
      </c>
      <c r="AF6" s="1">
        <v>63963</v>
      </c>
      <c r="AG6" s="1">
        <v>3736</v>
      </c>
      <c r="AH6" s="1">
        <v>2892</v>
      </c>
      <c r="AI6" s="1">
        <v>668</v>
      </c>
      <c r="AJ6" s="1">
        <v>176</v>
      </c>
      <c r="AK6" s="1">
        <v>228740</v>
      </c>
      <c r="AL6" s="1">
        <v>165587</v>
      </c>
      <c r="AM6" s="1">
        <v>21076</v>
      </c>
      <c r="AN6" s="1">
        <v>42077</v>
      </c>
      <c r="AO6" s="1">
        <v>49920</v>
      </c>
      <c r="AP6" s="1">
        <v>3142</v>
      </c>
      <c r="AQ6" s="1">
        <v>46778</v>
      </c>
      <c r="AR6" s="1">
        <v>1034300</v>
      </c>
    </row>
    <row r="7" spans="1:44" x14ac:dyDescent="0.2">
      <c r="A7" s="1">
        <v>1920</v>
      </c>
      <c r="B7" s="1">
        <v>91036</v>
      </c>
      <c r="C7" s="1">
        <v>55211</v>
      </c>
      <c r="D7" s="1">
        <v>35825</v>
      </c>
      <c r="E7" s="1">
        <v>324772</v>
      </c>
      <c r="F7" s="1">
        <v>277198</v>
      </c>
      <c r="G7" s="1">
        <v>29636</v>
      </c>
      <c r="H7" s="1">
        <v>17937</v>
      </c>
      <c r="I7" s="1">
        <v>237252</v>
      </c>
      <c r="J7" s="1">
        <v>48077</v>
      </c>
      <c r="K7" s="1">
        <v>12668</v>
      </c>
      <c r="L7" s="1">
        <v>27194</v>
      </c>
      <c r="M7" s="1">
        <v>27265</v>
      </c>
      <c r="N7" s="1">
        <v>24198</v>
      </c>
      <c r="O7" s="1">
        <v>3838</v>
      </c>
      <c r="P7" s="1">
        <v>41267</v>
      </c>
      <c r="Q7" s="1">
        <v>52745</v>
      </c>
      <c r="R7" s="1">
        <v>44932</v>
      </c>
      <c r="S7" s="1">
        <v>5258</v>
      </c>
      <c r="T7" s="1">
        <v>13403</v>
      </c>
      <c r="U7" s="1">
        <v>2064</v>
      </c>
      <c r="V7" s="1">
        <v>2951</v>
      </c>
      <c r="W7" s="1">
        <v>6714</v>
      </c>
      <c r="X7" s="1">
        <v>14543</v>
      </c>
      <c r="Y7" s="1">
        <v>39121</v>
      </c>
      <c r="Z7" s="1">
        <v>2987</v>
      </c>
      <c r="AA7" s="1">
        <v>6817</v>
      </c>
      <c r="AB7" s="1">
        <v>7099</v>
      </c>
      <c r="AC7" s="1">
        <v>22217</v>
      </c>
      <c r="AD7" s="1">
        <v>79186</v>
      </c>
      <c r="AE7" s="1">
        <v>5491</v>
      </c>
      <c r="AF7" s="1">
        <v>73695</v>
      </c>
      <c r="AG7" s="1">
        <v>4619</v>
      </c>
      <c r="AH7" s="1">
        <v>3541</v>
      </c>
      <c r="AI7" s="1">
        <v>793</v>
      </c>
      <c r="AJ7" s="1">
        <v>284</v>
      </c>
      <c r="AK7" s="1">
        <v>258676</v>
      </c>
      <c r="AL7" s="1">
        <v>167506</v>
      </c>
      <c r="AM7" s="1">
        <v>23164</v>
      </c>
      <c r="AN7" s="1">
        <v>68005</v>
      </c>
      <c r="AO7" s="1">
        <v>57928</v>
      </c>
      <c r="AP7" s="1">
        <v>3890</v>
      </c>
      <c r="AQ7" s="1">
        <v>54038</v>
      </c>
      <c r="AR7" s="1">
        <v>1137520</v>
      </c>
    </row>
    <row r="8" spans="1:44" x14ac:dyDescent="0.2">
      <c r="A8" s="1">
        <v>1930</v>
      </c>
      <c r="B8" s="1">
        <v>102579</v>
      </c>
      <c r="C8" s="1">
        <v>62212</v>
      </c>
      <c r="D8" s="1">
        <v>40367</v>
      </c>
      <c r="E8" s="1">
        <v>340376</v>
      </c>
      <c r="F8" s="1">
        <v>287182</v>
      </c>
      <c r="G8" s="1">
        <v>34088</v>
      </c>
      <c r="H8" s="1">
        <v>19106</v>
      </c>
      <c r="I8" s="1">
        <v>259855</v>
      </c>
      <c r="J8" s="1">
        <v>51385</v>
      </c>
      <c r="K8" s="1">
        <v>14006</v>
      </c>
      <c r="L8" s="1">
        <v>29454</v>
      </c>
      <c r="M8" s="1">
        <v>30866</v>
      </c>
      <c r="N8" s="1">
        <v>26393</v>
      </c>
      <c r="O8" s="1">
        <v>4285</v>
      </c>
      <c r="P8" s="1">
        <v>43874</v>
      </c>
      <c r="Q8" s="1">
        <v>59590</v>
      </c>
      <c r="R8" s="1">
        <v>54530</v>
      </c>
      <c r="S8" s="1">
        <v>7058</v>
      </c>
      <c r="T8" s="1">
        <v>16418</v>
      </c>
      <c r="U8" s="1">
        <v>2365</v>
      </c>
      <c r="V8" s="1">
        <v>3759</v>
      </c>
      <c r="W8" s="1">
        <v>7739</v>
      </c>
      <c r="X8" s="1">
        <v>17191</v>
      </c>
      <c r="Y8" s="1">
        <v>42723</v>
      </c>
      <c r="Z8" s="1">
        <v>3434</v>
      </c>
      <c r="AA8" s="1">
        <v>8021</v>
      </c>
      <c r="AB8" s="1">
        <v>7459</v>
      </c>
      <c r="AC8" s="1">
        <v>23809</v>
      </c>
      <c r="AD8" s="1">
        <v>91815</v>
      </c>
      <c r="AE8" s="1">
        <v>6545</v>
      </c>
      <c r="AF8" s="1">
        <v>85270</v>
      </c>
      <c r="AG8" s="1">
        <v>5429</v>
      </c>
      <c r="AH8" s="1">
        <v>4276</v>
      </c>
      <c r="AI8" s="1">
        <v>954</v>
      </c>
      <c r="AJ8" s="1">
        <v>199</v>
      </c>
      <c r="AK8" s="1">
        <v>257935</v>
      </c>
      <c r="AL8" s="1">
        <v>184388</v>
      </c>
      <c r="AM8" s="1">
        <v>26034</v>
      </c>
      <c r="AN8" s="1">
        <v>47514</v>
      </c>
      <c r="AO8" s="1">
        <v>66108</v>
      </c>
      <c r="AP8" s="1">
        <v>4810</v>
      </c>
      <c r="AQ8" s="1">
        <v>61298</v>
      </c>
      <c r="AR8" s="1">
        <v>1221351</v>
      </c>
    </row>
    <row r="9" spans="1:44" x14ac:dyDescent="0.2">
      <c r="A9" s="1">
        <v>1940</v>
      </c>
      <c r="B9" s="1">
        <v>115391</v>
      </c>
      <c r="C9" s="1">
        <v>69982</v>
      </c>
      <c r="D9" s="1">
        <v>45409</v>
      </c>
      <c r="E9" s="1">
        <v>363681</v>
      </c>
      <c r="F9" s="1">
        <v>304666</v>
      </c>
      <c r="G9" s="1">
        <v>38741</v>
      </c>
      <c r="H9" s="1">
        <v>20274</v>
      </c>
      <c r="I9" s="1">
        <v>279266</v>
      </c>
      <c r="J9" s="1">
        <v>55136</v>
      </c>
      <c r="K9" s="1">
        <v>15228</v>
      </c>
      <c r="L9" s="1">
        <v>27938</v>
      </c>
      <c r="M9" s="1">
        <v>34586</v>
      </c>
      <c r="N9" s="1">
        <v>28690</v>
      </c>
      <c r="O9" s="1">
        <v>4770</v>
      </c>
      <c r="P9" s="1">
        <v>46482</v>
      </c>
      <c r="Q9" s="1">
        <v>66435</v>
      </c>
      <c r="R9" s="1">
        <v>64704</v>
      </c>
      <c r="S9" s="1">
        <v>8407</v>
      </c>
      <c r="T9" s="1">
        <v>20108</v>
      </c>
      <c r="U9" s="1">
        <v>2803</v>
      </c>
      <c r="V9" s="1">
        <v>4357</v>
      </c>
      <c r="W9" s="1">
        <v>9189</v>
      </c>
      <c r="X9" s="1">
        <v>19840</v>
      </c>
      <c r="Y9" s="1">
        <v>47411</v>
      </c>
      <c r="Z9" s="1">
        <v>3881</v>
      </c>
      <c r="AA9" s="1">
        <v>9225</v>
      </c>
      <c r="AB9" s="1">
        <v>8905</v>
      </c>
      <c r="AC9" s="1">
        <v>25400</v>
      </c>
      <c r="AD9" s="1">
        <v>98748</v>
      </c>
      <c r="AE9" s="1">
        <v>7294</v>
      </c>
      <c r="AF9" s="1">
        <v>91454</v>
      </c>
      <c r="AG9" s="1">
        <v>5813</v>
      </c>
      <c r="AH9" s="1">
        <v>4654</v>
      </c>
      <c r="AI9" s="1">
        <v>1046</v>
      </c>
      <c r="AJ9" s="1">
        <v>113</v>
      </c>
      <c r="AK9" s="1">
        <v>270364</v>
      </c>
      <c r="AL9" s="1">
        <v>212013</v>
      </c>
      <c r="AM9" s="1">
        <v>31329</v>
      </c>
      <c r="AN9" s="1">
        <v>27022</v>
      </c>
      <c r="AO9" s="1">
        <v>74518</v>
      </c>
      <c r="AP9" s="1">
        <v>5959</v>
      </c>
      <c r="AQ9" s="1">
        <v>68559</v>
      </c>
      <c r="AR9" s="1">
        <v>1319896</v>
      </c>
    </row>
    <row r="10" spans="1:44" x14ac:dyDescent="0.2">
      <c r="A10" s="1">
        <v>1950</v>
      </c>
      <c r="B10" s="1">
        <v>105735</v>
      </c>
      <c r="C10" s="1">
        <v>64126</v>
      </c>
      <c r="D10" s="1">
        <v>41609</v>
      </c>
      <c r="E10" s="1">
        <v>388942</v>
      </c>
      <c r="F10" s="1">
        <v>321136</v>
      </c>
      <c r="G10" s="1">
        <v>45700</v>
      </c>
      <c r="H10" s="1">
        <v>22107</v>
      </c>
      <c r="I10" s="1">
        <v>282803</v>
      </c>
      <c r="J10" s="1">
        <v>53983</v>
      </c>
      <c r="K10" s="1">
        <v>17800</v>
      </c>
      <c r="L10" s="1">
        <v>29984</v>
      </c>
      <c r="M10" s="1">
        <v>35749</v>
      </c>
      <c r="N10" s="1">
        <v>30479</v>
      </c>
      <c r="O10" s="1">
        <v>5152</v>
      </c>
      <c r="P10" s="1">
        <v>48483</v>
      </c>
      <c r="Q10" s="1">
        <v>61173</v>
      </c>
      <c r="R10" s="1">
        <v>84224</v>
      </c>
      <c r="S10" s="1">
        <v>10176</v>
      </c>
      <c r="T10" s="1">
        <v>26138</v>
      </c>
      <c r="U10" s="1">
        <v>3376</v>
      </c>
      <c r="V10" s="1">
        <v>5505</v>
      </c>
      <c r="W10" s="1">
        <v>12836</v>
      </c>
      <c r="X10" s="1">
        <v>26193</v>
      </c>
      <c r="Y10" s="1">
        <v>52303</v>
      </c>
      <c r="Z10" s="1">
        <v>4327</v>
      </c>
      <c r="AA10" s="1">
        <v>10429</v>
      </c>
      <c r="AB10" s="1">
        <v>10554</v>
      </c>
      <c r="AC10" s="1">
        <v>26992</v>
      </c>
      <c r="AD10" s="1">
        <v>113736</v>
      </c>
      <c r="AE10" s="1">
        <v>8744</v>
      </c>
      <c r="AF10" s="1">
        <v>104992</v>
      </c>
      <c r="AG10" s="1">
        <v>7074</v>
      </c>
      <c r="AH10" s="1">
        <v>5464</v>
      </c>
      <c r="AI10" s="1">
        <v>1220</v>
      </c>
      <c r="AJ10" s="1">
        <v>390</v>
      </c>
      <c r="AK10" s="1">
        <v>324745</v>
      </c>
      <c r="AL10" s="1">
        <v>196775</v>
      </c>
      <c r="AM10" s="1">
        <v>34798</v>
      </c>
      <c r="AN10" s="1">
        <v>93172</v>
      </c>
      <c r="AO10" s="1">
        <v>89038</v>
      </c>
      <c r="AP10" s="1">
        <v>7378</v>
      </c>
      <c r="AQ10" s="1">
        <v>81660</v>
      </c>
      <c r="AR10" s="1">
        <v>1448600</v>
      </c>
    </row>
    <row r="11" spans="1:44" x14ac:dyDescent="0.2">
      <c r="A11" s="1">
        <v>1960</v>
      </c>
      <c r="B11" s="1">
        <v>125717</v>
      </c>
      <c r="C11" s="1">
        <v>75257</v>
      </c>
      <c r="D11" s="1">
        <v>50460</v>
      </c>
      <c r="E11" s="1">
        <v>435017</v>
      </c>
      <c r="F11" s="1">
        <v>351723</v>
      </c>
      <c r="G11" s="1">
        <v>56572</v>
      </c>
      <c r="H11" s="1">
        <v>26722</v>
      </c>
      <c r="I11" s="1">
        <v>308551</v>
      </c>
      <c r="J11" s="1">
        <v>57225</v>
      </c>
      <c r="K11" s="1">
        <v>19747</v>
      </c>
      <c r="L11" s="1">
        <v>31907</v>
      </c>
      <c r="M11" s="1">
        <v>36713</v>
      </c>
      <c r="N11" s="1">
        <v>33924</v>
      </c>
      <c r="O11" s="1">
        <v>5452</v>
      </c>
      <c r="P11" s="1">
        <v>51961</v>
      </c>
      <c r="Q11" s="1">
        <v>71621</v>
      </c>
      <c r="R11" s="1">
        <v>107985</v>
      </c>
      <c r="S11" s="1">
        <v>12356</v>
      </c>
      <c r="T11" s="1">
        <v>34147</v>
      </c>
      <c r="U11" s="1">
        <v>4144</v>
      </c>
      <c r="V11" s="1">
        <v>6962</v>
      </c>
      <c r="W11" s="1">
        <v>16203</v>
      </c>
      <c r="X11" s="1">
        <v>34174</v>
      </c>
      <c r="Y11" s="1">
        <v>64623</v>
      </c>
      <c r="Z11" s="1">
        <v>5071</v>
      </c>
      <c r="AA11" s="1">
        <v>13271</v>
      </c>
      <c r="AB11" s="1">
        <v>13440</v>
      </c>
      <c r="AC11" s="1">
        <v>32840</v>
      </c>
      <c r="AD11" s="1">
        <v>126348</v>
      </c>
      <c r="AE11" s="1">
        <v>10656</v>
      </c>
      <c r="AF11" s="1">
        <v>115692</v>
      </c>
      <c r="AG11" s="1">
        <v>8301</v>
      </c>
      <c r="AH11" s="1">
        <v>6402</v>
      </c>
      <c r="AI11" s="1">
        <v>1409</v>
      </c>
      <c r="AJ11" s="1">
        <v>490</v>
      </c>
      <c r="AK11" s="1">
        <v>388111</v>
      </c>
      <c r="AL11" s="1">
        <v>226848</v>
      </c>
      <c r="AM11" s="1">
        <v>44164</v>
      </c>
      <c r="AN11" s="1">
        <v>117099</v>
      </c>
      <c r="AO11" s="1">
        <v>107852</v>
      </c>
      <c r="AP11" s="1">
        <v>9014</v>
      </c>
      <c r="AQ11" s="1">
        <v>98838</v>
      </c>
      <c r="AR11" s="1">
        <v>1672507</v>
      </c>
    </row>
    <row r="12" spans="1:44" x14ac:dyDescent="0.2">
      <c r="A12" s="1">
        <v>1970</v>
      </c>
      <c r="B12" s="1">
        <v>143243</v>
      </c>
      <c r="C12" s="1">
        <v>83090</v>
      </c>
      <c r="D12" s="1">
        <v>60153</v>
      </c>
      <c r="E12" s="1">
        <v>512895</v>
      </c>
      <c r="F12" s="1">
        <v>409861</v>
      </c>
      <c r="G12" s="1">
        <v>70471</v>
      </c>
      <c r="H12" s="1">
        <v>32563</v>
      </c>
      <c r="I12" s="1">
        <v>335821</v>
      </c>
      <c r="J12" s="1">
        <v>61412</v>
      </c>
      <c r="K12" s="1">
        <v>21872</v>
      </c>
      <c r="L12" s="1">
        <v>35173</v>
      </c>
      <c r="M12" s="1">
        <v>38386</v>
      </c>
      <c r="N12" s="1">
        <v>36688</v>
      </c>
      <c r="O12" s="1">
        <v>6074</v>
      </c>
      <c r="P12" s="1">
        <v>56124</v>
      </c>
      <c r="Q12" s="1">
        <v>80092</v>
      </c>
      <c r="R12" s="1">
        <v>140101</v>
      </c>
      <c r="S12" s="1">
        <v>14712</v>
      </c>
      <c r="T12" s="1">
        <v>44803</v>
      </c>
      <c r="U12" s="1">
        <v>4991</v>
      </c>
      <c r="V12" s="1">
        <v>9201</v>
      </c>
      <c r="W12" s="1">
        <v>21609</v>
      </c>
      <c r="X12" s="1">
        <v>44786</v>
      </c>
      <c r="Y12" s="1">
        <v>79580</v>
      </c>
      <c r="Z12" s="1">
        <v>6093</v>
      </c>
      <c r="AA12" s="1">
        <v>16637</v>
      </c>
      <c r="AB12" s="1">
        <v>16735</v>
      </c>
      <c r="AC12" s="1">
        <v>40114</v>
      </c>
      <c r="AD12" s="1">
        <v>144196</v>
      </c>
      <c r="AE12" s="1">
        <v>13012</v>
      </c>
      <c r="AF12" s="1">
        <v>131184</v>
      </c>
      <c r="AG12" s="1">
        <v>10092</v>
      </c>
      <c r="AH12" s="1">
        <v>7799</v>
      </c>
      <c r="AI12" s="1">
        <v>1662</v>
      </c>
      <c r="AJ12" s="1">
        <v>630</v>
      </c>
      <c r="AK12" s="1">
        <v>474600</v>
      </c>
      <c r="AL12" s="1">
        <v>269725</v>
      </c>
      <c r="AM12" s="1">
        <v>54227</v>
      </c>
      <c r="AN12" s="1">
        <v>150649</v>
      </c>
      <c r="AO12" s="1">
        <v>133809</v>
      </c>
      <c r="AP12" s="1">
        <v>11376</v>
      </c>
      <c r="AQ12" s="1">
        <v>122433</v>
      </c>
      <c r="AR12" s="1">
        <v>1974336</v>
      </c>
    </row>
    <row r="13" spans="1:44" x14ac:dyDescent="0.2">
      <c r="A13" s="1">
        <v>1980</v>
      </c>
      <c r="B13" s="1">
        <v>166996</v>
      </c>
      <c r="C13" s="1">
        <v>95840</v>
      </c>
      <c r="D13" s="1">
        <v>71156</v>
      </c>
      <c r="E13" s="1">
        <v>657671</v>
      </c>
      <c r="F13" s="1">
        <v>532204</v>
      </c>
      <c r="G13" s="1">
        <v>81286</v>
      </c>
      <c r="H13" s="1">
        <v>44181</v>
      </c>
      <c r="I13" s="1">
        <v>356717</v>
      </c>
      <c r="J13" s="1">
        <v>61818</v>
      </c>
      <c r="K13" s="1">
        <v>24706</v>
      </c>
      <c r="L13" s="1">
        <v>39055</v>
      </c>
      <c r="M13" s="1">
        <v>39713</v>
      </c>
      <c r="N13" s="1">
        <v>39174</v>
      </c>
      <c r="O13" s="1">
        <v>6341</v>
      </c>
      <c r="P13" s="1">
        <v>58502</v>
      </c>
      <c r="Q13" s="1">
        <v>87409</v>
      </c>
      <c r="R13" s="1">
        <v>184272</v>
      </c>
      <c r="S13" s="1">
        <v>17084</v>
      </c>
      <c r="T13" s="1">
        <v>61135</v>
      </c>
      <c r="U13" s="1">
        <v>6359</v>
      </c>
      <c r="V13" s="1">
        <v>12873</v>
      </c>
      <c r="W13" s="1">
        <v>29686</v>
      </c>
      <c r="X13" s="1">
        <v>57136</v>
      </c>
      <c r="Y13" s="1">
        <v>106792</v>
      </c>
      <c r="Z13" s="1">
        <v>8183</v>
      </c>
      <c r="AA13" s="1">
        <v>21132</v>
      </c>
      <c r="AB13" s="1">
        <v>22016</v>
      </c>
      <c r="AC13" s="1">
        <v>55462</v>
      </c>
      <c r="AD13" s="1">
        <v>172778</v>
      </c>
      <c r="AE13" s="1">
        <v>16522</v>
      </c>
      <c r="AF13" s="1">
        <v>156256</v>
      </c>
      <c r="AG13" s="1">
        <v>12489</v>
      </c>
      <c r="AH13" s="1">
        <v>9677</v>
      </c>
      <c r="AI13" s="1">
        <v>1979</v>
      </c>
      <c r="AJ13" s="1">
        <v>833</v>
      </c>
      <c r="AK13" s="1">
        <v>616087</v>
      </c>
      <c r="AL13" s="1">
        <v>351353</v>
      </c>
      <c r="AM13" s="1">
        <v>70752</v>
      </c>
      <c r="AN13" s="1">
        <v>193982</v>
      </c>
      <c r="AO13" s="1">
        <v>171895</v>
      </c>
      <c r="AP13" s="1">
        <v>14542</v>
      </c>
      <c r="AQ13" s="1">
        <v>157354</v>
      </c>
      <c r="AR13" s="1">
        <v>2445697</v>
      </c>
    </row>
    <row r="14" spans="1:44" x14ac:dyDescent="0.2">
      <c r="A14" s="1">
        <v>1990</v>
      </c>
      <c r="B14" s="1">
        <v>184406</v>
      </c>
      <c r="C14" s="1">
        <v>103969</v>
      </c>
      <c r="D14" s="1">
        <v>80437</v>
      </c>
      <c r="E14" s="1">
        <v>854756</v>
      </c>
      <c r="F14" s="1">
        <v>705257</v>
      </c>
      <c r="G14" s="1">
        <v>91114</v>
      </c>
      <c r="H14" s="1">
        <v>58385</v>
      </c>
      <c r="I14" s="1">
        <v>378150</v>
      </c>
      <c r="J14" s="1">
        <v>62673</v>
      </c>
      <c r="K14" s="1">
        <v>27963</v>
      </c>
      <c r="L14" s="1">
        <v>42991</v>
      </c>
      <c r="M14" s="1">
        <v>42413</v>
      </c>
      <c r="N14" s="1">
        <v>42815</v>
      </c>
      <c r="O14" s="1">
        <v>6710</v>
      </c>
      <c r="P14" s="1">
        <v>60163</v>
      </c>
      <c r="Q14" s="1">
        <v>92422</v>
      </c>
      <c r="R14" s="1">
        <v>242972</v>
      </c>
      <c r="S14" s="1">
        <v>19765</v>
      </c>
      <c r="T14" s="1">
        <v>81785</v>
      </c>
      <c r="U14" s="1">
        <v>8033</v>
      </c>
      <c r="V14" s="1">
        <v>17793</v>
      </c>
      <c r="W14" s="1">
        <v>44060</v>
      </c>
      <c r="X14" s="1">
        <v>71536</v>
      </c>
      <c r="Y14" s="1">
        <v>147452</v>
      </c>
      <c r="Z14" s="1">
        <v>11718</v>
      </c>
      <c r="AA14" s="1">
        <v>27790</v>
      </c>
      <c r="AB14" s="1">
        <v>29011</v>
      </c>
      <c r="AC14" s="1">
        <v>78934</v>
      </c>
      <c r="AD14" s="1">
        <v>199553</v>
      </c>
      <c r="AE14" s="1">
        <v>20023</v>
      </c>
      <c r="AF14" s="1">
        <v>179530</v>
      </c>
      <c r="AG14" s="1">
        <v>15286</v>
      </c>
      <c r="AH14" s="1">
        <v>11908</v>
      </c>
      <c r="AI14" s="1">
        <v>2315</v>
      </c>
      <c r="AJ14" s="1">
        <v>1063</v>
      </c>
      <c r="AK14" s="1">
        <v>809491</v>
      </c>
      <c r="AL14" s="1">
        <v>452495</v>
      </c>
      <c r="AM14" s="1">
        <v>95365</v>
      </c>
      <c r="AN14" s="1">
        <v>261632</v>
      </c>
      <c r="AO14" s="1">
        <v>224720</v>
      </c>
      <c r="AP14" s="1">
        <v>18887</v>
      </c>
      <c r="AQ14" s="1">
        <v>205832</v>
      </c>
      <c r="AR14" s="1">
        <v>3056784</v>
      </c>
    </row>
    <row r="15" spans="1:44" x14ac:dyDescent="0.2">
      <c r="A15" s="1">
        <v>2000</v>
      </c>
      <c r="B15" s="1">
        <v>192751</v>
      </c>
      <c r="C15" s="1">
        <v>108725</v>
      </c>
      <c r="D15" s="1">
        <v>84026</v>
      </c>
      <c r="E15" s="1">
        <v>1043802</v>
      </c>
      <c r="F15" s="1">
        <v>872131</v>
      </c>
      <c r="G15" s="1">
        <v>100970</v>
      </c>
      <c r="H15" s="1">
        <v>70701</v>
      </c>
      <c r="I15" s="1">
        <v>398611</v>
      </c>
      <c r="J15" s="1">
        <v>64865</v>
      </c>
      <c r="K15" s="1">
        <v>32156</v>
      </c>
      <c r="L15" s="1">
        <v>46367</v>
      </c>
      <c r="M15" s="1">
        <v>43988</v>
      </c>
      <c r="N15" s="1">
        <v>45725</v>
      </c>
      <c r="O15" s="1">
        <v>6945</v>
      </c>
      <c r="P15" s="1">
        <v>62870</v>
      </c>
      <c r="Q15" s="1">
        <v>95695</v>
      </c>
      <c r="R15" s="1">
        <v>303536</v>
      </c>
      <c r="S15" s="1">
        <v>23122</v>
      </c>
      <c r="T15" s="1">
        <v>104518</v>
      </c>
      <c r="U15" s="1">
        <v>9845</v>
      </c>
      <c r="V15" s="1">
        <v>22799</v>
      </c>
      <c r="W15" s="1">
        <v>56591</v>
      </c>
      <c r="X15" s="1">
        <v>86660</v>
      </c>
      <c r="Y15" s="1">
        <v>200796</v>
      </c>
      <c r="Z15" s="1">
        <v>16621</v>
      </c>
      <c r="AA15" s="1">
        <v>35852</v>
      </c>
      <c r="AB15" s="1">
        <v>37513</v>
      </c>
      <c r="AC15" s="1">
        <v>110810</v>
      </c>
      <c r="AD15" s="1">
        <v>223344</v>
      </c>
      <c r="AE15" s="1">
        <v>22706</v>
      </c>
      <c r="AF15" s="1">
        <v>200638</v>
      </c>
      <c r="AG15" s="1">
        <v>17793</v>
      </c>
      <c r="AH15" s="1">
        <v>13770</v>
      </c>
      <c r="AI15" s="1">
        <v>2706</v>
      </c>
      <c r="AJ15" s="1">
        <v>1318</v>
      </c>
      <c r="AK15" s="1">
        <v>1049124</v>
      </c>
      <c r="AL15" s="1">
        <v>578812</v>
      </c>
      <c r="AM15" s="1">
        <v>124334</v>
      </c>
      <c r="AN15" s="1">
        <v>345977</v>
      </c>
      <c r="AO15" s="1">
        <v>298584</v>
      </c>
      <c r="AP15" s="1">
        <v>25200</v>
      </c>
      <c r="AQ15" s="1">
        <v>273384</v>
      </c>
      <c r="AR15" s="1">
        <v>3728340</v>
      </c>
    </row>
    <row r="16" spans="1:44" x14ac:dyDescent="0.2">
      <c r="A16" s="1">
        <v>2010</v>
      </c>
      <c r="B16" s="1">
        <v>206035</v>
      </c>
      <c r="C16" s="1">
        <v>112765</v>
      </c>
      <c r="D16" s="1">
        <v>93270</v>
      </c>
      <c r="E16" s="1">
        <v>1203763</v>
      </c>
      <c r="F16" s="1">
        <v>1017747</v>
      </c>
      <c r="G16" s="1">
        <v>105126</v>
      </c>
      <c r="H16" s="1">
        <v>80891</v>
      </c>
      <c r="I16" s="1">
        <v>425103</v>
      </c>
      <c r="J16" s="1">
        <v>66691</v>
      </c>
      <c r="K16" s="1">
        <v>37425</v>
      </c>
      <c r="L16" s="1">
        <v>50112</v>
      </c>
      <c r="M16" s="1">
        <v>47697</v>
      </c>
      <c r="N16" s="1">
        <v>48452</v>
      </c>
      <c r="O16" s="1">
        <v>7496</v>
      </c>
      <c r="P16" s="1">
        <v>67657</v>
      </c>
      <c r="Q16" s="1">
        <v>99572</v>
      </c>
      <c r="R16" s="1">
        <v>371647</v>
      </c>
      <c r="S16" s="1">
        <v>26704</v>
      </c>
      <c r="T16" s="1">
        <v>129938</v>
      </c>
      <c r="U16" s="1">
        <v>11832</v>
      </c>
      <c r="V16" s="1">
        <v>28539</v>
      </c>
      <c r="W16" s="1">
        <v>69380</v>
      </c>
      <c r="X16" s="1">
        <v>105253</v>
      </c>
      <c r="Y16" s="1">
        <v>276441</v>
      </c>
      <c r="Z16" s="1">
        <v>22521</v>
      </c>
      <c r="AA16" s="1">
        <v>47583</v>
      </c>
      <c r="AB16" s="1">
        <v>46602</v>
      </c>
      <c r="AC16" s="1">
        <v>159735</v>
      </c>
      <c r="AD16" s="1">
        <v>250652</v>
      </c>
      <c r="AE16" s="1">
        <v>26273</v>
      </c>
      <c r="AF16" s="1">
        <v>224379</v>
      </c>
      <c r="AG16" s="1">
        <v>21141</v>
      </c>
      <c r="AH16" s="1">
        <v>16373</v>
      </c>
      <c r="AI16" s="1">
        <v>3153</v>
      </c>
      <c r="AJ16" s="1">
        <v>1615</v>
      </c>
      <c r="AK16" s="1">
        <v>1323659</v>
      </c>
      <c r="AL16" s="1">
        <v>731283</v>
      </c>
      <c r="AM16" s="1">
        <v>150750</v>
      </c>
      <c r="AN16" s="1">
        <v>441626</v>
      </c>
      <c r="AO16" s="1">
        <v>396362</v>
      </c>
      <c r="AP16" s="1">
        <v>30632</v>
      </c>
      <c r="AQ16" s="1">
        <v>365730</v>
      </c>
      <c r="AR16" s="1">
        <v>4474804</v>
      </c>
    </row>
    <row r="17" spans="1:44" x14ac:dyDescent="0.2">
      <c r="A17" s="1">
        <v>2020</v>
      </c>
      <c r="B17" s="1">
        <v>214407</v>
      </c>
      <c r="C17" s="1">
        <v>114173</v>
      </c>
      <c r="D17" s="1">
        <v>100234</v>
      </c>
      <c r="E17" s="1">
        <v>1296893</v>
      </c>
      <c r="F17" s="1">
        <v>1102995</v>
      </c>
      <c r="G17" s="1">
        <v>104627</v>
      </c>
      <c r="H17" s="1">
        <v>89270</v>
      </c>
      <c r="I17" s="1">
        <v>437387</v>
      </c>
      <c r="J17" s="1">
        <v>68941</v>
      </c>
      <c r="K17" s="1">
        <v>37349</v>
      </c>
      <c r="L17" s="1">
        <v>52532</v>
      </c>
      <c r="M17" s="1">
        <v>51113</v>
      </c>
      <c r="N17" s="1">
        <v>49982</v>
      </c>
      <c r="O17" s="1">
        <v>7729</v>
      </c>
      <c r="P17" s="1">
        <v>71102</v>
      </c>
      <c r="Q17" s="1">
        <v>98639</v>
      </c>
      <c r="R17" s="1">
        <v>435784</v>
      </c>
      <c r="S17" s="1">
        <v>30239</v>
      </c>
      <c r="T17" s="1">
        <v>150228</v>
      </c>
      <c r="U17" s="1">
        <v>13995</v>
      </c>
      <c r="V17" s="1">
        <v>34659</v>
      </c>
      <c r="W17" s="1">
        <v>82506</v>
      </c>
      <c r="X17" s="1">
        <v>124156</v>
      </c>
      <c r="Y17" s="1">
        <v>339674</v>
      </c>
      <c r="Z17" s="1">
        <v>27054</v>
      </c>
      <c r="AA17" s="1">
        <v>57797</v>
      </c>
      <c r="AB17" s="1">
        <v>56342</v>
      </c>
      <c r="AC17" s="1">
        <v>198481</v>
      </c>
      <c r="AD17" s="1">
        <v>276261</v>
      </c>
      <c r="AE17" s="1">
        <v>29486</v>
      </c>
      <c r="AF17" s="1">
        <v>246775</v>
      </c>
      <c r="AG17" s="1">
        <v>24165</v>
      </c>
      <c r="AH17" s="1">
        <v>18781</v>
      </c>
      <c r="AI17" s="1">
        <v>3544</v>
      </c>
      <c r="AJ17" s="1">
        <v>1840</v>
      </c>
      <c r="AK17" s="1">
        <v>1583353</v>
      </c>
      <c r="AL17" s="1">
        <v>873122</v>
      </c>
      <c r="AM17" s="1">
        <v>176338</v>
      </c>
      <c r="AN17" s="1">
        <v>533893</v>
      </c>
      <c r="AO17" s="1">
        <v>519830</v>
      </c>
      <c r="AP17" s="1">
        <v>36573</v>
      </c>
      <c r="AQ17" s="1">
        <v>483257</v>
      </c>
      <c r="AR17" s="1">
        <v>5127754</v>
      </c>
    </row>
  </sheetData>
  <pageMargins left="0.7" right="0.7" top="0.75" bottom="0.75" header="0.3" footer="0.3"/>
  <pageSetup paperSize="9" orientation="portrait" horizontalDpi="0" verticalDpi="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AR17"/>
  <sheetViews>
    <sheetView workbookViewId="0"/>
  </sheetViews>
  <sheetFormatPr baseColWidth="10" defaultRowHeight="16" x14ac:dyDescent="0.2"/>
  <sheetData>
    <row r="1" spans="1:44" x14ac:dyDescent="0.2">
      <c r="A1" t="s">
        <v>3369</v>
      </c>
      <c r="B1" t="s">
        <v>3370</v>
      </c>
      <c r="C1" t="s">
        <v>3371</v>
      </c>
      <c r="D1" t="s">
        <v>3372</v>
      </c>
      <c r="E1" t="s">
        <v>3373</v>
      </c>
      <c r="F1" t="s">
        <v>3374</v>
      </c>
      <c r="G1" t="s">
        <v>3375</v>
      </c>
      <c r="H1" t="s">
        <v>3376</v>
      </c>
      <c r="I1" t="s">
        <v>3377</v>
      </c>
      <c r="J1" t="s">
        <v>3378</v>
      </c>
      <c r="K1" t="s">
        <v>3379</v>
      </c>
      <c r="L1" t="s">
        <v>3380</v>
      </c>
      <c r="M1" t="s">
        <v>3381</v>
      </c>
      <c r="N1" t="s">
        <v>3382</v>
      </c>
      <c r="O1" t="s">
        <v>3383</v>
      </c>
      <c r="P1" t="s">
        <v>3384</v>
      </c>
      <c r="Q1" t="s">
        <v>3385</v>
      </c>
      <c r="R1" t="s">
        <v>3386</v>
      </c>
      <c r="S1" t="s">
        <v>3387</v>
      </c>
      <c r="T1" t="s">
        <v>3388</v>
      </c>
      <c r="U1" t="s">
        <v>3389</v>
      </c>
      <c r="V1" t="s">
        <v>3390</v>
      </c>
      <c r="W1" t="s">
        <v>3391</v>
      </c>
      <c r="X1" t="s">
        <v>3392</v>
      </c>
      <c r="Y1" t="s">
        <v>3393</v>
      </c>
      <c r="Z1" t="s">
        <v>3394</v>
      </c>
      <c r="AA1" t="s">
        <v>3395</v>
      </c>
      <c r="AB1" t="s">
        <v>3396</v>
      </c>
      <c r="AC1" t="s">
        <v>3397</v>
      </c>
      <c r="AD1" t="s">
        <v>3398</v>
      </c>
      <c r="AE1" t="s">
        <v>3399</v>
      </c>
      <c r="AF1" t="s">
        <v>3400</v>
      </c>
      <c r="AG1" t="s">
        <v>3401</v>
      </c>
      <c r="AH1" t="s">
        <v>3402</v>
      </c>
      <c r="AI1" t="s">
        <v>3403</v>
      </c>
      <c r="AJ1" t="s">
        <v>3404</v>
      </c>
      <c r="AK1" t="s">
        <v>3405</v>
      </c>
      <c r="AL1" t="s">
        <v>3406</v>
      </c>
      <c r="AM1" t="s">
        <v>3407</v>
      </c>
      <c r="AN1" t="s">
        <v>3408</v>
      </c>
      <c r="AO1" t="s">
        <v>3409</v>
      </c>
      <c r="AP1" t="s">
        <v>3410</v>
      </c>
      <c r="AQ1" t="s">
        <v>3411</v>
      </c>
      <c r="AR1" t="s">
        <v>3412</v>
      </c>
    </row>
    <row r="2" spans="1:44" x14ac:dyDescent="0.2">
      <c r="A2" s="1">
        <v>1820</v>
      </c>
      <c r="B2" s="1">
        <v>27209</v>
      </c>
      <c r="C2" s="1">
        <v>16042</v>
      </c>
      <c r="D2" s="1">
        <v>11166</v>
      </c>
      <c r="E2" s="1">
        <v>260568</v>
      </c>
      <c r="F2" s="1">
        <v>220650</v>
      </c>
      <c r="G2" s="1">
        <v>21361</v>
      </c>
      <c r="H2" s="1">
        <v>18557</v>
      </c>
      <c r="I2" s="1">
        <v>232003</v>
      </c>
      <c r="J2" s="1">
        <v>30596</v>
      </c>
      <c r="K2" s="1">
        <v>18774</v>
      </c>
      <c r="L2" s="1">
        <v>50283</v>
      </c>
      <c r="M2" s="1">
        <v>34918</v>
      </c>
      <c r="N2" s="1">
        <v>32472</v>
      </c>
      <c r="O2" s="1">
        <v>2792</v>
      </c>
      <c r="P2" s="1">
        <v>40554</v>
      </c>
      <c r="Q2" s="1">
        <v>21615</v>
      </c>
      <c r="R2" s="1">
        <v>16411</v>
      </c>
      <c r="S2" s="1">
        <v>536</v>
      </c>
      <c r="T2" s="1">
        <v>4138</v>
      </c>
      <c r="U2" s="1">
        <v>357</v>
      </c>
      <c r="V2" s="1">
        <v>671</v>
      </c>
      <c r="W2" s="1">
        <v>5689</v>
      </c>
      <c r="X2" s="1">
        <v>5021</v>
      </c>
      <c r="Y2" s="1">
        <v>43752</v>
      </c>
      <c r="Z2" s="1">
        <v>3052</v>
      </c>
      <c r="AA2" s="1">
        <v>4290</v>
      </c>
      <c r="AB2" s="1">
        <v>12748</v>
      </c>
      <c r="AC2" s="1">
        <v>23662</v>
      </c>
      <c r="AD2" s="1">
        <v>19277</v>
      </c>
      <c r="AE2" s="1">
        <v>863</v>
      </c>
      <c r="AF2" s="1">
        <v>18414</v>
      </c>
      <c r="AG2" s="1">
        <v>399</v>
      </c>
      <c r="AH2" s="1">
        <v>218</v>
      </c>
      <c r="AI2" s="1">
        <v>64</v>
      </c>
      <c r="AJ2" s="1">
        <v>117</v>
      </c>
      <c r="AK2" s="1">
        <v>108436</v>
      </c>
      <c r="AL2" s="1">
        <v>82538</v>
      </c>
      <c r="AM2" s="1">
        <v>6036</v>
      </c>
      <c r="AN2" s="1">
        <v>19862</v>
      </c>
      <c r="AO2" s="1">
        <v>26645</v>
      </c>
      <c r="AP2" s="1">
        <v>995</v>
      </c>
      <c r="AQ2" s="1">
        <v>25650</v>
      </c>
      <c r="AR2" s="1">
        <v>734700</v>
      </c>
    </row>
    <row r="3" spans="1:44" x14ac:dyDescent="0.2">
      <c r="A3" s="1">
        <v>1850</v>
      </c>
      <c r="B3" s="1">
        <v>42478</v>
      </c>
      <c r="C3" s="1">
        <v>25045</v>
      </c>
      <c r="D3" s="1">
        <v>17432</v>
      </c>
      <c r="E3" s="1">
        <v>274206</v>
      </c>
      <c r="F3" s="1">
        <v>232110</v>
      </c>
      <c r="G3" s="1">
        <v>24042</v>
      </c>
      <c r="H3" s="1">
        <v>18053</v>
      </c>
      <c r="I3" s="1">
        <v>351862</v>
      </c>
      <c r="J3" s="1">
        <v>60023</v>
      </c>
      <c r="K3" s="1">
        <v>24432</v>
      </c>
      <c r="L3" s="1">
        <v>73207</v>
      </c>
      <c r="M3" s="1">
        <v>58556</v>
      </c>
      <c r="N3" s="1">
        <v>38457</v>
      </c>
      <c r="O3" s="1">
        <v>3778</v>
      </c>
      <c r="P3" s="1">
        <v>59676</v>
      </c>
      <c r="Q3" s="1">
        <v>33733</v>
      </c>
      <c r="R3" s="1">
        <v>26793</v>
      </c>
      <c r="S3" s="1">
        <v>1385</v>
      </c>
      <c r="T3" s="1">
        <v>6641</v>
      </c>
      <c r="U3" s="1">
        <v>1072</v>
      </c>
      <c r="V3" s="1">
        <v>1060</v>
      </c>
      <c r="W3" s="1">
        <v>6926</v>
      </c>
      <c r="X3" s="1">
        <v>9709</v>
      </c>
      <c r="Y3" s="1">
        <v>61494</v>
      </c>
      <c r="Z3" s="1">
        <v>5501</v>
      </c>
      <c r="AA3" s="1">
        <v>7124</v>
      </c>
      <c r="AB3" s="1">
        <v>15809</v>
      </c>
      <c r="AC3" s="1">
        <v>33060</v>
      </c>
      <c r="AD3" s="1">
        <v>62950</v>
      </c>
      <c r="AE3" s="1">
        <v>3865</v>
      </c>
      <c r="AF3" s="1">
        <v>59085</v>
      </c>
      <c r="AG3" s="1">
        <v>1718</v>
      </c>
      <c r="AH3" s="1">
        <v>1504</v>
      </c>
      <c r="AI3" s="1">
        <v>127</v>
      </c>
      <c r="AJ3" s="1">
        <v>87</v>
      </c>
      <c r="AK3" s="1">
        <v>115775</v>
      </c>
      <c r="AL3" s="1">
        <v>93492</v>
      </c>
      <c r="AM3" s="1">
        <v>7543</v>
      </c>
      <c r="AN3" s="1">
        <v>14739</v>
      </c>
      <c r="AO3" s="1">
        <v>32008</v>
      </c>
      <c r="AP3" s="1">
        <v>1303</v>
      </c>
      <c r="AQ3" s="1">
        <v>30704</v>
      </c>
      <c r="AR3" s="1">
        <v>969282</v>
      </c>
    </row>
    <row r="4" spans="1:44" x14ac:dyDescent="0.2">
      <c r="A4" s="1">
        <v>1880</v>
      </c>
      <c r="B4" s="1">
        <v>105522</v>
      </c>
      <c r="C4" s="1">
        <v>62217</v>
      </c>
      <c r="D4" s="1">
        <v>43305</v>
      </c>
      <c r="E4" s="1">
        <v>275533</v>
      </c>
      <c r="F4" s="1">
        <v>224037</v>
      </c>
      <c r="G4" s="1">
        <v>32326</v>
      </c>
      <c r="H4" s="1">
        <v>19170</v>
      </c>
      <c r="I4" s="1">
        <v>636455</v>
      </c>
      <c r="J4" s="1">
        <v>107900</v>
      </c>
      <c r="K4" s="1">
        <v>40850</v>
      </c>
      <c r="L4" s="1">
        <v>102530</v>
      </c>
      <c r="M4" s="1">
        <v>124686</v>
      </c>
      <c r="N4" s="1">
        <v>55256</v>
      </c>
      <c r="O4" s="1">
        <v>7021</v>
      </c>
      <c r="P4" s="1">
        <v>103929</v>
      </c>
      <c r="Q4" s="1">
        <v>94283</v>
      </c>
      <c r="R4" s="1">
        <v>52570</v>
      </c>
      <c r="S4" s="1">
        <v>3976</v>
      </c>
      <c r="T4" s="1">
        <v>13213</v>
      </c>
      <c r="U4" s="1">
        <v>3078</v>
      </c>
      <c r="V4" s="1">
        <v>2106</v>
      </c>
      <c r="W4" s="1">
        <v>11421</v>
      </c>
      <c r="X4" s="1">
        <v>18778</v>
      </c>
      <c r="Y4" s="1">
        <v>99786</v>
      </c>
      <c r="Z4" s="1">
        <v>9401</v>
      </c>
      <c r="AA4" s="1">
        <v>11975</v>
      </c>
      <c r="AB4" s="1">
        <v>20374</v>
      </c>
      <c r="AC4" s="1">
        <v>58035</v>
      </c>
      <c r="AD4" s="1">
        <v>227091</v>
      </c>
      <c r="AE4" s="1">
        <v>9310</v>
      </c>
      <c r="AF4" s="1">
        <v>217781</v>
      </c>
      <c r="AG4" s="1">
        <v>14424</v>
      </c>
      <c r="AH4" s="1">
        <v>11853</v>
      </c>
      <c r="AI4" s="1">
        <v>2396</v>
      </c>
      <c r="AJ4" s="1">
        <v>175</v>
      </c>
      <c r="AK4" s="1">
        <v>137640</v>
      </c>
      <c r="AL4" s="1">
        <v>95490</v>
      </c>
      <c r="AM4" s="1">
        <v>12495</v>
      </c>
      <c r="AN4" s="1">
        <v>29655</v>
      </c>
      <c r="AO4" s="1">
        <v>56937</v>
      </c>
      <c r="AP4" s="1">
        <v>6190</v>
      </c>
      <c r="AQ4" s="1">
        <v>50747</v>
      </c>
      <c r="AR4" s="1">
        <v>1605959</v>
      </c>
    </row>
    <row r="5" spans="1:44" x14ac:dyDescent="0.2">
      <c r="A5" s="1">
        <v>1900</v>
      </c>
      <c r="B5" s="1">
        <v>192732</v>
      </c>
      <c r="C5" s="1">
        <v>113637</v>
      </c>
      <c r="D5" s="1">
        <v>79095</v>
      </c>
      <c r="E5" s="1">
        <v>326146</v>
      </c>
      <c r="F5" s="1">
        <v>255292</v>
      </c>
      <c r="G5" s="1">
        <v>48993</v>
      </c>
      <c r="H5" s="1">
        <v>21860</v>
      </c>
      <c r="I5" s="1">
        <v>1022594</v>
      </c>
      <c r="J5" s="1">
        <v>202233</v>
      </c>
      <c r="K5" s="1">
        <v>47771</v>
      </c>
      <c r="L5" s="1">
        <v>157696</v>
      </c>
      <c r="M5" s="1">
        <v>205711</v>
      </c>
      <c r="N5" s="1">
        <v>81445</v>
      </c>
      <c r="O5" s="1">
        <v>11231</v>
      </c>
      <c r="P5" s="1">
        <v>163506</v>
      </c>
      <c r="Q5" s="1">
        <v>153001</v>
      </c>
      <c r="R5" s="1">
        <v>84993</v>
      </c>
      <c r="S5" s="1">
        <v>13582</v>
      </c>
      <c r="T5" s="1">
        <v>16643</v>
      </c>
      <c r="U5" s="1">
        <v>5633</v>
      </c>
      <c r="V5" s="1">
        <v>2850</v>
      </c>
      <c r="W5" s="1">
        <v>21262</v>
      </c>
      <c r="X5" s="1">
        <v>25024</v>
      </c>
      <c r="Y5" s="1">
        <v>152716</v>
      </c>
      <c r="Z5" s="1">
        <v>13938</v>
      </c>
      <c r="AA5" s="1">
        <v>17900</v>
      </c>
      <c r="AB5" s="1">
        <v>25424</v>
      </c>
      <c r="AC5" s="1">
        <v>95453</v>
      </c>
      <c r="AD5" s="1">
        <v>442196</v>
      </c>
      <c r="AE5" s="1">
        <v>18574</v>
      </c>
      <c r="AF5" s="1">
        <v>423622</v>
      </c>
      <c r="AG5" s="1">
        <v>23354</v>
      </c>
      <c r="AH5" s="1">
        <v>18904</v>
      </c>
      <c r="AI5" s="1">
        <v>4264</v>
      </c>
      <c r="AJ5" s="1">
        <v>185</v>
      </c>
      <c r="AK5" s="1">
        <v>161079</v>
      </c>
      <c r="AL5" s="1">
        <v>113755</v>
      </c>
      <c r="AM5" s="1">
        <v>15946</v>
      </c>
      <c r="AN5" s="1">
        <v>31379</v>
      </c>
      <c r="AO5" s="1">
        <v>79055</v>
      </c>
      <c r="AP5" s="1">
        <v>7422</v>
      </c>
      <c r="AQ5" s="1">
        <v>71633</v>
      </c>
      <c r="AR5" s="1">
        <v>2484865</v>
      </c>
    </row>
    <row r="6" spans="1:44" x14ac:dyDescent="0.2">
      <c r="A6" s="1">
        <v>1910</v>
      </c>
      <c r="B6" s="1">
        <v>258718</v>
      </c>
      <c r="C6" s="1">
        <v>152543</v>
      </c>
      <c r="D6" s="1">
        <v>106175</v>
      </c>
      <c r="E6" s="1">
        <v>339085</v>
      </c>
      <c r="F6" s="1">
        <v>254237</v>
      </c>
      <c r="G6" s="1">
        <v>60028</v>
      </c>
      <c r="H6" s="1">
        <v>24819</v>
      </c>
      <c r="I6" s="1">
        <v>1118956</v>
      </c>
      <c r="J6" s="1">
        <v>262278</v>
      </c>
      <c r="K6" s="1">
        <v>53902</v>
      </c>
      <c r="L6" s="1">
        <v>155247</v>
      </c>
      <c r="M6" s="1">
        <v>227851</v>
      </c>
      <c r="N6" s="1">
        <v>101027</v>
      </c>
      <c r="O6" s="1">
        <v>14233</v>
      </c>
      <c r="P6" s="1">
        <v>183103</v>
      </c>
      <c r="Q6" s="1">
        <v>121315</v>
      </c>
      <c r="R6" s="1">
        <v>123595</v>
      </c>
      <c r="S6" s="1">
        <v>26297</v>
      </c>
      <c r="T6" s="1">
        <v>23289</v>
      </c>
      <c r="U6" s="1">
        <v>8363</v>
      </c>
      <c r="V6" s="1">
        <v>3976</v>
      </c>
      <c r="W6" s="1">
        <v>28815</v>
      </c>
      <c r="X6" s="1">
        <v>32854</v>
      </c>
      <c r="Y6" s="1">
        <v>179181</v>
      </c>
      <c r="Z6" s="1">
        <v>16207</v>
      </c>
      <c r="AA6" s="1">
        <v>20863</v>
      </c>
      <c r="AB6" s="1">
        <v>27949</v>
      </c>
      <c r="AC6" s="1">
        <v>114163</v>
      </c>
      <c r="AD6" s="1">
        <v>650963</v>
      </c>
      <c r="AE6" s="1">
        <v>34173</v>
      </c>
      <c r="AF6" s="1">
        <v>616790</v>
      </c>
      <c r="AG6" s="1">
        <v>36054</v>
      </c>
      <c r="AH6" s="1">
        <v>28701</v>
      </c>
      <c r="AI6" s="1">
        <v>6830</v>
      </c>
      <c r="AJ6" s="1">
        <v>523</v>
      </c>
      <c r="AK6" s="1">
        <v>247106</v>
      </c>
      <c r="AL6" s="1">
        <v>140523</v>
      </c>
      <c r="AM6" s="1">
        <v>18111</v>
      </c>
      <c r="AN6" s="1">
        <v>88471</v>
      </c>
      <c r="AO6" s="1">
        <v>96170</v>
      </c>
      <c r="AP6" s="1">
        <v>10755</v>
      </c>
      <c r="AQ6" s="1">
        <v>85415</v>
      </c>
      <c r="AR6" s="1">
        <v>3049827</v>
      </c>
    </row>
    <row r="7" spans="1:44" x14ac:dyDescent="0.2">
      <c r="A7" s="1">
        <v>1920</v>
      </c>
      <c r="B7" s="1">
        <v>200000</v>
      </c>
      <c r="C7" s="1">
        <v>105000</v>
      </c>
      <c r="D7" s="1">
        <v>95000</v>
      </c>
      <c r="E7" s="1">
        <v>413468</v>
      </c>
      <c r="F7" s="1">
        <v>298838</v>
      </c>
      <c r="G7" s="1">
        <v>86852</v>
      </c>
      <c r="H7" s="1">
        <v>27778</v>
      </c>
      <c r="I7" s="1">
        <v>1079196</v>
      </c>
      <c r="J7" s="1">
        <v>212100</v>
      </c>
      <c r="K7" s="1">
        <v>66227</v>
      </c>
      <c r="L7" s="1">
        <v>164413</v>
      </c>
      <c r="M7" s="1">
        <v>222568</v>
      </c>
      <c r="N7" s="1">
        <v>108397</v>
      </c>
      <c r="O7" s="1">
        <v>17927</v>
      </c>
      <c r="P7" s="1">
        <v>197935</v>
      </c>
      <c r="Q7" s="1">
        <v>89628</v>
      </c>
      <c r="R7" s="1">
        <v>156144</v>
      </c>
      <c r="S7" s="1">
        <v>30976</v>
      </c>
      <c r="T7" s="1">
        <v>36040</v>
      </c>
      <c r="U7" s="1">
        <v>8891</v>
      </c>
      <c r="V7" s="1">
        <v>6943</v>
      </c>
      <c r="W7" s="1">
        <v>32610</v>
      </c>
      <c r="X7" s="1">
        <v>40684</v>
      </c>
      <c r="Y7" s="1">
        <v>193055</v>
      </c>
      <c r="Z7" s="1">
        <v>19759</v>
      </c>
      <c r="AA7" s="1">
        <v>23862</v>
      </c>
      <c r="AB7" s="1">
        <v>16562</v>
      </c>
      <c r="AC7" s="1">
        <v>132872</v>
      </c>
      <c r="AD7" s="1">
        <v>788409</v>
      </c>
      <c r="AE7" s="1">
        <v>39717</v>
      </c>
      <c r="AF7" s="1">
        <v>748692</v>
      </c>
      <c r="AG7" s="1">
        <v>41621</v>
      </c>
      <c r="AH7" s="1">
        <v>32153</v>
      </c>
      <c r="AI7" s="1">
        <v>8607</v>
      </c>
      <c r="AJ7" s="1">
        <v>860</v>
      </c>
      <c r="AK7" s="1">
        <v>295576</v>
      </c>
      <c r="AL7" s="1">
        <v>129484</v>
      </c>
      <c r="AM7" s="1">
        <v>20528</v>
      </c>
      <c r="AN7" s="1">
        <v>145564</v>
      </c>
      <c r="AO7" s="1">
        <v>112803</v>
      </c>
      <c r="AP7" s="1">
        <v>13558</v>
      </c>
      <c r="AQ7" s="1">
        <v>99245</v>
      </c>
      <c r="AR7" s="1">
        <v>3280271</v>
      </c>
    </row>
    <row r="8" spans="1:44" x14ac:dyDescent="0.2">
      <c r="A8" s="1">
        <v>1930</v>
      </c>
      <c r="B8" s="1">
        <v>326568</v>
      </c>
      <c r="C8" s="1">
        <v>192548</v>
      </c>
      <c r="D8" s="1">
        <v>134020</v>
      </c>
      <c r="E8" s="1">
        <v>469241</v>
      </c>
      <c r="F8" s="1">
        <v>324937</v>
      </c>
      <c r="G8" s="1">
        <v>111996</v>
      </c>
      <c r="H8" s="1">
        <v>32308</v>
      </c>
      <c r="I8" s="1">
        <v>1473256</v>
      </c>
      <c r="J8" s="1">
        <v>322113</v>
      </c>
      <c r="K8" s="1">
        <v>88372</v>
      </c>
      <c r="L8" s="1">
        <v>205608</v>
      </c>
      <c r="M8" s="1">
        <v>271445</v>
      </c>
      <c r="N8" s="1">
        <v>129046</v>
      </c>
      <c r="O8" s="1">
        <v>22508</v>
      </c>
      <c r="P8" s="1">
        <v>254450</v>
      </c>
      <c r="Q8" s="1">
        <v>179715</v>
      </c>
      <c r="R8" s="1">
        <v>216002</v>
      </c>
      <c r="S8" s="1">
        <v>48850</v>
      </c>
      <c r="T8" s="1">
        <v>47985</v>
      </c>
      <c r="U8" s="1">
        <v>11694</v>
      </c>
      <c r="V8" s="1">
        <v>12175</v>
      </c>
      <c r="W8" s="1">
        <v>32891</v>
      </c>
      <c r="X8" s="1">
        <v>62407</v>
      </c>
      <c r="Y8" s="1">
        <v>233351</v>
      </c>
      <c r="Z8" s="1">
        <v>23861</v>
      </c>
      <c r="AA8" s="1">
        <v>26878</v>
      </c>
      <c r="AB8" s="1">
        <v>31031</v>
      </c>
      <c r="AC8" s="1">
        <v>151581</v>
      </c>
      <c r="AD8" s="1">
        <v>971535</v>
      </c>
      <c r="AE8" s="1">
        <v>59001</v>
      </c>
      <c r="AF8" s="1">
        <v>912534</v>
      </c>
      <c r="AG8" s="1">
        <v>48088</v>
      </c>
      <c r="AH8" s="1">
        <v>38345</v>
      </c>
      <c r="AI8" s="1">
        <v>9104</v>
      </c>
      <c r="AJ8" s="1">
        <v>638</v>
      </c>
      <c r="AK8" s="1">
        <v>300631</v>
      </c>
      <c r="AL8" s="1">
        <v>164702</v>
      </c>
      <c r="AM8" s="1">
        <v>27901</v>
      </c>
      <c r="AN8" s="1">
        <v>108028</v>
      </c>
      <c r="AO8" s="1">
        <v>159910</v>
      </c>
      <c r="AP8" s="1">
        <v>23284</v>
      </c>
      <c r="AQ8" s="1">
        <v>136626</v>
      </c>
      <c r="AR8" s="1">
        <v>4198583</v>
      </c>
    </row>
    <row r="9" spans="1:44" x14ac:dyDescent="0.2">
      <c r="A9" s="1">
        <v>1940</v>
      </c>
      <c r="B9" s="1">
        <v>543870</v>
      </c>
      <c r="C9" s="1">
        <v>320672</v>
      </c>
      <c r="D9" s="1">
        <v>223198</v>
      </c>
      <c r="E9" s="1">
        <v>552177</v>
      </c>
      <c r="F9" s="1">
        <v>328948</v>
      </c>
      <c r="G9" s="1">
        <v>186392</v>
      </c>
      <c r="H9" s="1">
        <v>36837</v>
      </c>
      <c r="I9" s="1">
        <v>1693225</v>
      </c>
      <c r="J9" s="1">
        <v>470003</v>
      </c>
      <c r="K9" s="1">
        <v>77335</v>
      </c>
      <c r="L9" s="1">
        <v>149894</v>
      </c>
      <c r="M9" s="1">
        <v>295101</v>
      </c>
      <c r="N9" s="1">
        <v>128189</v>
      </c>
      <c r="O9" s="1">
        <v>27885</v>
      </c>
      <c r="P9" s="1">
        <v>275019</v>
      </c>
      <c r="Q9" s="1">
        <v>269801</v>
      </c>
      <c r="R9" s="1">
        <v>291199</v>
      </c>
      <c r="S9" s="1">
        <v>59347</v>
      </c>
      <c r="T9" s="1">
        <v>70090</v>
      </c>
      <c r="U9" s="1">
        <v>14715</v>
      </c>
      <c r="V9" s="1">
        <v>18143</v>
      </c>
      <c r="W9" s="1">
        <v>44772</v>
      </c>
      <c r="X9" s="1">
        <v>84130</v>
      </c>
      <c r="Y9" s="1">
        <v>277833</v>
      </c>
      <c r="Z9" s="1">
        <v>27962</v>
      </c>
      <c r="AA9" s="1">
        <v>29894</v>
      </c>
      <c r="AB9" s="1">
        <v>49687</v>
      </c>
      <c r="AC9" s="1">
        <v>170290</v>
      </c>
      <c r="AD9" s="1">
        <v>1171971</v>
      </c>
      <c r="AE9" s="1">
        <v>73366</v>
      </c>
      <c r="AF9" s="1">
        <v>1098606</v>
      </c>
      <c r="AG9" s="1">
        <v>67758</v>
      </c>
      <c r="AH9" s="1">
        <v>54669</v>
      </c>
      <c r="AI9" s="1">
        <v>12672</v>
      </c>
      <c r="AJ9" s="1">
        <v>416</v>
      </c>
      <c r="AK9" s="1">
        <v>295325</v>
      </c>
      <c r="AL9" s="1">
        <v>190034</v>
      </c>
      <c r="AM9" s="1">
        <v>34798</v>
      </c>
      <c r="AN9" s="1">
        <v>70493</v>
      </c>
      <c r="AO9" s="1">
        <v>215619</v>
      </c>
      <c r="AP9" s="1">
        <v>39589</v>
      </c>
      <c r="AQ9" s="1">
        <v>176030</v>
      </c>
      <c r="AR9" s="1">
        <v>5108975</v>
      </c>
    </row>
    <row r="10" spans="1:44" x14ac:dyDescent="0.2">
      <c r="A10" s="1">
        <v>1950</v>
      </c>
      <c r="B10" s="1">
        <v>660539</v>
      </c>
      <c r="C10" s="1">
        <v>389462</v>
      </c>
      <c r="D10" s="1">
        <v>271077</v>
      </c>
      <c r="E10" s="1">
        <v>503123</v>
      </c>
      <c r="F10" s="1">
        <v>286878</v>
      </c>
      <c r="G10" s="1">
        <v>183141</v>
      </c>
      <c r="H10" s="1">
        <v>33104</v>
      </c>
      <c r="I10" s="1">
        <v>2048787</v>
      </c>
      <c r="J10" s="1">
        <v>330543</v>
      </c>
      <c r="K10" s="1">
        <v>101981</v>
      </c>
      <c r="L10" s="1">
        <v>275661</v>
      </c>
      <c r="M10" s="1">
        <v>379330</v>
      </c>
      <c r="N10" s="1">
        <v>227480</v>
      </c>
      <c r="O10" s="1">
        <v>48023</v>
      </c>
      <c r="P10" s="1">
        <v>369747</v>
      </c>
      <c r="Q10" s="1">
        <v>316021</v>
      </c>
      <c r="R10" s="1">
        <v>475147</v>
      </c>
      <c r="S10" s="1">
        <v>86087</v>
      </c>
      <c r="T10" s="1">
        <v>126534</v>
      </c>
      <c r="U10" s="1">
        <v>20134</v>
      </c>
      <c r="V10" s="1">
        <v>26043</v>
      </c>
      <c r="W10" s="1">
        <v>85746</v>
      </c>
      <c r="X10" s="1">
        <v>130603</v>
      </c>
      <c r="Y10" s="1">
        <v>311024</v>
      </c>
      <c r="Z10" s="1">
        <v>32064</v>
      </c>
      <c r="AA10" s="1">
        <v>32909</v>
      </c>
      <c r="AB10" s="1">
        <v>57051</v>
      </c>
      <c r="AC10" s="1">
        <v>188999</v>
      </c>
      <c r="AD10" s="1">
        <v>1720535</v>
      </c>
      <c r="AE10" s="1">
        <v>119452</v>
      </c>
      <c r="AF10" s="1">
        <v>1601083</v>
      </c>
      <c r="AG10" s="1">
        <v>98087</v>
      </c>
      <c r="AH10" s="1">
        <v>77158</v>
      </c>
      <c r="AI10" s="1">
        <v>19840</v>
      </c>
      <c r="AJ10" s="1">
        <v>1089</v>
      </c>
      <c r="AK10" s="1">
        <v>423661</v>
      </c>
      <c r="AL10" s="1">
        <v>211333</v>
      </c>
      <c r="AM10" s="1">
        <v>28014</v>
      </c>
      <c r="AN10" s="1">
        <v>184314</v>
      </c>
      <c r="AO10" s="1">
        <v>263206</v>
      </c>
      <c r="AP10" s="1">
        <v>54773</v>
      </c>
      <c r="AQ10" s="1">
        <v>208433</v>
      </c>
      <c r="AR10" s="1">
        <v>6504109</v>
      </c>
    </row>
    <row r="11" spans="1:44" x14ac:dyDescent="0.2">
      <c r="A11" s="1">
        <v>1960</v>
      </c>
      <c r="B11" s="1">
        <v>1091793</v>
      </c>
      <c r="C11" s="1">
        <v>643734</v>
      </c>
      <c r="D11" s="1">
        <v>448059</v>
      </c>
      <c r="E11" s="1">
        <v>1025624</v>
      </c>
      <c r="F11" s="1">
        <v>544826</v>
      </c>
      <c r="G11" s="1">
        <v>418887</v>
      </c>
      <c r="H11" s="1">
        <v>61911</v>
      </c>
      <c r="I11" s="1">
        <v>3367130</v>
      </c>
      <c r="J11" s="1">
        <v>695691</v>
      </c>
      <c r="K11" s="1">
        <v>154585</v>
      </c>
      <c r="L11" s="1">
        <v>429679</v>
      </c>
      <c r="M11" s="1">
        <v>486785</v>
      </c>
      <c r="N11" s="1">
        <v>408716</v>
      </c>
      <c r="O11" s="1">
        <v>69132</v>
      </c>
      <c r="P11" s="1">
        <v>598725</v>
      </c>
      <c r="Q11" s="1">
        <v>523817</v>
      </c>
      <c r="R11" s="1">
        <v>795180</v>
      </c>
      <c r="S11" s="1">
        <v>114658</v>
      </c>
      <c r="T11" s="1">
        <v>235277</v>
      </c>
      <c r="U11" s="1">
        <v>25006</v>
      </c>
      <c r="V11" s="1">
        <v>41490</v>
      </c>
      <c r="W11" s="1">
        <v>155240</v>
      </c>
      <c r="X11" s="1">
        <v>223510</v>
      </c>
      <c r="Y11" s="1">
        <v>548289</v>
      </c>
      <c r="Z11" s="1">
        <v>60249</v>
      </c>
      <c r="AA11" s="1">
        <v>45363</v>
      </c>
      <c r="AB11" s="1">
        <v>104593</v>
      </c>
      <c r="AC11" s="1">
        <v>338084</v>
      </c>
      <c r="AD11" s="1">
        <v>2412649</v>
      </c>
      <c r="AE11" s="1">
        <v>178400</v>
      </c>
      <c r="AF11" s="1">
        <v>2234249</v>
      </c>
      <c r="AG11" s="1">
        <v>140190</v>
      </c>
      <c r="AH11" s="1">
        <v>111218</v>
      </c>
      <c r="AI11" s="1">
        <v>27352</v>
      </c>
      <c r="AJ11" s="1">
        <v>1620</v>
      </c>
      <c r="AK11" s="1">
        <v>626603</v>
      </c>
      <c r="AL11" s="1">
        <v>313586</v>
      </c>
      <c r="AM11" s="1">
        <v>38865</v>
      </c>
      <c r="AN11" s="1">
        <v>274152</v>
      </c>
      <c r="AO11" s="1">
        <v>388891</v>
      </c>
      <c r="AP11" s="1">
        <v>84375</v>
      </c>
      <c r="AQ11" s="1">
        <v>304517</v>
      </c>
      <c r="AR11" s="1">
        <v>10396349</v>
      </c>
    </row>
    <row r="12" spans="1:44" x14ac:dyDescent="0.2">
      <c r="A12" s="1">
        <v>1970</v>
      </c>
      <c r="B12" s="1">
        <v>1777273</v>
      </c>
      <c r="C12" s="1">
        <v>1149507</v>
      </c>
      <c r="D12" s="1">
        <v>627766</v>
      </c>
      <c r="E12" s="1">
        <v>1812006</v>
      </c>
      <c r="F12" s="1">
        <v>709647</v>
      </c>
      <c r="G12" s="1">
        <v>970107</v>
      </c>
      <c r="H12" s="1">
        <v>132252</v>
      </c>
      <c r="I12" s="1">
        <v>5347653</v>
      </c>
      <c r="J12" s="1">
        <v>1050214</v>
      </c>
      <c r="K12" s="1">
        <v>328383</v>
      </c>
      <c r="L12" s="1">
        <v>740980</v>
      </c>
      <c r="M12" s="1">
        <v>617124</v>
      </c>
      <c r="N12" s="1">
        <v>709912</v>
      </c>
      <c r="O12" s="1">
        <v>113312</v>
      </c>
      <c r="P12" s="1">
        <v>952392</v>
      </c>
      <c r="Q12" s="1">
        <v>835335</v>
      </c>
      <c r="R12" s="1">
        <v>1399247</v>
      </c>
      <c r="S12" s="1">
        <v>176941</v>
      </c>
      <c r="T12" s="1">
        <v>422818</v>
      </c>
      <c r="U12" s="1">
        <v>50509</v>
      </c>
      <c r="V12" s="1">
        <v>68042</v>
      </c>
      <c r="W12" s="1">
        <v>299860</v>
      </c>
      <c r="X12" s="1">
        <v>381076</v>
      </c>
      <c r="Y12" s="1">
        <v>1197520</v>
      </c>
      <c r="Z12" s="1">
        <v>81900</v>
      </c>
      <c r="AA12" s="1">
        <v>71170</v>
      </c>
      <c r="AB12" s="1">
        <v>173291</v>
      </c>
      <c r="AC12" s="1">
        <v>871160</v>
      </c>
      <c r="AD12" s="1">
        <v>3690771</v>
      </c>
      <c r="AE12" s="1">
        <v>304632</v>
      </c>
      <c r="AF12" s="1">
        <v>3386140</v>
      </c>
      <c r="AG12" s="1">
        <v>218611</v>
      </c>
      <c r="AH12" s="1">
        <v>177997</v>
      </c>
      <c r="AI12" s="1">
        <v>37981</v>
      </c>
      <c r="AJ12" s="1">
        <v>2633</v>
      </c>
      <c r="AK12" s="1">
        <v>967272</v>
      </c>
      <c r="AL12" s="1">
        <v>460285</v>
      </c>
      <c r="AM12" s="1">
        <v>61292</v>
      </c>
      <c r="AN12" s="1">
        <v>445695</v>
      </c>
      <c r="AO12" s="1">
        <v>597891</v>
      </c>
      <c r="AP12" s="1">
        <v>143395</v>
      </c>
      <c r="AQ12" s="1">
        <v>454496</v>
      </c>
      <c r="AR12" s="1">
        <v>17008243</v>
      </c>
    </row>
    <row r="13" spans="1:44" x14ac:dyDescent="0.2">
      <c r="A13" s="1">
        <v>1980</v>
      </c>
      <c r="B13" s="1">
        <v>2338143</v>
      </c>
      <c r="C13" s="1">
        <v>1634852</v>
      </c>
      <c r="D13" s="1">
        <v>703290</v>
      </c>
      <c r="E13" s="1">
        <v>2951830</v>
      </c>
      <c r="F13" s="1">
        <v>1091073</v>
      </c>
      <c r="G13" s="1">
        <v>1544534</v>
      </c>
      <c r="H13" s="1">
        <v>316223</v>
      </c>
      <c r="I13" s="1">
        <v>7105768</v>
      </c>
      <c r="J13" s="1">
        <v>1376571</v>
      </c>
      <c r="K13" s="1">
        <v>484992</v>
      </c>
      <c r="L13" s="1">
        <v>1038116</v>
      </c>
      <c r="M13" s="1">
        <v>664393</v>
      </c>
      <c r="N13" s="1">
        <v>1015019</v>
      </c>
      <c r="O13" s="1">
        <v>140996</v>
      </c>
      <c r="P13" s="1">
        <v>1286895</v>
      </c>
      <c r="Q13" s="1">
        <v>1098786</v>
      </c>
      <c r="R13" s="1">
        <v>2472811</v>
      </c>
      <c r="S13" s="1">
        <v>236719</v>
      </c>
      <c r="T13" s="1">
        <v>912854</v>
      </c>
      <c r="U13" s="1">
        <v>64779</v>
      </c>
      <c r="V13" s="1">
        <v>116609</v>
      </c>
      <c r="W13" s="1">
        <v>561844</v>
      </c>
      <c r="X13" s="1">
        <v>580005</v>
      </c>
      <c r="Y13" s="1">
        <v>2212502</v>
      </c>
      <c r="Z13" s="1">
        <v>143722</v>
      </c>
      <c r="AA13" s="1">
        <v>137931</v>
      </c>
      <c r="AB13" s="1">
        <v>259632</v>
      </c>
      <c r="AC13" s="1">
        <v>1671216</v>
      </c>
      <c r="AD13" s="1">
        <v>4937218</v>
      </c>
      <c r="AE13" s="1">
        <v>449398</v>
      </c>
      <c r="AF13" s="1">
        <v>4487819</v>
      </c>
      <c r="AG13" s="1">
        <v>295026</v>
      </c>
      <c r="AH13" s="1">
        <v>245843</v>
      </c>
      <c r="AI13" s="1">
        <v>45133</v>
      </c>
      <c r="AJ13" s="1">
        <v>4050</v>
      </c>
      <c r="AK13" s="1">
        <v>1543565</v>
      </c>
      <c r="AL13" s="1">
        <v>615212</v>
      </c>
      <c r="AM13" s="1">
        <v>167930</v>
      </c>
      <c r="AN13" s="1">
        <v>760423</v>
      </c>
      <c r="AO13" s="1">
        <v>838785</v>
      </c>
      <c r="AP13" s="1">
        <v>212892</v>
      </c>
      <c r="AQ13" s="1">
        <v>625893</v>
      </c>
      <c r="AR13" s="1">
        <v>24695646</v>
      </c>
    </row>
    <row r="14" spans="1:44" x14ac:dyDescent="0.2">
      <c r="A14" s="1">
        <v>1990</v>
      </c>
      <c r="B14" s="1">
        <v>2618514</v>
      </c>
      <c r="C14" s="1">
        <v>1857077</v>
      </c>
      <c r="D14" s="1">
        <v>761436</v>
      </c>
      <c r="E14" s="1">
        <v>5076989</v>
      </c>
      <c r="F14" s="1">
        <v>1990179</v>
      </c>
      <c r="G14" s="1">
        <v>2385644</v>
      </c>
      <c r="H14" s="1">
        <v>701165</v>
      </c>
      <c r="I14" s="1">
        <v>8678366</v>
      </c>
      <c r="J14" s="1">
        <v>1575131</v>
      </c>
      <c r="K14" s="1">
        <v>660858</v>
      </c>
      <c r="L14" s="1">
        <v>1307185</v>
      </c>
      <c r="M14" s="1">
        <v>939080</v>
      </c>
      <c r="N14" s="1">
        <v>1260301</v>
      </c>
      <c r="O14" s="1">
        <v>173533</v>
      </c>
      <c r="P14" s="1">
        <v>1607077</v>
      </c>
      <c r="Q14" s="1">
        <v>1155200</v>
      </c>
      <c r="R14" s="1">
        <v>2841307</v>
      </c>
      <c r="S14" s="1">
        <v>215137</v>
      </c>
      <c r="T14" s="1">
        <v>1078916</v>
      </c>
      <c r="U14" s="1">
        <v>84413</v>
      </c>
      <c r="V14" s="1">
        <v>156175</v>
      </c>
      <c r="W14" s="1">
        <v>677449</v>
      </c>
      <c r="X14" s="1">
        <v>629218</v>
      </c>
      <c r="Y14" s="1">
        <v>2675329</v>
      </c>
      <c r="Z14" s="1">
        <v>193385</v>
      </c>
      <c r="AA14" s="1">
        <v>251087</v>
      </c>
      <c r="AB14" s="1">
        <v>433428</v>
      </c>
      <c r="AC14" s="1">
        <v>1797429</v>
      </c>
      <c r="AD14" s="1">
        <v>6802909</v>
      </c>
      <c r="AE14" s="1">
        <v>587378</v>
      </c>
      <c r="AF14" s="1">
        <v>6215530</v>
      </c>
      <c r="AG14" s="1">
        <v>391067</v>
      </c>
      <c r="AH14" s="1">
        <v>332538</v>
      </c>
      <c r="AI14" s="1">
        <v>53679</v>
      </c>
      <c r="AJ14" s="1">
        <v>4850</v>
      </c>
      <c r="AK14" s="1">
        <v>2566215</v>
      </c>
      <c r="AL14" s="1">
        <v>1043384</v>
      </c>
      <c r="AM14" s="1">
        <v>310319</v>
      </c>
      <c r="AN14" s="1">
        <v>1212511</v>
      </c>
      <c r="AO14" s="1">
        <v>932001</v>
      </c>
      <c r="AP14" s="1">
        <v>231169</v>
      </c>
      <c r="AQ14" s="1">
        <v>700831</v>
      </c>
      <c r="AR14" s="1">
        <v>32582694</v>
      </c>
    </row>
    <row r="15" spans="1:44" x14ac:dyDescent="0.2">
      <c r="A15" s="1">
        <v>2000</v>
      </c>
      <c r="B15" s="1">
        <v>1784973</v>
      </c>
      <c r="C15" s="1">
        <v>1361081</v>
      </c>
      <c r="D15" s="1">
        <v>423892</v>
      </c>
      <c r="E15" s="1">
        <v>7545306</v>
      </c>
      <c r="F15" s="1">
        <v>3737649</v>
      </c>
      <c r="G15" s="1">
        <v>2558621</v>
      </c>
      <c r="H15" s="1">
        <v>1249036</v>
      </c>
      <c r="I15" s="1">
        <v>11020531</v>
      </c>
      <c r="J15" s="1">
        <v>2142347</v>
      </c>
      <c r="K15" s="1">
        <v>869772</v>
      </c>
      <c r="L15" s="1">
        <v>1623318</v>
      </c>
      <c r="M15" s="1">
        <v>1314499</v>
      </c>
      <c r="N15" s="1">
        <v>1491212</v>
      </c>
      <c r="O15" s="1">
        <v>212922</v>
      </c>
      <c r="P15" s="1">
        <v>2210431</v>
      </c>
      <c r="Q15" s="1">
        <v>1156029</v>
      </c>
      <c r="R15" s="1">
        <v>4128983</v>
      </c>
      <c r="S15" s="1">
        <v>324923</v>
      </c>
      <c r="T15" s="1">
        <v>1393392</v>
      </c>
      <c r="U15" s="1">
        <v>158312</v>
      </c>
      <c r="V15" s="1">
        <v>234057</v>
      </c>
      <c r="W15" s="1">
        <v>1115530</v>
      </c>
      <c r="X15" s="1">
        <v>902768</v>
      </c>
      <c r="Y15" s="1">
        <v>3773549</v>
      </c>
      <c r="Z15" s="1">
        <v>235194</v>
      </c>
      <c r="AA15" s="1">
        <v>403624</v>
      </c>
      <c r="AB15" s="1">
        <v>609818</v>
      </c>
      <c r="AC15" s="1">
        <v>2524913</v>
      </c>
      <c r="AD15" s="1">
        <v>9817463</v>
      </c>
      <c r="AE15" s="1">
        <v>791342</v>
      </c>
      <c r="AF15" s="1">
        <v>9026121</v>
      </c>
      <c r="AG15" s="1">
        <v>543023</v>
      </c>
      <c r="AH15" s="1">
        <v>466542</v>
      </c>
      <c r="AI15" s="1">
        <v>70231</v>
      </c>
      <c r="AJ15" s="1">
        <v>6250</v>
      </c>
      <c r="AK15" s="1">
        <v>4282822</v>
      </c>
      <c r="AL15" s="1">
        <v>1811085</v>
      </c>
      <c r="AM15" s="1">
        <v>613455</v>
      </c>
      <c r="AN15" s="1">
        <v>1858281</v>
      </c>
      <c r="AO15" s="1">
        <v>1171193</v>
      </c>
      <c r="AP15" s="1">
        <v>281889</v>
      </c>
      <c r="AQ15" s="1">
        <v>889304</v>
      </c>
      <c r="AR15" s="1">
        <v>44067841</v>
      </c>
    </row>
    <row r="16" spans="1:44" x14ac:dyDescent="0.2">
      <c r="A16" s="1">
        <v>2010</v>
      </c>
      <c r="B16" s="1">
        <v>3045554</v>
      </c>
      <c r="C16" s="1">
        <v>2195890</v>
      </c>
      <c r="D16" s="1">
        <v>849664</v>
      </c>
      <c r="E16" s="1">
        <v>13893948</v>
      </c>
      <c r="F16" s="1">
        <v>9250173</v>
      </c>
      <c r="G16" s="1">
        <v>2736928</v>
      </c>
      <c r="H16" s="1">
        <v>1906846</v>
      </c>
      <c r="I16" s="1">
        <v>12775757</v>
      </c>
      <c r="J16" s="1">
        <v>2364531</v>
      </c>
      <c r="K16" s="1">
        <v>1039621</v>
      </c>
      <c r="L16" s="1">
        <v>1792611</v>
      </c>
      <c r="M16" s="1">
        <v>1553832</v>
      </c>
      <c r="N16" s="1">
        <v>1494999</v>
      </c>
      <c r="O16" s="1">
        <v>280099</v>
      </c>
      <c r="P16" s="1">
        <v>2591285</v>
      </c>
      <c r="Q16" s="1">
        <v>1658778</v>
      </c>
      <c r="R16" s="1">
        <v>5664626</v>
      </c>
      <c r="S16" s="1">
        <v>498745</v>
      </c>
      <c r="T16" s="1">
        <v>1974214</v>
      </c>
      <c r="U16" s="1">
        <v>232288</v>
      </c>
      <c r="V16" s="1">
        <v>338086</v>
      </c>
      <c r="W16" s="1">
        <v>1231205</v>
      </c>
      <c r="X16" s="1">
        <v>1390088</v>
      </c>
      <c r="Y16" s="1">
        <v>5706917</v>
      </c>
      <c r="Z16" s="1">
        <v>354266</v>
      </c>
      <c r="AA16" s="1">
        <v>617654</v>
      </c>
      <c r="AB16" s="1">
        <v>907089</v>
      </c>
      <c r="AC16" s="1">
        <v>3827908</v>
      </c>
      <c r="AD16" s="1">
        <v>11453459</v>
      </c>
      <c r="AE16" s="1">
        <v>954058</v>
      </c>
      <c r="AF16" s="1">
        <v>10499401</v>
      </c>
      <c r="AG16" s="1">
        <v>718476</v>
      </c>
      <c r="AH16" s="1">
        <v>619119</v>
      </c>
      <c r="AI16" s="1">
        <v>91966</v>
      </c>
      <c r="AJ16" s="1">
        <v>7391</v>
      </c>
      <c r="AK16" s="1">
        <v>7943308</v>
      </c>
      <c r="AL16" s="1">
        <v>3445422</v>
      </c>
      <c r="AM16" s="1">
        <v>1329481</v>
      </c>
      <c r="AN16" s="1">
        <v>3168405</v>
      </c>
      <c r="AO16" s="1">
        <v>2062428</v>
      </c>
      <c r="AP16" s="1">
        <v>427810</v>
      </c>
      <c r="AQ16" s="1">
        <v>1634618</v>
      </c>
      <c r="AR16" s="1">
        <v>63264473</v>
      </c>
    </row>
    <row r="17" spans="1:44" x14ac:dyDescent="0.2">
      <c r="A17" s="1">
        <v>2020</v>
      </c>
      <c r="B17" s="1">
        <v>3545713</v>
      </c>
      <c r="C17" s="1">
        <v>2432341</v>
      </c>
      <c r="D17" s="1">
        <v>1113373</v>
      </c>
      <c r="E17" s="1">
        <v>22506144</v>
      </c>
      <c r="F17" s="1">
        <v>16941405</v>
      </c>
      <c r="G17" s="1">
        <v>3160661</v>
      </c>
      <c r="H17" s="1">
        <v>2404078</v>
      </c>
      <c r="I17" s="1">
        <v>14596482</v>
      </c>
      <c r="J17" s="1">
        <v>2765245</v>
      </c>
      <c r="K17" s="1">
        <v>1186308</v>
      </c>
      <c r="L17" s="1">
        <v>1956745</v>
      </c>
      <c r="M17" s="1">
        <v>1782521</v>
      </c>
      <c r="N17" s="1">
        <v>1502268</v>
      </c>
      <c r="O17" s="1">
        <v>341522</v>
      </c>
      <c r="P17" s="1">
        <v>2881659</v>
      </c>
      <c r="Q17" s="1">
        <v>2180215</v>
      </c>
      <c r="R17" s="1">
        <v>6472696</v>
      </c>
      <c r="S17" s="1">
        <v>543879</v>
      </c>
      <c r="T17" s="1">
        <v>2102356</v>
      </c>
      <c r="U17" s="1">
        <v>311423</v>
      </c>
      <c r="V17" s="1">
        <v>472784</v>
      </c>
      <c r="W17" s="1">
        <v>1506144</v>
      </c>
      <c r="X17" s="1">
        <v>1536111</v>
      </c>
      <c r="Y17" s="1">
        <v>7234090</v>
      </c>
      <c r="Z17" s="1">
        <v>404756</v>
      </c>
      <c r="AA17" s="1">
        <v>891820</v>
      </c>
      <c r="AB17" s="1">
        <v>1405658</v>
      </c>
      <c r="AC17" s="1">
        <v>4531857</v>
      </c>
      <c r="AD17" s="1">
        <v>14132915</v>
      </c>
      <c r="AE17" s="1">
        <v>1151471</v>
      </c>
      <c r="AF17" s="1">
        <v>12981443</v>
      </c>
      <c r="AG17" s="1">
        <v>870051</v>
      </c>
      <c r="AH17" s="1">
        <v>733826</v>
      </c>
      <c r="AI17" s="1">
        <v>126511</v>
      </c>
      <c r="AJ17" s="1">
        <v>9713</v>
      </c>
      <c r="AK17" s="1">
        <v>13093101</v>
      </c>
      <c r="AL17" s="1">
        <v>6174634</v>
      </c>
      <c r="AM17" s="1">
        <v>2046273</v>
      </c>
      <c r="AN17" s="1">
        <v>4872194</v>
      </c>
      <c r="AO17" s="1">
        <v>2866985</v>
      </c>
      <c r="AP17" s="1">
        <v>479462</v>
      </c>
      <c r="AQ17" s="1">
        <v>2387523</v>
      </c>
      <c r="AR17" s="1">
        <v>85318177</v>
      </c>
    </row>
  </sheetData>
  <pageMargins left="0.7" right="0.7" top="0.75" bottom="0.75" header="0.3" footer="0.3"/>
  <pageSetup paperSize="9" orientation="portrait" horizontalDpi="0" verticalDpi="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AR17"/>
  <sheetViews>
    <sheetView workbookViewId="0">
      <selection activeCell="F9" sqref="F9:F10"/>
    </sheetView>
  </sheetViews>
  <sheetFormatPr baseColWidth="10" defaultRowHeight="16" x14ac:dyDescent="0.2"/>
  <sheetData>
    <row r="1" spans="1:44" x14ac:dyDescent="0.2">
      <c r="A1" t="s">
        <v>3413</v>
      </c>
      <c r="B1" t="s">
        <v>3414</v>
      </c>
      <c r="C1" t="s">
        <v>3415</v>
      </c>
      <c r="D1" t="s">
        <v>3416</v>
      </c>
      <c r="E1" t="s">
        <v>3417</v>
      </c>
      <c r="F1" t="s">
        <v>3418</v>
      </c>
      <c r="G1" t="s">
        <v>3419</v>
      </c>
      <c r="H1" t="s">
        <v>3420</v>
      </c>
      <c r="I1" t="s">
        <v>3421</v>
      </c>
      <c r="J1" t="s">
        <v>3422</v>
      </c>
      <c r="K1" t="s">
        <v>3423</v>
      </c>
      <c r="L1" t="s">
        <v>3424</v>
      </c>
      <c r="M1" t="s">
        <v>3425</v>
      </c>
      <c r="N1" t="s">
        <v>3426</v>
      </c>
      <c r="O1" t="s">
        <v>3427</v>
      </c>
      <c r="P1" t="s">
        <v>3428</v>
      </c>
      <c r="Q1" t="s">
        <v>3429</v>
      </c>
      <c r="R1" t="s">
        <v>3430</v>
      </c>
      <c r="S1" t="s">
        <v>3431</v>
      </c>
      <c r="T1" t="s">
        <v>3432</v>
      </c>
      <c r="U1" t="s">
        <v>3433</v>
      </c>
      <c r="V1" t="s">
        <v>3434</v>
      </c>
      <c r="W1" t="s">
        <v>3435</v>
      </c>
      <c r="X1" t="s">
        <v>3436</v>
      </c>
      <c r="Y1" t="s">
        <v>3437</v>
      </c>
      <c r="Z1" t="s">
        <v>3438</v>
      </c>
      <c r="AA1" t="s">
        <v>3439</v>
      </c>
      <c r="AB1" t="s">
        <v>3440</v>
      </c>
      <c r="AC1" t="s">
        <v>3441</v>
      </c>
      <c r="AD1" t="s">
        <v>3442</v>
      </c>
      <c r="AE1" t="s">
        <v>3443</v>
      </c>
      <c r="AF1" t="s">
        <v>3444</v>
      </c>
      <c r="AG1" t="s">
        <v>3445</v>
      </c>
      <c r="AH1" t="s">
        <v>3446</v>
      </c>
      <c r="AI1" t="s">
        <v>3447</v>
      </c>
      <c r="AJ1" t="s">
        <v>3448</v>
      </c>
      <c r="AK1" t="s">
        <v>3449</v>
      </c>
      <c r="AL1" t="s">
        <v>3450</v>
      </c>
      <c r="AM1" t="s">
        <v>3451</v>
      </c>
      <c r="AN1" t="s">
        <v>3452</v>
      </c>
      <c r="AO1" t="s">
        <v>3453</v>
      </c>
      <c r="AP1" t="s">
        <v>3454</v>
      </c>
      <c r="AQ1" t="s">
        <v>3455</v>
      </c>
      <c r="AR1" t="s">
        <v>3456</v>
      </c>
    </row>
    <row r="2" spans="1:44" x14ac:dyDescent="0.2">
      <c r="A2" s="1">
        <v>1820</v>
      </c>
      <c r="B2" s="1">
        <v>521</v>
      </c>
      <c r="C2" s="1">
        <v>520</v>
      </c>
      <c r="D2" s="1">
        <v>522</v>
      </c>
      <c r="E2" s="1">
        <v>590</v>
      </c>
      <c r="F2" s="1">
        <v>577</v>
      </c>
      <c r="G2" s="1">
        <v>702</v>
      </c>
      <c r="H2" s="1">
        <v>640</v>
      </c>
      <c r="I2" s="1">
        <v>1352</v>
      </c>
      <c r="J2" s="1">
        <v>1228</v>
      </c>
      <c r="K2" s="1">
        <v>1523</v>
      </c>
      <c r="L2" s="1">
        <v>1585</v>
      </c>
      <c r="M2" s="1">
        <v>1637</v>
      </c>
      <c r="N2" s="1">
        <v>1611</v>
      </c>
      <c r="O2" s="1">
        <v>1085</v>
      </c>
      <c r="P2" s="1">
        <v>1445</v>
      </c>
      <c r="Q2" s="1">
        <v>708</v>
      </c>
      <c r="R2" s="1">
        <v>795</v>
      </c>
      <c r="S2" s="1">
        <v>1011</v>
      </c>
      <c r="T2" s="1">
        <v>909</v>
      </c>
      <c r="U2" s="1">
        <v>428</v>
      </c>
      <c r="V2" s="1">
        <v>538</v>
      </c>
      <c r="W2" s="1">
        <v>907</v>
      </c>
      <c r="X2" s="1">
        <v>696</v>
      </c>
      <c r="Y2" s="1">
        <v>1216</v>
      </c>
      <c r="Z2" s="1">
        <v>1138</v>
      </c>
      <c r="AA2" s="1">
        <v>1060</v>
      </c>
      <c r="AB2" s="1">
        <v>1248</v>
      </c>
      <c r="AC2" s="1">
        <v>1244</v>
      </c>
      <c r="AD2" s="1">
        <v>1792</v>
      </c>
      <c r="AE2" s="1">
        <v>1059</v>
      </c>
      <c r="AF2" s="1">
        <v>1852</v>
      </c>
      <c r="AG2" s="1">
        <v>725</v>
      </c>
      <c r="AH2" s="1">
        <v>659</v>
      </c>
      <c r="AI2" s="1">
        <v>640</v>
      </c>
      <c r="AJ2" s="1">
        <v>983</v>
      </c>
      <c r="AK2" s="1">
        <v>435</v>
      </c>
      <c r="AL2" s="1">
        <v>399</v>
      </c>
      <c r="AM2" s="1">
        <v>400</v>
      </c>
      <c r="AN2" s="1">
        <v>722</v>
      </c>
      <c r="AO2" s="1">
        <v>437</v>
      </c>
      <c r="AP2" s="1">
        <v>649</v>
      </c>
      <c r="AQ2" s="1">
        <v>431</v>
      </c>
      <c r="AR2" s="1">
        <v>704</v>
      </c>
    </row>
    <row r="3" spans="1:44" x14ac:dyDescent="0.2">
      <c r="A3" s="1">
        <v>1850</v>
      </c>
      <c r="B3" s="1">
        <v>604</v>
      </c>
      <c r="C3" s="1">
        <v>602</v>
      </c>
      <c r="D3" s="1">
        <v>605</v>
      </c>
      <c r="E3" s="1">
        <v>576</v>
      </c>
      <c r="F3" s="1">
        <v>561</v>
      </c>
      <c r="G3" s="1">
        <v>766</v>
      </c>
      <c r="H3" s="1">
        <v>584</v>
      </c>
      <c r="I3" s="1">
        <v>1635</v>
      </c>
      <c r="J3" s="1">
        <v>1778</v>
      </c>
      <c r="K3" s="1">
        <v>1624</v>
      </c>
      <c r="L3" s="1">
        <v>2000</v>
      </c>
      <c r="M3" s="1">
        <v>2145</v>
      </c>
      <c r="N3" s="1">
        <v>1574</v>
      </c>
      <c r="O3" s="1">
        <v>1091</v>
      </c>
      <c r="P3" s="1">
        <v>1702</v>
      </c>
      <c r="Q3" s="1">
        <v>852</v>
      </c>
      <c r="R3" s="1">
        <v>879</v>
      </c>
      <c r="S3" s="1">
        <v>1267</v>
      </c>
      <c r="T3" s="1">
        <v>909</v>
      </c>
      <c r="U3" s="1">
        <v>702</v>
      </c>
      <c r="V3" s="1">
        <v>497</v>
      </c>
      <c r="W3" s="1">
        <v>949</v>
      </c>
      <c r="X3" s="1">
        <v>873</v>
      </c>
      <c r="Y3" s="1">
        <v>1380</v>
      </c>
      <c r="Z3" s="1">
        <v>1650</v>
      </c>
      <c r="AA3" s="1">
        <v>1250</v>
      </c>
      <c r="AB3" s="1">
        <v>1404</v>
      </c>
      <c r="AC3" s="1">
        <v>1362</v>
      </c>
      <c r="AD3" s="1">
        <v>2424</v>
      </c>
      <c r="AE3" s="1">
        <v>1557</v>
      </c>
      <c r="AF3" s="1">
        <v>2515</v>
      </c>
      <c r="AG3" s="1">
        <v>2223</v>
      </c>
      <c r="AH3" s="1">
        <v>2507</v>
      </c>
      <c r="AI3" s="1">
        <v>1411</v>
      </c>
      <c r="AJ3" s="1">
        <v>1061</v>
      </c>
      <c r="AK3" s="1">
        <v>426</v>
      </c>
      <c r="AL3" s="1">
        <v>400</v>
      </c>
      <c r="AM3" s="1">
        <v>390</v>
      </c>
      <c r="AN3" s="1">
        <v>774</v>
      </c>
      <c r="AO3" s="1">
        <v>485</v>
      </c>
      <c r="AP3" s="1">
        <v>631</v>
      </c>
      <c r="AQ3" s="1">
        <v>480</v>
      </c>
      <c r="AR3" s="1">
        <v>807</v>
      </c>
    </row>
    <row r="4" spans="1:44" x14ac:dyDescent="0.2">
      <c r="A4" s="1">
        <v>1880</v>
      </c>
      <c r="B4" s="1">
        <v>1113</v>
      </c>
      <c r="C4" s="1">
        <v>1111</v>
      </c>
      <c r="D4" s="1">
        <v>1116</v>
      </c>
      <c r="E4" s="1">
        <v>634</v>
      </c>
      <c r="F4" s="1">
        <v>606</v>
      </c>
      <c r="G4" s="1">
        <v>895</v>
      </c>
      <c r="H4" s="1">
        <v>665</v>
      </c>
      <c r="I4" s="1">
        <v>2411</v>
      </c>
      <c r="J4" s="1">
        <v>2479</v>
      </c>
      <c r="K4" s="1">
        <v>2398</v>
      </c>
      <c r="L4" s="1">
        <v>2678</v>
      </c>
      <c r="M4" s="1">
        <v>3601</v>
      </c>
      <c r="N4" s="1">
        <v>1872</v>
      </c>
      <c r="O4" s="1">
        <v>1538</v>
      </c>
      <c r="P4" s="1">
        <v>2428</v>
      </c>
      <c r="Q4" s="1">
        <v>1759</v>
      </c>
      <c r="R4" s="1">
        <v>1155</v>
      </c>
      <c r="S4" s="1">
        <v>1626</v>
      </c>
      <c r="T4" s="1">
        <v>1109</v>
      </c>
      <c r="U4" s="1">
        <v>1255</v>
      </c>
      <c r="V4" s="1">
        <v>718</v>
      </c>
      <c r="W4" s="1">
        <v>1153</v>
      </c>
      <c r="X4" s="1">
        <v>1184</v>
      </c>
      <c r="Y4" s="1">
        <v>1791</v>
      </c>
      <c r="Z4" s="1">
        <v>2256</v>
      </c>
      <c r="AA4" s="1">
        <v>1507</v>
      </c>
      <c r="AB4" s="1">
        <v>1603</v>
      </c>
      <c r="AC4" s="1">
        <v>1879</v>
      </c>
      <c r="AD4" s="1">
        <v>4156</v>
      </c>
      <c r="AE4" s="1">
        <v>2125</v>
      </c>
      <c r="AF4" s="1">
        <v>4333</v>
      </c>
      <c r="AG4" s="1">
        <v>5033</v>
      </c>
      <c r="AH4" s="1">
        <v>5437</v>
      </c>
      <c r="AI4" s="1">
        <v>4608</v>
      </c>
      <c r="AJ4" s="1">
        <v>1054</v>
      </c>
      <c r="AK4" s="1">
        <v>426</v>
      </c>
      <c r="AL4" s="1">
        <v>375</v>
      </c>
      <c r="AM4" s="1">
        <v>410</v>
      </c>
      <c r="AN4" s="1">
        <v>773</v>
      </c>
      <c r="AO4" s="1">
        <v>745</v>
      </c>
      <c r="AP4" s="1">
        <v>2002</v>
      </c>
      <c r="AQ4" s="1">
        <v>692</v>
      </c>
      <c r="AR4" s="1">
        <v>1188</v>
      </c>
    </row>
    <row r="5" spans="1:44" x14ac:dyDescent="0.2">
      <c r="A5" s="1">
        <v>1900</v>
      </c>
      <c r="B5" s="1">
        <v>1622</v>
      </c>
      <c r="C5" s="1">
        <v>1619</v>
      </c>
      <c r="D5" s="1">
        <v>1627</v>
      </c>
      <c r="E5" s="1">
        <v>685</v>
      </c>
      <c r="F5" s="1">
        <v>636</v>
      </c>
      <c r="G5" s="1">
        <v>1132</v>
      </c>
      <c r="H5" s="1">
        <v>705</v>
      </c>
      <c r="I5" s="1">
        <v>3331</v>
      </c>
      <c r="J5" s="1">
        <v>3716</v>
      </c>
      <c r="K5" s="1">
        <v>2547</v>
      </c>
      <c r="L5" s="1">
        <v>4033</v>
      </c>
      <c r="M5" s="1">
        <v>4998</v>
      </c>
      <c r="N5" s="1">
        <v>2421</v>
      </c>
      <c r="O5" s="1">
        <v>2187</v>
      </c>
      <c r="P5" s="1">
        <v>3317</v>
      </c>
      <c r="Q5" s="1">
        <v>2336</v>
      </c>
      <c r="R5" s="1">
        <v>1352</v>
      </c>
      <c r="S5" s="1">
        <v>2913</v>
      </c>
      <c r="T5" s="1">
        <v>916</v>
      </c>
      <c r="U5" s="1">
        <v>1757</v>
      </c>
      <c r="V5" s="1">
        <v>690</v>
      </c>
      <c r="W5" s="1">
        <v>1640</v>
      </c>
      <c r="X5" s="1">
        <v>1269</v>
      </c>
      <c r="Y5" s="1">
        <v>2296</v>
      </c>
      <c r="Z5" s="1">
        <v>2807</v>
      </c>
      <c r="AA5" s="1">
        <v>1750</v>
      </c>
      <c r="AB5" s="1">
        <v>1788</v>
      </c>
      <c r="AC5" s="1">
        <v>2574</v>
      </c>
      <c r="AD5" s="1">
        <v>5422</v>
      </c>
      <c r="AE5" s="1">
        <v>3406</v>
      </c>
      <c r="AF5" s="1">
        <v>5567</v>
      </c>
      <c r="AG5" s="1">
        <v>5001</v>
      </c>
      <c r="AH5" s="1">
        <v>5093</v>
      </c>
      <c r="AI5" s="1">
        <v>5284</v>
      </c>
      <c r="AJ5" s="1">
        <v>1225</v>
      </c>
      <c r="AK5" s="1">
        <v>454</v>
      </c>
      <c r="AL5" s="1">
        <v>404</v>
      </c>
      <c r="AM5" s="1">
        <v>420</v>
      </c>
      <c r="AN5" s="1">
        <v>900</v>
      </c>
      <c r="AO5" s="1">
        <v>905</v>
      </c>
      <c r="AP5" s="1">
        <v>1593</v>
      </c>
      <c r="AQ5" s="1">
        <v>866</v>
      </c>
      <c r="AR5" s="1">
        <v>1594</v>
      </c>
    </row>
    <row r="6" spans="1:44" x14ac:dyDescent="0.2">
      <c r="A6" s="1">
        <v>1910</v>
      </c>
      <c r="B6" s="1">
        <v>1829</v>
      </c>
      <c r="C6" s="1">
        <v>1825</v>
      </c>
      <c r="D6" s="1">
        <v>1834</v>
      </c>
      <c r="E6" s="1">
        <v>669</v>
      </c>
      <c r="F6" s="1">
        <v>599</v>
      </c>
      <c r="G6" s="1">
        <v>1235</v>
      </c>
      <c r="H6" s="1">
        <v>731</v>
      </c>
      <c r="I6" s="1">
        <v>3362</v>
      </c>
      <c r="J6" s="1">
        <v>4168</v>
      </c>
      <c r="K6" s="1">
        <v>2687</v>
      </c>
      <c r="L6" s="1">
        <v>3912</v>
      </c>
      <c r="M6" s="1">
        <v>5073</v>
      </c>
      <c r="N6" s="1">
        <v>2765</v>
      </c>
      <c r="O6" s="1">
        <v>2578</v>
      </c>
      <c r="P6" s="1">
        <v>3530</v>
      </c>
      <c r="Q6" s="1">
        <v>1701</v>
      </c>
      <c r="R6" s="1">
        <v>1647</v>
      </c>
      <c r="S6" s="1">
        <v>3872</v>
      </c>
      <c r="T6" s="1">
        <v>1038</v>
      </c>
      <c r="U6" s="1">
        <v>2328</v>
      </c>
      <c r="V6" s="1">
        <v>787</v>
      </c>
      <c r="W6" s="1">
        <v>2016</v>
      </c>
      <c r="X6" s="1">
        <v>1437</v>
      </c>
      <c r="Y6" s="1">
        <v>2492</v>
      </c>
      <c r="Z6" s="1">
        <v>3021</v>
      </c>
      <c r="AA6" s="1">
        <v>1834</v>
      </c>
      <c r="AB6" s="1">
        <v>1866</v>
      </c>
      <c r="AC6" s="1">
        <v>2841</v>
      </c>
      <c r="AD6" s="1">
        <v>6536</v>
      </c>
      <c r="AE6" s="1">
        <v>4757</v>
      </c>
      <c r="AF6" s="1">
        <v>6675</v>
      </c>
      <c r="AG6" s="1">
        <v>6239</v>
      </c>
      <c r="AH6" s="1">
        <v>6612</v>
      </c>
      <c r="AI6" s="1">
        <v>6536</v>
      </c>
      <c r="AJ6" s="1">
        <v>1331</v>
      </c>
      <c r="AK6" s="1">
        <v>572</v>
      </c>
      <c r="AL6" s="1">
        <v>470</v>
      </c>
      <c r="AM6" s="1">
        <v>430</v>
      </c>
      <c r="AN6" s="1">
        <v>974</v>
      </c>
      <c r="AO6" s="1">
        <v>928</v>
      </c>
      <c r="AP6" s="1">
        <v>1880</v>
      </c>
      <c r="AQ6" s="1">
        <v>873</v>
      </c>
      <c r="AR6" s="1">
        <v>1724</v>
      </c>
    </row>
    <row r="7" spans="1:44" x14ac:dyDescent="0.2">
      <c r="A7" s="1">
        <v>1920</v>
      </c>
      <c r="B7" s="1">
        <v>1355</v>
      </c>
      <c r="C7" s="1">
        <v>1205</v>
      </c>
      <c r="D7" s="1">
        <v>1573</v>
      </c>
      <c r="E7" s="1">
        <v>731</v>
      </c>
      <c r="F7" s="1">
        <v>631</v>
      </c>
      <c r="G7" s="1">
        <v>1586</v>
      </c>
      <c r="H7" s="1">
        <v>753</v>
      </c>
      <c r="I7" s="1">
        <v>3175</v>
      </c>
      <c r="J7" s="1">
        <v>3481</v>
      </c>
      <c r="K7" s="1">
        <v>3087</v>
      </c>
      <c r="L7" s="1">
        <v>4219</v>
      </c>
      <c r="M7" s="1">
        <v>5091</v>
      </c>
      <c r="N7" s="1">
        <v>2901</v>
      </c>
      <c r="O7" s="1">
        <v>3036</v>
      </c>
      <c r="P7" s="1">
        <v>3636</v>
      </c>
      <c r="Q7" s="1">
        <v>1162</v>
      </c>
      <c r="R7" s="1">
        <v>1792</v>
      </c>
      <c r="S7" s="1">
        <v>3519</v>
      </c>
      <c r="T7" s="1">
        <v>1302</v>
      </c>
      <c r="U7" s="1">
        <v>2205</v>
      </c>
      <c r="V7" s="1">
        <v>1081</v>
      </c>
      <c r="W7" s="1">
        <v>2297</v>
      </c>
      <c r="X7" s="1">
        <v>1565</v>
      </c>
      <c r="Y7" s="1">
        <v>2501</v>
      </c>
      <c r="Z7" s="1">
        <v>3226</v>
      </c>
      <c r="AA7" s="1">
        <v>1785</v>
      </c>
      <c r="AB7" s="1">
        <v>1150</v>
      </c>
      <c r="AC7" s="1">
        <v>3070</v>
      </c>
      <c r="AD7" s="1">
        <v>6840</v>
      </c>
      <c r="AE7" s="1">
        <v>4517</v>
      </c>
      <c r="AF7" s="1">
        <v>7032</v>
      </c>
      <c r="AG7" s="1">
        <v>5787</v>
      </c>
      <c r="AH7" s="1">
        <v>6047</v>
      </c>
      <c r="AI7" s="1">
        <v>6936</v>
      </c>
      <c r="AJ7" s="1">
        <v>1354</v>
      </c>
      <c r="AK7" s="1">
        <v>596</v>
      </c>
      <c r="AL7" s="1">
        <v>428</v>
      </c>
      <c r="AM7" s="1">
        <v>443</v>
      </c>
      <c r="AN7" s="1">
        <v>992</v>
      </c>
      <c r="AO7" s="1">
        <v>939</v>
      </c>
      <c r="AP7" s="1">
        <v>1915</v>
      </c>
      <c r="AQ7" s="1">
        <v>878</v>
      </c>
      <c r="AR7" s="1">
        <v>1677</v>
      </c>
    </row>
    <row r="8" spans="1:44" x14ac:dyDescent="0.2">
      <c r="A8" s="1">
        <v>1930</v>
      </c>
      <c r="B8" s="1">
        <v>1964</v>
      </c>
      <c r="C8" s="1">
        <v>1960</v>
      </c>
      <c r="D8" s="1">
        <v>1970</v>
      </c>
      <c r="E8" s="1">
        <v>791</v>
      </c>
      <c r="F8" s="1">
        <v>662</v>
      </c>
      <c r="G8" s="1">
        <v>1778</v>
      </c>
      <c r="H8" s="1">
        <v>822</v>
      </c>
      <c r="I8" s="1">
        <v>4002</v>
      </c>
      <c r="J8" s="1">
        <v>4946</v>
      </c>
      <c r="K8" s="1">
        <v>3732</v>
      </c>
      <c r="L8" s="1">
        <v>4950</v>
      </c>
      <c r="M8" s="1">
        <v>5918</v>
      </c>
      <c r="N8" s="1">
        <v>3166</v>
      </c>
      <c r="O8" s="1">
        <v>3665</v>
      </c>
      <c r="P8" s="1">
        <v>4396</v>
      </c>
      <c r="Q8" s="1">
        <v>2062</v>
      </c>
      <c r="R8" s="1">
        <v>2045</v>
      </c>
      <c r="S8" s="1">
        <v>4134</v>
      </c>
      <c r="T8" s="1">
        <v>1415</v>
      </c>
      <c r="U8" s="1">
        <v>2530</v>
      </c>
      <c r="V8" s="1">
        <v>1488</v>
      </c>
      <c r="W8" s="1">
        <v>2010</v>
      </c>
      <c r="X8" s="1">
        <v>2031</v>
      </c>
      <c r="Y8" s="1">
        <v>2768</v>
      </c>
      <c r="Z8" s="1">
        <v>3389</v>
      </c>
      <c r="AA8" s="1">
        <v>1709</v>
      </c>
      <c r="AB8" s="1">
        <v>2051</v>
      </c>
      <c r="AC8" s="1">
        <v>3268</v>
      </c>
      <c r="AD8" s="1">
        <v>7268</v>
      </c>
      <c r="AE8" s="1">
        <v>5629</v>
      </c>
      <c r="AF8" s="1">
        <v>7407</v>
      </c>
      <c r="AG8" s="1">
        <v>5756</v>
      </c>
      <c r="AH8" s="1">
        <v>5974</v>
      </c>
      <c r="AI8" s="1">
        <v>6098</v>
      </c>
      <c r="AJ8" s="1">
        <v>1440</v>
      </c>
      <c r="AK8" s="1">
        <v>616</v>
      </c>
      <c r="AL8" s="1">
        <v>494</v>
      </c>
      <c r="AM8" s="1">
        <v>536</v>
      </c>
      <c r="AN8" s="1">
        <v>1053</v>
      </c>
      <c r="AO8" s="1">
        <v>1167</v>
      </c>
      <c r="AP8" s="1">
        <v>2659</v>
      </c>
      <c r="AQ8" s="1">
        <v>1065</v>
      </c>
      <c r="AR8" s="1">
        <v>2014</v>
      </c>
    </row>
    <row r="9" spans="1:44" x14ac:dyDescent="0.2">
      <c r="A9" s="1">
        <v>1940</v>
      </c>
      <c r="B9" s="1">
        <v>2908</v>
      </c>
      <c r="C9" s="1">
        <v>2902</v>
      </c>
      <c r="D9" s="1">
        <v>2916</v>
      </c>
      <c r="E9" s="1">
        <v>871</v>
      </c>
      <c r="F9" s="1">
        <v>632</v>
      </c>
      <c r="G9" s="1">
        <v>2603</v>
      </c>
      <c r="H9" s="1">
        <v>883</v>
      </c>
      <c r="I9" s="1">
        <v>4312</v>
      </c>
      <c r="J9" s="1">
        <v>6726</v>
      </c>
      <c r="K9" s="1">
        <v>3058</v>
      </c>
      <c r="L9" s="1">
        <v>3738</v>
      </c>
      <c r="M9" s="1">
        <v>6119</v>
      </c>
      <c r="N9" s="1">
        <v>2893</v>
      </c>
      <c r="O9" s="1">
        <v>4377</v>
      </c>
      <c r="P9" s="1">
        <v>4485</v>
      </c>
      <c r="Q9" s="1">
        <v>2777</v>
      </c>
      <c r="R9" s="1">
        <v>2321</v>
      </c>
      <c r="S9" s="1">
        <v>4216</v>
      </c>
      <c r="T9" s="1">
        <v>1688</v>
      </c>
      <c r="U9" s="1">
        <v>2687</v>
      </c>
      <c r="V9" s="1">
        <v>1913</v>
      </c>
      <c r="W9" s="1">
        <v>2305</v>
      </c>
      <c r="X9" s="1">
        <v>2372</v>
      </c>
      <c r="Y9" s="1">
        <v>2968</v>
      </c>
      <c r="Z9" s="1">
        <v>3514</v>
      </c>
      <c r="AA9" s="1">
        <v>1652</v>
      </c>
      <c r="AB9" s="1">
        <v>2751</v>
      </c>
      <c r="AC9" s="1">
        <v>3441</v>
      </c>
      <c r="AD9" s="1">
        <v>8150</v>
      </c>
      <c r="AE9" s="1">
        <v>6281</v>
      </c>
      <c r="AF9" s="1">
        <v>8315</v>
      </c>
      <c r="AG9" s="1">
        <v>7634</v>
      </c>
      <c r="AH9" s="1">
        <v>7823</v>
      </c>
      <c r="AI9" s="1">
        <v>7746</v>
      </c>
      <c r="AJ9" s="1">
        <v>1651</v>
      </c>
      <c r="AK9" s="1">
        <v>588</v>
      </c>
      <c r="AL9" s="1">
        <v>498</v>
      </c>
      <c r="AM9" s="1">
        <v>556</v>
      </c>
      <c r="AN9" s="1">
        <v>1209</v>
      </c>
      <c r="AO9" s="1">
        <v>1398</v>
      </c>
      <c r="AP9" s="1">
        <v>3649</v>
      </c>
      <c r="AQ9" s="1">
        <v>1227</v>
      </c>
      <c r="AR9" s="1">
        <v>2279</v>
      </c>
    </row>
    <row r="10" spans="1:44" x14ac:dyDescent="0.2">
      <c r="A10" s="1">
        <v>1950</v>
      </c>
      <c r="B10" s="1">
        <v>3854</v>
      </c>
      <c r="C10" s="1">
        <v>3847</v>
      </c>
      <c r="D10" s="1">
        <v>3865</v>
      </c>
      <c r="E10" s="1">
        <v>742</v>
      </c>
      <c r="F10" s="1">
        <v>523</v>
      </c>
      <c r="G10" s="1">
        <v>2177</v>
      </c>
      <c r="H10" s="1">
        <v>728</v>
      </c>
      <c r="I10" s="1">
        <v>5170</v>
      </c>
      <c r="J10" s="1">
        <v>4831</v>
      </c>
      <c r="K10" s="1">
        <v>3677</v>
      </c>
      <c r="L10" s="1">
        <v>6520</v>
      </c>
      <c r="M10" s="1">
        <v>7544</v>
      </c>
      <c r="N10" s="1">
        <v>4833</v>
      </c>
      <c r="O10" s="1">
        <v>6815</v>
      </c>
      <c r="P10" s="1">
        <v>5781</v>
      </c>
      <c r="Q10" s="1">
        <v>3532</v>
      </c>
      <c r="R10" s="1">
        <v>2905</v>
      </c>
      <c r="S10" s="1">
        <v>5053</v>
      </c>
      <c r="T10" s="1">
        <v>2344</v>
      </c>
      <c r="U10" s="1">
        <v>3051</v>
      </c>
      <c r="V10" s="1">
        <v>2174</v>
      </c>
      <c r="W10" s="1">
        <v>3160</v>
      </c>
      <c r="X10" s="1">
        <v>2790</v>
      </c>
      <c r="Y10" s="1">
        <v>3010</v>
      </c>
      <c r="Z10" s="1">
        <v>3614</v>
      </c>
      <c r="AA10" s="1">
        <v>1609</v>
      </c>
      <c r="AB10" s="1">
        <v>2665</v>
      </c>
      <c r="AC10" s="1">
        <v>3594</v>
      </c>
      <c r="AD10" s="1">
        <v>10384</v>
      </c>
      <c r="AE10" s="1">
        <v>8531</v>
      </c>
      <c r="AF10" s="1">
        <v>10555</v>
      </c>
      <c r="AG10" s="1">
        <v>8932</v>
      </c>
      <c r="AH10" s="1">
        <v>9405</v>
      </c>
      <c r="AI10" s="1">
        <v>10398</v>
      </c>
      <c r="AJ10" s="1">
        <v>1252</v>
      </c>
      <c r="AK10" s="1">
        <v>655</v>
      </c>
      <c r="AL10" s="1">
        <v>562</v>
      </c>
      <c r="AM10" s="1">
        <v>403</v>
      </c>
      <c r="AN10" s="1">
        <v>917</v>
      </c>
      <c r="AO10" s="1">
        <v>1428</v>
      </c>
      <c r="AP10" s="1">
        <v>4078</v>
      </c>
      <c r="AQ10" s="1">
        <v>1220</v>
      </c>
      <c r="AR10" s="1">
        <v>2580</v>
      </c>
    </row>
    <row r="11" spans="1:44" x14ac:dyDescent="0.2">
      <c r="A11" s="1">
        <v>1960</v>
      </c>
      <c r="B11" s="1">
        <v>5355</v>
      </c>
      <c r="C11" s="1">
        <v>5418</v>
      </c>
      <c r="D11" s="1">
        <v>5268</v>
      </c>
      <c r="E11" s="1">
        <v>1277</v>
      </c>
      <c r="F11" s="1">
        <v>833</v>
      </c>
      <c r="G11" s="1">
        <v>4442</v>
      </c>
      <c r="H11" s="1">
        <v>1126</v>
      </c>
      <c r="I11" s="1">
        <v>7782</v>
      </c>
      <c r="J11" s="1">
        <v>9592</v>
      </c>
      <c r="K11" s="1">
        <v>5064</v>
      </c>
      <c r="L11" s="1">
        <v>9285</v>
      </c>
      <c r="M11" s="1">
        <v>9295</v>
      </c>
      <c r="N11" s="1">
        <v>8142</v>
      </c>
      <c r="O11" s="1">
        <v>9220</v>
      </c>
      <c r="P11" s="1">
        <v>8735</v>
      </c>
      <c r="Q11" s="1">
        <v>5001</v>
      </c>
      <c r="R11" s="1">
        <v>3708</v>
      </c>
      <c r="S11" s="1">
        <v>5598</v>
      </c>
      <c r="T11" s="1">
        <v>3260</v>
      </c>
      <c r="U11" s="1">
        <v>3075</v>
      </c>
      <c r="V11" s="1">
        <v>2584</v>
      </c>
      <c r="W11" s="1">
        <v>4250</v>
      </c>
      <c r="X11" s="1">
        <v>3659</v>
      </c>
      <c r="Y11" s="1">
        <v>4113</v>
      </c>
      <c r="Z11" s="1">
        <v>5448</v>
      </c>
      <c r="AA11" s="1">
        <v>1703</v>
      </c>
      <c r="AB11" s="1">
        <v>3807</v>
      </c>
      <c r="AC11" s="1">
        <v>4961</v>
      </c>
      <c r="AD11" s="1">
        <v>12127</v>
      </c>
      <c r="AE11" s="1">
        <v>9804</v>
      </c>
      <c r="AF11" s="1">
        <v>12360</v>
      </c>
      <c r="AG11" s="1">
        <v>10203</v>
      </c>
      <c r="AH11" s="1">
        <v>10824</v>
      </c>
      <c r="AI11" s="1">
        <v>11526</v>
      </c>
      <c r="AJ11" s="1">
        <v>1482</v>
      </c>
      <c r="AK11" s="1">
        <v>792</v>
      </c>
      <c r="AL11" s="1">
        <v>696</v>
      </c>
      <c r="AM11" s="1">
        <v>443</v>
      </c>
      <c r="AN11" s="1">
        <v>1085</v>
      </c>
      <c r="AO11" s="1">
        <v>1711</v>
      </c>
      <c r="AP11" s="1">
        <v>4924</v>
      </c>
      <c r="AQ11" s="1">
        <v>1449</v>
      </c>
      <c r="AR11" s="1">
        <v>3444</v>
      </c>
    </row>
    <row r="12" spans="1:44" x14ac:dyDescent="0.2">
      <c r="A12" s="1">
        <v>1970</v>
      </c>
      <c r="B12" s="1">
        <v>7683</v>
      </c>
      <c r="C12" s="1">
        <v>8846</v>
      </c>
      <c r="D12" s="1">
        <v>6191</v>
      </c>
      <c r="E12" s="1">
        <v>1828</v>
      </c>
      <c r="F12" s="1">
        <v>866</v>
      </c>
      <c r="G12" s="1">
        <v>9269</v>
      </c>
      <c r="H12" s="1">
        <v>1975</v>
      </c>
      <c r="I12" s="1">
        <v>11326</v>
      </c>
      <c r="J12" s="1">
        <v>13493</v>
      </c>
      <c r="K12" s="1">
        <v>9647</v>
      </c>
      <c r="L12" s="1">
        <v>14371</v>
      </c>
      <c r="M12" s="1">
        <v>11093</v>
      </c>
      <c r="N12" s="1">
        <v>13190</v>
      </c>
      <c r="O12" s="1">
        <v>14022</v>
      </c>
      <c r="P12" s="1">
        <v>12863</v>
      </c>
      <c r="Q12" s="1">
        <v>7132</v>
      </c>
      <c r="R12" s="1">
        <v>4981</v>
      </c>
      <c r="S12" s="1">
        <v>7409</v>
      </c>
      <c r="T12" s="1">
        <v>4445</v>
      </c>
      <c r="U12" s="1">
        <v>5163</v>
      </c>
      <c r="V12" s="1">
        <v>3168</v>
      </c>
      <c r="W12" s="1">
        <v>5923</v>
      </c>
      <c r="X12" s="1">
        <v>4760</v>
      </c>
      <c r="Y12" s="1">
        <v>6885</v>
      </c>
      <c r="Z12" s="1">
        <v>5662</v>
      </c>
      <c r="AA12" s="1">
        <v>2062</v>
      </c>
      <c r="AB12" s="1">
        <v>4969</v>
      </c>
      <c r="AC12" s="1">
        <v>9671</v>
      </c>
      <c r="AD12" s="1">
        <v>16275</v>
      </c>
      <c r="AE12" s="1">
        <v>14047</v>
      </c>
      <c r="AF12" s="1">
        <v>16511</v>
      </c>
      <c r="AG12" s="1">
        <v>13065</v>
      </c>
      <c r="AH12" s="1">
        <v>14232</v>
      </c>
      <c r="AI12" s="1">
        <v>13478</v>
      </c>
      <c r="AJ12" s="1">
        <v>1873</v>
      </c>
      <c r="AK12" s="1">
        <v>972</v>
      </c>
      <c r="AL12" s="1">
        <v>829</v>
      </c>
      <c r="AM12" s="1">
        <v>534</v>
      </c>
      <c r="AN12" s="1">
        <v>1371</v>
      </c>
      <c r="AO12" s="1">
        <v>2054</v>
      </c>
      <c r="AP12" s="1">
        <v>6377</v>
      </c>
      <c r="AQ12" s="1">
        <v>1692</v>
      </c>
      <c r="AR12" s="1">
        <v>4623</v>
      </c>
    </row>
    <row r="13" spans="1:44" x14ac:dyDescent="0.2">
      <c r="A13" s="1">
        <v>1980</v>
      </c>
      <c r="B13" s="1">
        <v>9241</v>
      </c>
      <c r="C13" s="1">
        <v>11836</v>
      </c>
      <c r="D13" s="1">
        <v>6121</v>
      </c>
      <c r="E13" s="1">
        <v>2492</v>
      </c>
      <c r="F13" s="1">
        <v>1105</v>
      </c>
      <c r="G13" s="1">
        <v>13194</v>
      </c>
      <c r="H13" s="1">
        <v>3937</v>
      </c>
      <c r="I13" s="1">
        <v>14296</v>
      </c>
      <c r="J13" s="1">
        <v>17570</v>
      </c>
      <c r="K13" s="1">
        <v>12886</v>
      </c>
      <c r="L13" s="1">
        <v>18884</v>
      </c>
      <c r="M13" s="1">
        <v>11795</v>
      </c>
      <c r="N13" s="1">
        <v>17986</v>
      </c>
      <c r="O13" s="1">
        <v>16951</v>
      </c>
      <c r="P13" s="1">
        <v>16675</v>
      </c>
      <c r="Q13" s="1">
        <v>8595</v>
      </c>
      <c r="R13" s="1">
        <v>6951</v>
      </c>
      <c r="S13" s="1">
        <v>8485</v>
      </c>
      <c r="T13" s="1">
        <v>7563</v>
      </c>
      <c r="U13" s="1">
        <v>5673</v>
      </c>
      <c r="V13" s="1">
        <v>4335</v>
      </c>
      <c r="W13" s="1">
        <v>8419</v>
      </c>
      <c r="X13" s="1">
        <v>5679</v>
      </c>
      <c r="Y13" s="1">
        <v>9644</v>
      </c>
      <c r="Z13" s="1">
        <v>7477</v>
      </c>
      <c r="AA13" s="1">
        <v>3185</v>
      </c>
      <c r="AB13" s="1">
        <v>5904</v>
      </c>
      <c r="AC13" s="1">
        <v>13597</v>
      </c>
      <c r="AD13" s="1">
        <v>19573</v>
      </c>
      <c r="AE13" s="1">
        <v>18331</v>
      </c>
      <c r="AF13" s="1">
        <v>19707</v>
      </c>
      <c r="AG13" s="1">
        <v>15047</v>
      </c>
      <c r="AH13" s="1">
        <v>16730</v>
      </c>
      <c r="AI13" s="1">
        <v>14342</v>
      </c>
      <c r="AJ13" s="1">
        <v>2295</v>
      </c>
      <c r="AK13" s="1">
        <v>1227</v>
      </c>
      <c r="AL13" s="1">
        <v>880</v>
      </c>
      <c r="AM13" s="1">
        <v>1139</v>
      </c>
      <c r="AN13" s="1">
        <v>1846</v>
      </c>
      <c r="AO13" s="1">
        <v>2187</v>
      </c>
      <c r="AP13" s="1">
        <v>7481</v>
      </c>
      <c r="AQ13" s="1">
        <v>1763</v>
      </c>
      <c r="AR13" s="1">
        <v>5571</v>
      </c>
    </row>
    <row r="14" spans="1:44" x14ac:dyDescent="0.2">
      <c r="A14" s="1">
        <v>1990</v>
      </c>
      <c r="B14" s="1">
        <v>9501</v>
      </c>
      <c r="C14" s="1">
        <v>12576</v>
      </c>
      <c r="D14" s="1">
        <v>5952</v>
      </c>
      <c r="E14" s="1">
        <v>3736</v>
      </c>
      <c r="F14" s="1">
        <v>1741</v>
      </c>
      <c r="G14" s="1">
        <v>19300</v>
      </c>
      <c r="H14" s="1">
        <v>7636</v>
      </c>
      <c r="I14" s="1">
        <v>16948</v>
      </c>
      <c r="J14" s="1">
        <v>19830</v>
      </c>
      <c r="K14" s="1">
        <v>16997</v>
      </c>
      <c r="L14" s="1">
        <v>22524</v>
      </c>
      <c r="M14" s="1">
        <v>16407</v>
      </c>
      <c r="N14" s="1">
        <v>22220</v>
      </c>
      <c r="O14" s="1">
        <v>20199</v>
      </c>
      <c r="P14" s="1">
        <v>20249</v>
      </c>
      <c r="Q14" s="1">
        <v>8635</v>
      </c>
      <c r="R14" s="1">
        <v>6415</v>
      </c>
      <c r="S14" s="1">
        <v>6595</v>
      </c>
      <c r="T14" s="1">
        <v>7241</v>
      </c>
      <c r="U14" s="1">
        <v>6359</v>
      </c>
      <c r="V14" s="1">
        <v>4718</v>
      </c>
      <c r="W14" s="1">
        <v>7781</v>
      </c>
      <c r="X14" s="1">
        <v>4921</v>
      </c>
      <c r="Y14" s="1">
        <v>8705</v>
      </c>
      <c r="Z14" s="1">
        <v>7507</v>
      </c>
      <c r="AA14" s="1">
        <v>4473</v>
      </c>
      <c r="AB14" s="1">
        <v>8038</v>
      </c>
      <c r="AC14" s="1">
        <v>10480</v>
      </c>
      <c r="AD14" s="1">
        <v>24482</v>
      </c>
      <c r="AE14" s="1">
        <v>21212</v>
      </c>
      <c r="AF14" s="1">
        <v>24844</v>
      </c>
      <c r="AG14" s="1">
        <v>17321</v>
      </c>
      <c r="AH14" s="1">
        <v>19487</v>
      </c>
      <c r="AI14" s="1">
        <v>15797</v>
      </c>
      <c r="AJ14" s="1">
        <v>2294</v>
      </c>
      <c r="AK14" s="1">
        <v>1626</v>
      </c>
      <c r="AL14" s="1">
        <v>1195</v>
      </c>
      <c r="AM14" s="1">
        <v>1711</v>
      </c>
      <c r="AN14" s="1">
        <v>2317</v>
      </c>
      <c r="AO14" s="1">
        <v>1835</v>
      </c>
      <c r="AP14" s="1">
        <v>6518</v>
      </c>
      <c r="AQ14" s="1">
        <v>1483</v>
      </c>
      <c r="AR14" s="1">
        <v>6167</v>
      </c>
    </row>
    <row r="15" spans="1:44" x14ac:dyDescent="0.2">
      <c r="A15" s="1">
        <v>2000</v>
      </c>
      <c r="B15" s="1">
        <v>6456</v>
      </c>
      <c r="C15" s="1">
        <v>9266</v>
      </c>
      <c r="D15" s="1">
        <v>3271</v>
      </c>
      <c r="E15" s="1">
        <v>5044</v>
      </c>
      <c r="F15" s="1">
        <v>2949</v>
      </c>
      <c r="G15" s="1">
        <v>20158</v>
      </c>
      <c r="H15" s="1">
        <v>12288</v>
      </c>
      <c r="I15" s="1">
        <v>21153</v>
      </c>
      <c r="J15" s="1">
        <v>26059</v>
      </c>
      <c r="K15" s="1">
        <v>21388</v>
      </c>
      <c r="L15" s="1">
        <v>26812</v>
      </c>
      <c r="M15" s="1">
        <v>22323</v>
      </c>
      <c r="N15" s="1">
        <v>26188</v>
      </c>
      <c r="O15" s="1">
        <v>23970</v>
      </c>
      <c r="P15" s="1">
        <v>26752</v>
      </c>
      <c r="Q15" s="1">
        <v>8877</v>
      </c>
      <c r="R15" s="1">
        <v>7904</v>
      </c>
      <c r="S15" s="1">
        <v>8812</v>
      </c>
      <c r="T15" s="1">
        <v>7972</v>
      </c>
      <c r="U15" s="1">
        <v>10319</v>
      </c>
      <c r="V15" s="1">
        <v>5906</v>
      </c>
      <c r="W15" s="1">
        <v>11056</v>
      </c>
      <c r="X15" s="1">
        <v>5828</v>
      </c>
      <c r="Y15" s="1">
        <v>9990</v>
      </c>
      <c r="Z15" s="1">
        <v>7577</v>
      </c>
      <c r="AA15" s="1">
        <v>5864</v>
      </c>
      <c r="AB15" s="1">
        <v>9643</v>
      </c>
      <c r="AC15" s="1">
        <v>11765</v>
      </c>
      <c r="AD15" s="1">
        <v>31357</v>
      </c>
      <c r="AE15" s="1">
        <v>25788</v>
      </c>
      <c r="AF15" s="1">
        <v>31962</v>
      </c>
      <c r="AG15" s="1">
        <v>21401</v>
      </c>
      <c r="AH15" s="1">
        <v>24517</v>
      </c>
      <c r="AI15" s="1">
        <v>18199</v>
      </c>
      <c r="AJ15" s="1">
        <v>2514</v>
      </c>
      <c r="AK15" s="1">
        <v>2235</v>
      </c>
      <c r="AL15" s="1">
        <v>1714</v>
      </c>
      <c r="AM15" s="1">
        <v>2900</v>
      </c>
      <c r="AN15" s="1">
        <v>2868</v>
      </c>
      <c r="AO15" s="1">
        <v>1762</v>
      </c>
      <c r="AP15" s="1">
        <v>6451</v>
      </c>
      <c r="AQ15" s="1">
        <v>1432</v>
      </c>
      <c r="AR15" s="1">
        <v>7209</v>
      </c>
    </row>
    <row r="16" spans="1:44" x14ac:dyDescent="0.2">
      <c r="A16" s="1">
        <v>2010</v>
      </c>
      <c r="B16" s="1">
        <v>10999</v>
      </c>
      <c r="C16" s="1">
        <v>15371</v>
      </c>
      <c r="D16" s="1">
        <v>6339</v>
      </c>
      <c r="E16" s="1">
        <v>8813</v>
      </c>
      <c r="F16" s="1">
        <v>6898</v>
      </c>
      <c r="G16" s="1">
        <v>21373</v>
      </c>
      <c r="H16" s="1">
        <v>17740</v>
      </c>
      <c r="I16" s="1">
        <v>23719</v>
      </c>
      <c r="J16" s="1">
        <v>28914</v>
      </c>
      <c r="K16" s="1">
        <v>22277</v>
      </c>
      <c r="L16" s="1">
        <v>27868</v>
      </c>
      <c r="M16" s="1">
        <v>24759</v>
      </c>
      <c r="N16" s="1">
        <v>24987</v>
      </c>
      <c r="O16" s="1">
        <v>29747</v>
      </c>
      <c r="P16" s="1">
        <v>29716</v>
      </c>
      <c r="Q16" s="1">
        <v>13096</v>
      </c>
      <c r="R16" s="1">
        <v>9599</v>
      </c>
      <c r="S16" s="1">
        <v>12195</v>
      </c>
      <c r="T16" s="1">
        <v>10087</v>
      </c>
      <c r="U16" s="1">
        <v>13614</v>
      </c>
      <c r="V16" s="1">
        <v>7476</v>
      </c>
      <c r="W16" s="1">
        <v>10776</v>
      </c>
      <c r="X16" s="1">
        <v>7855</v>
      </c>
      <c r="Y16" s="1">
        <v>12475</v>
      </c>
      <c r="Z16" s="1">
        <v>9847</v>
      </c>
      <c r="AA16" s="1">
        <v>7463</v>
      </c>
      <c r="AB16" s="1">
        <v>12541</v>
      </c>
      <c r="AC16" s="1">
        <v>14369</v>
      </c>
      <c r="AD16" s="1">
        <v>33305</v>
      </c>
      <c r="AE16" s="1">
        <v>27957</v>
      </c>
      <c r="AF16" s="1">
        <v>33894</v>
      </c>
      <c r="AG16" s="1">
        <v>24605</v>
      </c>
      <c r="AH16" s="1">
        <v>28101</v>
      </c>
      <c r="AI16" s="1">
        <v>21045</v>
      </c>
      <c r="AJ16" s="1">
        <v>2641</v>
      </c>
      <c r="AK16" s="1">
        <v>3553</v>
      </c>
      <c r="AL16" s="1">
        <v>2791</v>
      </c>
      <c r="AM16" s="1">
        <v>5497</v>
      </c>
      <c r="AN16" s="1">
        <v>4171</v>
      </c>
      <c r="AO16" s="1">
        <v>2371</v>
      </c>
      <c r="AP16" s="1">
        <v>8379</v>
      </c>
      <c r="AQ16" s="1">
        <v>1997</v>
      </c>
      <c r="AR16" s="1">
        <v>9145</v>
      </c>
    </row>
    <row r="17" spans="1:44" x14ac:dyDescent="0.2">
      <c r="A17" s="1">
        <v>2020</v>
      </c>
      <c r="B17" s="1">
        <v>12193</v>
      </c>
      <c r="C17" s="1">
        <v>16530</v>
      </c>
      <c r="D17" s="1">
        <v>7750</v>
      </c>
      <c r="E17" s="1">
        <v>13733</v>
      </c>
      <c r="F17" s="1">
        <v>12093</v>
      </c>
      <c r="G17" s="1">
        <v>25154</v>
      </c>
      <c r="H17" s="1">
        <v>21414</v>
      </c>
      <c r="I17" s="1">
        <v>26647</v>
      </c>
      <c r="J17" s="1">
        <v>32841</v>
      </c>
      <c r="K17" s="1">
        <v>25611</v>
      </c>
      <c r="L17" s="1">
        <v>29336</v>
      </c>
      <c r="M17" s="1">
        <v>26757</v>
      </c>
      <c r="N17" s="1">
        <v>24653</v>
      </c>
      <c r="O17" s="1">
        <v>35028</v>
      </c>
      <c r="P17" s="1">
        <v>31968</v>
      </c>
      <c r="Q17" s="1">
        <v>17712</v>
      </c>
      <c r="R17" s="1">
        <v>10017</v>
      </c>
      <c r="S17" s="1">
        <v>12145</v>
      </c>
      <c r="T17" s="1">
        <v>9961</v>
      </c>
      <c r="U17" s="1">
        <v>16432</v>
      </c>
      <c r="V17" s="1">
        <v>9392</v>
      </c>
      <c r="W17" s="1">
        <v>11849</v>
      </c>
      <c r="X17" s="1">
        <v>7920</v>
      </c>
      <c r="Y17" s="1">
        <v>13421</v>
      </c>
      <c r="Z17" s="1">
        <v>9401</v>
      </c>
      <c r="AA17" s="1">
        <v>8884</v>
      </c>
      <c r="AB17" s="1">
        <v>16848</v>
      </c>
      <c r="AC17" s="1">
        <v>14519</v>
      </c>
      <c r="AD17" s="1">
        <v>38547</v>
      </c>
      <c r="AE17" s="1">
        <v>30829</v>
      </c>
      <c r="AF17" s="1">
        <v>39422</v>
      </c>
      <c r="AG17" s="1">
        <v>26382</v>
      </c>
      <c r="AH17" s="1">
        <v>29266</v>
      </c>
      <c r="AI17" s="1">
        <v>26450</v>
      </c>
      <c r="AJ17" s="1">
        <v>3111</v>
      </c>
      <c r="AK17" s="1">
        <v>5243</v>
      </c>
      <c r="AL17" s="1">
        <v>4519</v>
      </c>
      <c r="AM17" s="1">
        <v>7561</v>
      </c>
      <c r="AN17" s="1">
        <v>5664</v>
      </c>
      <c r="AO17" s="1">
        <v>2594</v>
      </c>
      <c r="AP17" s="1">
        <v>8331</v>
      </c>
      <c r="AQ17" s="1">
        <v>2279</v>
      </c>
      <c r="AR17" s="1">
        <v>11131</v>
      </c>
    </row>
  </sheetData>
  <pageMargins left="0.7" right="0.7" top="0.75" bottom="0.75" header="0.3" footer="0.3"/>
  <pageSetup paperSize="9" orientation="portrait" horizontalDpi="0" verticalDpi="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FE21"/>
  <sheetViews>
    <sheetView workbookViewId="0">
      <pane xSplit="1" ySplit="1" topLeftCell="AI2" activePane="bottomRight" state="frozen"/>
      <selection pane="topRight" activeCell="B1" sqref="B1"/>
      <selection pane="bottomLeft" activeCell="A2" sqref="A2"/>
      <selection pane="bottomRight" activeCell="AN24" sqref="AN24"/>
    </sheetView>
  </sheetViews>
  <sheetFormatPr baseColWidth="10" defaultRowHeight="16" x14ac:dyDescent="0.2"/>
  <cols>
    <col min="1" max="16384" width="10.83203125" style="312"/>
  </cols>
  <sheetData>
    <row r="1" spans="1:161" x14ac:dyDescent="0.2">
      <c r="A1" s="312" t="s">
        <v>411</v>
      </c>
      <c r="B1" s="312" t="s">
        <v>3791</v>
      </c>
      <c r="C1" s="312" t="s">
        <v>3792</v>
      </c>
      <c r="D1" s="312" t="s">
        <v>3793</v>
      </c>
      <c r="E1" s="312" t="s">
        <v>3794</v>
      </c>
      <c r="F1" s="312" t="s">
        <v>3795</v>
      </c>
      <c r="G1" s="312" t="s">
        <v>3796</v>
      </c>
      <c r="H1" s="312" t="s">
        <v>3797</v>
      </c>
      <c r="I1" s="312" t="s">
        <v>3798</v>
      </c>
      <c r="J1" s="312" t="s">
        <v>3799</v>
      </c>
      <c r="K1" s="312" t="s">
        <v>3800</v>
      </c>
      <c r="L1" s="312" t="s">
        <v>3801</v>
      </c>
      <c r="M1" s="312" t="s">
        <v>3802</v>
      </c>
      <c r="N1" s="312" t="s">
        <v>3803</v>
      </c>
      <c r="O1" s="312" t="s">
        <v>3804</v>
      </c>
      <c r="P1" s="312" t="s">
        <v>3805</v>
      </c>
      <c r="Q1" s="312" t="s">
        <v>3806</v>
      </c>
      <c r="R1" s="312" t="s">
        <v>3807</v>
      </c>
      <c r="S1" s="312" t="s">
        <v>3808</v>
      </c>
      <c r="T1" s="312" t="s">
        <v>3809</v>
      </c>
      <c r="U1" s="312" t="s">
        <v>3810</v>
      </c>
      <c r="V1" s="312" t="s">
        <v>3811</v>
      </c>
      <c r="W1" s="312" t="s">
        <v>3812</v>
      </c>
      <c r="X1" s="312" t="s">
        <v>3813</v>
      </c>
      <c r="Y1" s="312" t="s">
        <v>3814</v>
      </c>
      <c r="Z1" s="312" t="s">
        <v>3815</v>
      </c>
      <c r="AA1" s="312" t="s">
        <v>3816</v>
      </c>
      <c r="AB1" s="312" t="s">
        <v>3817</v>
      </c>
      <c r="AC1" s="312" t="s">
        <v>3818</v>
      </c>
      <c r="AD1" s="312" t="s">
        <v>3819</v>
      </c>
      <c r="AE1" s="312" t="s">
        <v>3820</v>
      </c>
      <c r="AF1" s="312" t="s">
        <v>3821</v>
      </c>
      <c r="AG1" s="312" t="s">
        <v>3822</v>
      </c>
      <c r="AH1" s="312" t="s">
        <v>3823</v>
      </c>
      <c r="AI1" s="312" t="s">
        <v>3824</v>
      </c>
      <c r="AJ1" s="312" t="s">
        <v>3825</v>
      </c>
      <c r="AK1" s="312" t="s">
        <v>3826</v>
      </c>
      <c r="AL1" s="312" t="s">
        <v>3827</v>
      </c>
      <c r="AM1" s="312" t="s">
        <v>3828</v>
      </c>
      <c r="AN1" s="312" t="s">
        <v>3829</v>
      </c>
      <c r="AO1" s="312" t="s">
        <v>3830</v>
      </c>
      <c r="AP1" s="312" t="s">
        <v>3831</v>
      </c>
      <c r="AQ1" s="312" t="s">
        <v>3832</v>
      </c>
      <c r="AR1" s="312" t="s">
        <v>3833</v>
      </c>
      <c r="AS1" s="312" t="s">
        <v>3834</v>
      </c>
      <c r="AT1" s="312" t="s">
        <v>3835</v>
      </c>
      <c r="AU1" s="312" t="s">
        <v>3836</v>
      </c>
      <c r="AV1" s="312" t="s">
        <v>3837</v>
      </c>
      <c r="AW1" s="312" t="s">
        <v>3838</v>
      </c>
      <c r="AX1" s="312" t="s">
        <v>3839</v>
      </c>
      <c r="AY1" s="312" t="s">
        <v>3840</v>
      </c>
      <c r="AZ1" s="312" t="s">
        <v>3841</v>
      </c>
      <c r="BA1" s="312" t="s">
        <v>3842</v>
      </c>
      <c r="BB1" s="312" t="s">
        <v>3843</v>
      </c>
      <c r="BC1" s="312" t="s">
        <v>3844</v>
      </c>
      <c r="BD1" s="312" t="s">
        <v>3845</v>
      </c>
      <c r="BE1" s="312" t="s">
        <v>3846</v>
      </c>
      <c r="BF1" s="312" t="s">
        <v>3847</v>
      </c>
      <c r="BG1" s="312" t="s">
        <v>3848</v>
      </c>
      <c r="BH1" s="312" t="s">
        <v>3849</v>
      </c>
      <c r="BI1" s="312" t="s">
        <v>3850</v>
      </c>
      <c r="BJ1" s="312" t="s">
        <v>3851</v>
      </c>
      <c r="BK1" s="312" t="s">
        <v>3852</v>
      </c>
      <c r="BL1" s="312" t="s">
        <v>3853</v>
      </c>
      <c r="BM1" s="312" t="s">
        <v>3854</v>
      </c>
      <c r="BN1" s="312" t="s">
        <v>3855</v>
      </c>
      <c r="BO1" s="312" t="s">
        <v>3856</v>
      </c>
      <c r="BP1" s="312" t="s">
        <v>3857</v>
      </c>
      <c r="BQ1" s="312" t="s">
        <v>3858</v>
      </c>
      <c r="BR1" s="312" t="s">
        <v>3859</v>
      </c>
      <c r="BS1" s="312" t="s">
        <v>3860</v>
      </c>
      <c r="BT1" s="312" t="s">
        <v>3861</v>
      </c>
      <c r="BU1" s="312" t="s">
        <v>3862</v>
      </c>
      <c r="BV1" s="312" t="s">
        <v>3863</v>
      </c>
      <c r="BW1" s="312" t="s">
        <v>3864</v>
      </c>
      <c r="BX1" s="312" t="s">
        <v>3865</v>
      </c>
      <c r="BY1" s="312" t="s">
        <v>3866</v>
      </c>
      <c r="BZ1" s="312" t="s">
        <v>3867</v>
      </c>
      <c r="CA1" s="312" t="s">
        <v>3868</v>
      </c>
      <c r="CB1" s="312" t="s">
        <v>3869</v>
      </c>
      <c r="CC1" s="312" t="s">
        <v>3870</v>
      </c>
      <c r="CD1" s="312" t="s">
        <v>3871</v>
      </c>
      <c r="CE1" s="312" t="s">
        <v>3872</v>
      </c>
      <c r="CF1" s="312" t="s">
        <v>3873</v>
      </c>
      <c r="CG1" s="312" t="s">
        <v>3874</v>
      </c>
      <c r="CH1" s="312" t="s">
        <v>3875</v>
      </c>
      <c r="CI1" s="312" t="s">
        <v>3876</v>
      </c>
      <c r="CJ1" s="312" t="s">
        <v>3877</v>
      </c>
      <c r="CK1" s="312" t="s">
        <v>3878</v>
      </c>
      <c r="CL1" s="312" t="s">
        <v>3879</v>
      </c>
      <c r="CM1" s="312" t="s">
        <v>3880</v>
      </c>
      <c r="CN1" s="312" t="s">
        <v>3881</v>
      </c>
      <c r="CO1" s="312" t="s">
        <v>3882</v>
      </c>
      <c r="CP1" s="312" t="s">
        <v>3883</v>
      </c>
      <c r="CQ1" s="312" t="s">
        <v>3884</v>
      </c>
      <c r="CR1" s="312" t="s">
        <v>3885</v>
      </c>
      <c r="CS1" s="312" t="s">
        <v>3886</v>
      </c>
      <c r="CT1" s="312" t="s">
        <v>3887</v>
      </c>
      <c r="CU1" s="312" t="s">
        <v>3888</v>
      </c>
      <c r="CV1" s="312" t="s">
        <v>3889</v>
      </c>
      <c r="CW1" s="312" t="s">
        <v>3890</v>
      </c>
      <c r="CX1" s="312" t="s">
        <v>3891</v>
      </c>
      <c r="CY1" s="312" t="s">
        <v>3892</v>
      </c>
      <c r="CZ1" s="312" t="s">
        <v>3893</v>
      </c>
      <c r="DA1" s="312" t="s">
        <v>3894</v>
      </c>
      <c r="DB1" s="312" t="s">
        <v>3895</v>
      </c>
      <c r="DC1" s="312" t="s">
        <v>3896</v>
      </c>
      <c r="DD1" s="312" t="s">
        <v>3897</v>
      </c>
      <c r="DE1" s="312" t="s">
        <v>3898</v>
      </c>
      <c r="DF1" s="312" t="s">
        <v>3899</v>
      </c>
      <c r="DG1" s="312" t="s">
        <v>3900</v>
      </c>
      <c r="DH1" s="312" t="s">
        <v>3901</v>
      </c>
      <c r="DI1" s="312" t="s">
        <v>3902</v>
      </c>
      <c r="DJ1" s="312" t="s">
        <v>3903</v>
      </c>
      <c r="DK1" s="312" t="s">
        <v>3904</v>
      </c>
      <c r="DL1" s="312" t="s">
        <v>3905</v>
      </c>
      <c r="DM1" s="312" t="s">
        <v>3906</v>
      </c>
      <c r="DN1" s="312" t="s">
        <v>3907</v>
      </c>
      <c r="DO1" s="312" t="s">
        <v>3908</v>
      </c>
      <c r="DP1" s="312" t="s">
        <v>3909</v>
      </c>
      <c r="DQ1" s="312" t="s">
        <v>3910</v>
      </c>
      <c r="DR1" s="312" t="s">
        <v>3911</v>
      </c>
      <c r="DS1" s="312" t="s">
        <v>3912</v>
      </c>
      <c r="DT1" s="312" t="s">
        <v>3913</v>
      </c>
      <c r="DU1" s="312" t="s">
        <v>3914</v>
      </c>
      <c r="DV1" s="312" t="s">
        <v>3915</v>
      </c>
      <c r="DW1" s="312" t="s">
        <v>3916</v>
      </c>
      <c r="DX1" s="312" t="s">
        <v>3917</v>
      </c>
      <c r="DY1" s="312" t="s">
        <v>3918</v>
      </c>
      <c r="DZ1" s="312" t="s">
        <v>3919</v>
      </c>
      <c r="EA1" s="312" t="s">
        <v>3920</v>
      </c>
      <c r="EB1" s="312" t="s">
        <v>3921</v>
      </c>
      <c r="EC1" s="312" t="s">
        <v>3922</v>
      </c>
      <c r="ED1" s="312" t="s">
        <v>3923</v>
      </c>
      <c r="EE1" s="312" t="s">
        <v>3924</v>
      </c>
      <c r="EF1" s="312" t="s">
        <v>3925</v>
      </c>
      <c r="EG1" s="312" t="s">
        <v>3926</v>
      </c>
      <c r="EH1" s="312" t="s">
        <v>3927</v>
      </c>
      <c r="EI1" s="312" t="s">
        <v>3928</v>
      </c>
      <c r="EJ1" s="312" t="s">
        <v>3929</v>
      </c>
      <c r="EK1" s="312" t="s">
        <v>3930</v>
      </c>
      <c r="EL1" s="312" t="s">
        <v>3931</v>
      </c>
      <c r="EM1" s="312" t="s">
        <v>3932</v>
      </c>
      <c r="EN1" s="312" t="s">
        <v>3933</v>
      </c>
      <c r="EO1" s="312" t="s">
        <v>3934</v>
      </c>
      <c r="EP1" s="312" t="s">
        <v>3935</v>
      </c>
      <c r="EQ1" s="312" t="s">
        <v>3936</v>
      </c>
      <c r="ER1" s="312" t="s">
        <v>3937</v>
      </c>
      <c r="ES1" s="312" t="s">
        <v>3938</v>
      </c>
      <c r="ET1" s="312" t="s">
        <v>3939</v>
      </c>
      <c r="EU1" s="312" t="s">
        <v>3940</v>
      </c>
      <c r="EV1" s="312" t="s">
        <v>3941</v>
      </c>
      <c r="EW1" s="312" t="s">
        <v>3942</v>
      </c>
      <c r="EX1" s="312" t="s">
        <v>3943</v>
      </c>
      <c r="EY1" s="312" t="s">
        <v>3944</v>
      </c>
      <c r="EZ1" s="312" t="s">
        <v>3945</v>
      </c>
      <c r="FA1" s="312" t="s">
        <v>3946</v>
      </c>
      <c r="FB1" s="312" t="s">
        <v>3947</v>
      </c>
      <c r="FC1" s="312" t="s">
        <v>3948</v>
      </c>
      <c r="FD1" s="312" t="s">
        <v>3949</v>
      </c>
      <c r="FE1" s="312" t="s">
        <v>3950</v>
      </c>
    </row>
    <row r="2" spans="1:161" x14ac:dyDescent="0.2">
      <c r="A2" s="438">
        <v>1820</v>
      </c>
      <c r="B2" s="438">
        <v>165.13114929199219</v>
      </c>
      <c r="C2" s="438">
        <v>508.52951049804688</v>
      </c>
      <c r="D2" s="438">
        <v>2335.87060546875</v>
      </c>
      <c r="E2" s="438">
        <v>8485.3271484375</v>
      </c>
      <c r="F2" s="438">
        <v>31502.966796875</v>
      </c>
      <c r="G2" s="438">
        <v>149.3189697265625</v>
      </c>
      <c r="H2" s="438">
        <v>459.83511352539062</v>
      </c>
      <c r="I2" s="438">
        <v>2112.19873046875</v>
      </c>
      <c r="J2" s="438">
        <v>7672.81201171875</v>
      </c>
      <c r="K2" s="438">
        <v>28486.390625</v>
      </c>
      <c r="L2" s="438">
        <v>213.98342895507812</v>
      </c>
      <c r="M2" s="438">
        <v>504.4195556640625</v>
      </c>
      <c r="N2" s="438">
        <v>2681.359619140625</v>
      </c>
      <c r="O2" s="438">
        <v>9325.982421875</v>
      </c>
      <c r="P2" s="438">
        <v>33354.19921875</v>
      </c>
      <c r="Q2" s="438">
        <v>253.29667663574219</v>
      </c>
      <c r="R2" s="438">
        <v>656.62274169921875</v>
      </c>
      <c r="S2" s="438">
        <v>3129.387939453125</v>
      </c>
      <c r="T2" s="438">
        <v>11361.947265625</v>
      </c>
      <c r="U2" s="438">
        <v>50041.48046875</v>
      </c>
      <c r="V2" s="438">
        <v>237.22926330566406</v>
      </c>
      <c r="W2" s="438">
        <v>559.216552734375</v>
      </c>
      <c r="X2" s="438">
        <v>2972.64599609375</v>
      </c>
      <c r="Y2" s="438">
        <v>10339.0986328125</v>
      </c>
      <c r="Z2" s="438">
        <v>36977.59375</v>
      </c>
      <c r="AA2" s="438">
        <v>421.39926147460938</v>
      </c>
      <c r="AB2" s="438">
        <v>1095.979736328125</v>
      </c>
      <c r="AC2" s="438">
        <v>5785.97900390625</v>
      </c>
      <c r="AD2" s="438">
        <v>22187.484375</v>
      </c>
      <c r="AE2" s="438">
        <v>104729.1953125</v>
      </c>
      <c r="AF2" s="438">
        <v>432.50054931640625</v>
      </c>
      <c r="AG2" s="438">
        <v>1477.59326171875</v>
      </c>
      <c r="AH2" s="438">
        <v>7774.892578125</v>
      </c>
      <c r="AI2" s="438">
        <v>32329.44921875</v>
      </c>
      <c r="AJ2" s="438">
        <v>150553.796875</v>
      </c>
      <c r="AK2" s="438">
        <v>513.28253173828125</v>
      </c>
      <c r="AL2" s="438">
        <v>1420.619384765625</v>
      </c>
      <c r="AM2" s="438">
        <v>8117.95556640625</v>
      </c>
      <c r="AN2" s="438">
        <v>40589.77734375</v>
      </c>
      <c r="AO2" s="438">
        <v>258709.0625</v>
      </c>
      <c r="AP2" s="438">
        <v>496.48263549804688</v>
      </c>
      <c r="AQ2" s="438">
        <v>1342.935546875</v>
      </c>
      <c r="AR2" s="438">
        <v>7373.4765625</v>
      </c>
      <c r="AS2" s="438">
        <v>34746.625</v>
      </c>
      <c r="AT2" s="438">
        <v>201636.5625</v>
      </c>
      <c r="AU2" s="438">
        <v>525.16363525390625</v>
      </c>
      <c r="AV2" s="438">
        <v>1420.5147705078125</v>
      </c>
      <c r="AW2" s="438">
        <v>7799.43017578125</v>
      </c>
      <c r="AX2" s="438">
        <v>36753.87890625</v>
      </c>
      <c r="AY2" s="438">
        <v>213284.765625</v>
      </c>
      <c r="AZ2" s="438">
        <v>406.00015258789062</v>
      </c>
      <c r="BA2" s="438">
        <v>905.6602783203125</v>
      </c>
      <c r="BB2" s="438">
        <v>5196.51806640625</v>
      </c>
      <c r="BC2" s="438">
        <v>30377.6484375</v>
      </c>
      <c r="BD2" s="438">
        <v>207527.890625</v>
      </c>
      <c r="BE2" s="438">
        <v>470.99612426757812</v>
      </c>
      <c r="BF2" s="438">
        <v>1273.9971923828125</v>
      </c>
      <c r="BG2" s="438">
        <v>6994.9658203125</v>
      </c>
      <c r="BH2" s="438">
        <v>32962.9375</v>
      </c>
      <c r="BI2" s="438">
        <v>191285.734375</v>
      </c>
      <c r="BJ2" s="438">
        <v>227.59077453613281</v>
      </c>
      <c r="BK2" s="438">
        <v>658.89447021484375</v>
      </c>
      <c r="BL2" s="438">
        <v>3304.93310546875</v>
      </c>
      <c r="BM2" s="438">
        <v>13856.0087890625</v>
      </c>
      <c r="BN2" s="438">
        <v>68324.296875</v>
      </c>
      <c r="BO2" s="438">
        <v>196.92254638671875</v>
      </c>
      <c r="BP2" s="438">
        <v>919.1658935546875</v>
      </c>
      <c r="BQ2" s="438">
        <v>5451.693359375</v>
      </c>
      <c r="BR2" s="438">
        <v>22654.208984375</v>
      </c>
      <c r="BS2" s="438">
        <v>80041.875</v>
      </c>
      <c r="BT2" s="438">
        <v>210.10317993164062</v>
      </c>
      <c r="BU2" s="438">
        <v>799.91888427734375</v>
      </c>
      <c r="BV2" s="438">
        <v>4839.8017578125</v>
      </c>
      <c r="BW2" s="438">
        <v>23315.83203125</v>
      </c>
      <c r="BX2" s="438">
        <v>97926.4921875</v>
      </c>
      <c r="BY2" s="438">
        <v>83.262992858886719</v>
      </c>
      <c r="BZ2" s="438">
        <v>388.64266967773438</v>
      </c>
      <c r="CA2" s="438">
        <v>2305.090576171875</v>
      </c>
      <c r="CB2" s="438">
        <v>9578.67578125</v>
      </c>
      <c r="CC2" s="438">
        <v>33843.38671875</v>
      </c>
      <c r="CD2" s="438">
        <v>114.44786071777344</v>
      </c>
      <c r="CE2" s="438">
        <v>481.74310302734375</v>
      </c>
      <c r="CF2" s="438">
        <v>2884.184814453125</v>
      </c>
      <c r="CG2" s="438">
        <v>12933.91796875</v>
      </c>
      <c r="CH2" s="438">
        <v>50301.84765625</v>
      </c>
      <c r="CI2" s="438">
        <v>192.72067260742188</v>
      </c>
      <c r="CJ2" s="438">
        <v>811.21527099609375</v>
      </c>
      <c r="CK2" s="438">
        <v>4856.72705078125</v>
      </c>
      <c r="CL2" s="438">
        <v>21779.640625</v>
      </c>
      <c r="CM2" s="438">
        <v>84704.125</v>
      </c>
      <c r="CN2" s="438">
        <v>148.03067016601562</v>
      </c>
      <c r="CO2" s="438">
        <v>623.10260009765625</v>
      </c>
      <c r="CP2" s="438">
        <v>3730.50048828125</v>
      </c>
      <c r="CQ2" s="438">
        <v>16729.16015625</v>
      </c>
      <c r="CR2" s="438">
        <v>65062.0859375</v>
      </c>
      <c r="CS2" s="438">
        <v>306.23159790039062</v>
      </c>
      <c r="CT2" s="438">
        <v>1027.9281005859375</v>
      </c>
      <c r="CU2" s="438">
        <v>5733.884765625</v>
      </c>
      <c r="CV2" s="438">
        <v>20478.16015625</v>
      </c>
      <c r="CW2" s="438">
        <v>62572.15234375</v>
      </c>
      <c r="CX2" s="438">
        <v>316.29559326171875</v>
      </c>
      <c r="CY2" s="438">
        <v>839.32452392578125</v>
      </c>
      <c r="CZ2" s="438">
        <v>5663.09619140625</v>
      </c>
      <c r="DA2" s="438">
        <v>27947.59765625</v>
      </c>
      <c r="DB2" s="438">
        <v>85779.75</v>
      </c>
      <c r="DC2" s="438">
        <v>344.3695068359375</v>
      </c>
      <c r="DD2" s="438">
        <v>1047.2080078125</v>
      </c>
      <c r="DE2" s="438">
        <v>6574.11572265625</v>
      </c>
      <c r="DF2" s="438">
        <v>26212.001953125</v>
      </c>
      <c r="DG2" s="438">
        <v>104895.9765625</v>
      </c>
      <c r="DH2" s="438">
        <v>350.33892822265625</v>
      </c>
      <c r="DI2" s="438">
        <v>1049.5904541015625</v>
      </c>
      <c r="DJ2" s="438">
        <v>6486.74365234375</v>
      </c>
      <c r="DK2" s="438">
        <v>27094.04296875</v>
      </c>
      <c r="DL2" s="438">
        <v>91173.7578125</v>
      </c>
      <c r="DM2" s="438">
        <v>518.580322265625</v>
      </c>
      <c r="DN2" s="438">
        <v>2037.27978515625</v>
      </c>
      <c r="DO2" s="438">
        <v>7778.70458984375</v>
      </c>
      <c r="DP2" s="438">
        <v>29633.16015625</v>
      </c>
      <c r="DQ2" s="438">
        <v>101863.984375</v>
      </c>
      <c r="DR2" s="438">
        <v>253.86598205566406</v>
      </c>
      <c r="DS2" s="438">
        <v>1216.441162109375</v>
      </c>
      <c r="DT2" s="438">
        <v>4442.654296875</v>
      </c>
      <c r="DU2" s="438">
        <v>18511.060546875</v>
      </c>
      <c r="DV2" s="438">
        <v>68755.3671875</v>
      </c>
      <c r="DW2" s="438">
        <v>178.80555725097656</v>
      </c>
      <c r="DX2" s="438">
        <v>680.6700439453125</v>
      </c>
      <c r="DY2" s="438">
        <v>2958.6982421875</v>
      </c>
      <c r="DZ2" s="438">
        <v>9862.328125</v>
      </c>
      <c r="EA2" s="438">
        <v>43688.828125</v>
      </c>
      <c r="EB2" s="438">
        <v>129.66111755371094</v>
      </c>
      <c r="EC2" s="438">
        <v>729.39105224609375</v>
      </c>
      <c r="ED2" s="438">
        <v>2806.276123046875</v>
      </c>
      <c r="EE2" s="438">
        <v>9354.25390625</v>
      </c>
      <c r="EF2" s="438">
        <v>31166.7265625</v>
      </c>
      <c r="EG2" s="438">
        <v>127.80454254150391</v>
      </c>
      <c r="EH2" s="438">
        <v>358.81552124023438</v>
      </c>
      <c r="EI2" s="438">
        <v>1914.7244873046875</v>
      </c>
      <c r="EJ2" s="438">
        <v>6382.4150390625</v>
      </c>
      <c r="EK2" s="438">
        <v>21939.55078125</v>
      </c>
      <c r="EL2" s="438">
        <v>142.32977294921875</v>
      </c>
      <c r="EM2" s="438">
        <v>410.3568115234375</v>
      </c>
      <c r="EN2" s="438">
        <v>1646.9237060546875</v>
      </c>
      <c r="EO2" s="438">
        <v>5489.74609375</v>
      </c>
      <c r="EP2" s="438">
        <v>22674.205078125</v>
      </c>
      <c r="EQ2" s="438">
        <v>244.30717468261719</v>
      </c>
      <c r="ER2" s="438">
        <v>695.18182373046875</v>
      </c>
      <c r="ES2" s="438">
        <v>3220.28466796875</v>
      </c>
      <c r="ET2" s="438">
        <v>10734.2822265625</v>
      </c>
      <c r="EU2" s="438">
        <v>40332.6953125</v>
      </c>
      <c r="EV2" s="438">
        <v>165.90632629394531</v>
      </c>
      <c r="EW2" s="438">
        <v>615.96685791015625</v>
      </c>
      <c r="EX2" s="438">
        <v>3197.520751953125</v>
      </c>
      <c r="EY2" s="438">
        <v>12403.169921875</v>
      </c>
      <c r="EZ2" s="438">
        <v>42358.234375</v>
      </c>
      <c r="FA2" s="438">
        <v>110.28452301025391</v>
      </c>
      <c r="FB2" s="438">
        <v>409.45767211914062</v>
      </c>
      <c r="FC2" s="438">
        <v>2125.51904296875</v>
      </c>
      <c r="FD2" s="438">
        <v>8244.8798828125</v>
      </c>
      <c r="FE2" s="438">
        <v>28157.203125</v>
      </c>
    </row>
    <row r="3" spans="1:161" x14ac:dyDescent="0.2">
      <c r="A3" s="438">
        <v>1850</v>
      </c>
      <c r="B3" s="438">
        <v>189.77409362792969</v>
      </c>
      <c r="C3" s="438">
        <v>584.418701171875</v>
      </c>
      <c r="D3" s="438">
        <v>2736.7978515625</v>
      </c>
      <c r="E3" s="438">
        <v>10058.1513671875</v>
      </c>
      <c r="F3" s="438">
        <v>36946.25390625</v>
      </c>
      <c r="G3" s="438">
        <v>171.60218811035156</v>
      </c>
      <c r="H3" s="438">
        <v>528.4573974609375</v>
      </c>
      <c r="I3" s="438">
        <v>2474.734375</v>
      </c>
      <c r="J3" s="438">
        <v>9095.02734375</v>
      </c>
      <c r="K3" s="438">
        <v>33408.4453125</v>
      </c>
      <c r="L3" s="438">
        <v>203.34132385253906</v>
      </c>
      <c r="M3" s="438">
        <v>479.3331298828125</v>
      </c>
      <c r="N3" s="438">
        <v>2677.937744140625</v>
      </c>
      <c r="O3" s="438">
        <v>9736.3935546875</v>
      </c>
      <c r="P3" s="438">
        <v>34047.4296875</v>
      </c>
      <c r="Q3" s="438">
        <v>273.82192993164062</v>
      </c>
      <c r="R3" s="438">
        <v>709.8304443359375</v>
      </c>
      <c r="S3" s="438">
        <v>3448.448486328125</v>
      </c>
      <c r="T3" s="438">
        <v>12666.9716796875</v>
      </c>
      <c r="U3" s="438">
        <v>55197.51953125</v>
      </c>
      <c r="V3" s="438">
        <v>211.58494567871094</v>
      </c>
      <c r="W3" s="438">
        <v>498.76565551757812</v>
      </c>
      <c r="X3" s="438">
        <v>2786.503662109375</v>
      </c>
      <c r="Y3" s="438">
        <v>10131.1142578125</v>
      </c>
      <c r="Z3" s="438">
        <v>35427.73828125</v>
      </c>
      <c r="AA3" s="438">
        <v>599.01806640625</v>
      </c>
      <c r="AB3" s="438">
        <v>1557.9327392578125</v>
      </c>
      <c r="AC3" s="438">
        <v>8548.11328125</v>
      </c>
      <c r="AD3" s="438">
        <v>32779.4375</v>
      </c>
      <c r="AE3" s="438">
        <v>154725.25</v>
      </c>
      <c r="AF3" s="438">
        <v>537.56439208984375</v>
      </c>
      <c r="AG3" s="438">
        <v>1836.532958984375</v>
      </c>
      <c r="AH3" s="438">
        <v>9965.0771484375</v>
      </c>
      <c r="AI3" s="438">
        <v>43197.90625</v>
      </c>
      <c r="AJ3" s="438">
        <v>169991.75</v>
      </c>
      <c r="AK3" s="438">
        <v>667.2392578125</v>
      </c>
      <c r="AL3" s="438">
        <v>1846.7275390625</v>
      </c>
      <c r="AM3" s="438">
        <v>10723.1064453125</v>
      </c>
      <c r="AN3" s="438">
        <v>53615.53515625</v>
      </c>
      <c r="AO3" s="438">
        <v>341731.96875</v>
      </c>
      <c r="AP3" s="438">
        <v>522.59368896484375</v>
      </c>
      <c r="AQ3" s="438">
        <v>1413.5633544921875</v>
      </c>
      <c r="AR3" s="438">
        <v>7969.25830078125</v>
      </c>
      <c r="AS3" s="438">
        <v>37888.390625</v>
      </c>
      <c r="AT3" s="438">
        <v>212992.109375</v>
      </c>
      <c r="AU3" s="438">
        <v>506.45794677734375</v>
      </c>
      <c r="AV3" s="438">
        <v>1369.917724609375</v>
      </c>
      <c r="AW3" s="438">
        <v>7723.197265625</v>
      </c>
      <c r="AX3" s="438">
        <v>36718.53515625</v>
      </c>
      <c r="AY3" s="438">
        <v>206415.703125</v>
      </c>
      <c r="AZ3" s="438">
        <v>404.4215087890625</v>
      </c>
      <c r="BA3" s="438">
        <v>902.1387939453125</v>
      </c>
      <c r="BB3" s="438">
        <v>5283.8173828125</v>
      </c>
      <c r="BC3" s="438">
        <v>30887.978515625</v>
      </c>
      <c r="BD3" s="438">
        <v>211014.265625</v>
      </c>
      <c r="BE3" s="438">
        <v>547.73883056640625</v>
      </c>
      <c r="BF3" s="438">
        <v>1481.578369140625</v>
      </c>
      <c r="BG3" s="438">
        <v>8352.7080078125</v>
      </c>
      <c r="BH3" s="438">
        <v>39711.4296875</v>
      </c>
      <c r="BI3" s="438">
        <v>223240.453125</v>
      </c>
      <c r="BJ3" s="438">
        <v>271.127197265625</v>
      </c>
      <c r="BK3" s="438">
        <v>784.93609619140625</v>
      </c>
      <c r="BL3" s="438">
        <v>4028.19921875</v>
      </c>
      <c r="BM3" s="438">
        <v>17061.634765625</v>
      </c>
      <c r="BN3" s="438">
        <v>82047.828125</v>
      </c>
      <c r="BO3" s="438">
        <v>243.76445007324219</v>
      </c>
      <c r="BP3" s="438">
        <v>1137.8076171875</v>
      </c>
      <c r="BQ3" s="438">
        <v>6904.52587890625</v>
      </c>
      <c r="BR3" s="438">
        <v>28691.375</v>
      </c>
      <c r="BS3" s="438">
        <v>101372.390625</v>
      </c>
      <c r="BT3" s="438">
        <v>207.58494567871094</v>
      </c>
      <c r="BU3" s="438">
        <v>790.33135986328125</v>
      </c>
      <c r="BV3" s="438">
        <v>4890.75146484375</v>
      </c>
      <c r="BW3" s="438">
        <v>23561.28515625</v>
      </c>
      <c r="BX3" s="438">
        <v>98957.390625</v>
      </c>
      <c r="BY3" s="438">
        <v>134.93405151367188</v>
      </c>
      <c r="BZ3" s="438">
        <v>629.8251953125</v>
      </c>
      <c r="CA3" s="438">
        <v>3821.950439453125</v>
      </c>
      <c r="CB3" s="438">
        <v>15881.9033203125</v>
      </c>
      <c r="CC3" s="438">
        <v>56113.95703125</v>
      </c>
      <c r="CD3" s="438">
        <v>104.27899932861328</v>
      </c>
      <c r="CE3" s="438">
        <v>438.93951416015625</v>
      </c>
      <c r="CF3" s="438">
        <v>2688.2392578125</v>
      </c>
      <c r="CG3" s="438">
        <v>12055.21484375</v>
      </c>
      <c r="CH3" s="438">
        <v>46884.4453125</v>
      </c>
      <c r="CI3" s="438">
        <v>199.26519775390625</v>
      </c>
      <c r="CJ3" s="438">
        <v>838.7630615234375</v>
      </c>
      <c r="CK3" s="438">
        <v>5136.9169921875</v>
      </c>
      <c r="CL3" s="438">
        <v>23036.1328125</v>
      </c>
      <c r="CM3" s="438">
        <v>89590.7890625</v>
      </c>
      <c r="CN3" s="438">
        <v>183.39437866210938</v>
      </c>
      <c r="CO3" s="438">
        <v>771.95831298828125</v>
      </c>
      <c r="CP3" s="438">
        <v>4727.7783203125</v>
      </c>
      <c r="CQ3" s="438">
        <v>21201.37890625</v>
      </c>
      <c r="CR3" s="438">
        <v>82455.1796875</v>
      </c>
      <c r="CS3" s="438">
        <v>431.62286376953125</v>
      </c>
      <c r="CT3" s="438">
        <v>1448.8292236328125</v>
      </c>
      <c r="CU3" s="438">
        <v>8547.4638671875</v>
      </c>
      <c r="CV3" s="438">
        <v>30526.65625</v>
      </c>
      <c r="CW3" s="438">
        <v>99005.3671875</v>
      </c>
      <c r="CX3" s="438">
        <v>363.19412231445312</v>
      </c>
      <c r="CY3" s="438">
        <v>963.77484130859375</v>
      </c>
      <c r="CZ3" s="438">
        <v>6828.533203125</v>
      </c>
      <c r="DA3" s="438">
        <v>33707.6796875</v>
      </c>
      <c r="DB3" s="438">
        <v>103459.2109375</v>
      </c>
      <c r="DC3" s="438">
        <v>382.86074829101562</v>
      </c>
      <c r="DD3" s="438">
        <v>1164.2576904296875</v>
      </c>
      <c r="DE3" s="438">
        <v>7473.35791015625</v>
      </c>
      <c r="DF3" s="438">
        <v>29797.41796875</v>
      </c>
      <c r="DG3" s="438">
        <v>119244.1953125</v>
      </c>
      <c r="DH3" s="438">
        <v>375.1204833984375</v>
      </c>
      <c r="DI3" s="438">
        <v>1123.834228515625</v>
      </c>
      <c r="DJ3" s="438">
        <v>7246.1806640625</v>
      </c>
      <c r="DK3" s="438">
        <v>30267.74609375</v>
      </c>
      <c r="DL3" s="438">
        <v>103341.859375</v>
      </c>
      <c r="DM3" s="438">
        <v>553.396484375</v>
      </c>
      <c r="DN3" s="438">
        <v>2766.982177734375</v>
      </c>
      <c r="DO3" s="438">
        <v>11319.47265625</v>
      </c>
      <c r="DP3" s="438">
        <v>42762.453125</v>
      </c>
      <c r="DQ3" s="438">
        <v>150926.296875</v>
      </c>
      <c r="DR3" s="438">
        <v>401.17767333984375</v>
      </c>
      <c r="DS3" s="438">
        <v>1922.3095703125</v>
      </c>
      <c r="DT3" s="438">
        <v>5866.8740234375</v>
      </c>
      <c r="DU3" s="438">
        <v>18207.541015625</v>
      </c>
      <c r="DV3" s="438">
        <v>68472.796875</v>
      </c>
      <c r="DW3" s="438">
        <v>668.92510986328125</v>
      </c>
      <c r="DX3" s="438">
        <v>2546.438232421875</v>
      </c>
      <c r="DY3" s="438">
        <v>11529.400390625</v>
      </c>
      <c r="DZ3" s="438">
        <v>38431.3359375</v>
      </c>
      <c r="EA3" s="438">
        <v>168440.234375</v>
      </c>
      <c r="EB3" s="438">
        <v>281.2584228515625</v>
      </c>
      <c r="EC3" s="438">
        <v>1582.18115234375</v>
      </c>
      <c r="ED3" s="438">
        <v>6336.169921875</v>
      </c>
      <c r="EE3" s="438">
        <v>21120.56640625</v>
      </c>
      <c r="EF3" s="438">
        <v>69623.6796875</v>
      </c>
      <c r="EG3" s="438">
        <v>123.37867736816406</v>
      </c>
      <c r="EH3" s="438">
        <v>346.38973999023438</v>
      </c>
      <c r="EI3" s="438">
        <v>2002.452392578125</v>
      </c>
      <c r="EJ3" s="438">
        <v>7208.82861328125</v>
      </c>
      <c r="EK3" s="438">
        <v>24029.427734375</v>
      </c>
      <c r="EL3" s="438">
        <v>137.7491455078125</v>
      </c>
      <c r="EM3" s="438">
        <v>397.15023803710938</v>
      </c>
      <c r="EN3" s="438">
        <v>1622.6533203125</v>
      </c>
      <c r="EO3" s="438">
        <v>5408.84423828125</v>
      </c>
      <c r="EP3" s="438">
        <v>22340.05859375</v>
      </c>
      <c r="EQ3" s="438">
        <v>255.94975280761719</v>
      </c>
      <c r="ER3" s="438">
        <v>728.31103515625</v>
      </c>
      <c r="ES3" s="438">
        <v>3543.619873046875</v>
      </c>
      <c r="ET3" s="438">
        <v>12327.83984375</v>
      </c>
      <c r="EU3" s="438">
        <v>45368.34765625</v>
      </c>
      <c r="EV3" s="438">
        <v>157.81166076660156</v>
      </c>
      <c r="EW3" s="438">
        <v>585.91351318359375</v>
      </c>
      <c r="EX3" s="438">
        <v>3180.823974609375</v>
      </c>
      <c r="EY3" s="438">
        <v>12341.5546875</v>
      </c>
      <c r="EZ3" s="438">
        <v>42147.8125</v>
      </c>
      <c r="FA3" s="438">
        <v>119.944091796875</v>
      </c>
      <c r="FB3" s="438">
        <v>445.32110595703125</v>
      </c>
      <c r="FC3" s="438">
        <v>2417.57177734375</v>
      </c>
      <c r="FD3" s="438">
        <v>9380.146484375</v>
      </c>
      <c r="FE3" s="438">
        <v>32034.267578125</v>
      </c>
    </row>
    <row r="4" spans="1:161" x14ac:dyDescent="0.2">
      <c r="A4" s="438">
        <v>1880</v>
      </c>
      <c r="B4" s="438">
        <v>343.7913818359375</v>
      </c>
      <c r="C4" s="438">
        <v>1058.7225341796875</v>
      </c>
      <c r="D4" s="438">
        <v>5152.6435546875</v>
      </c>
      <c r="E4" s="438">
        <v>18342.5</v>
      </c>
      <c r="F4" s="438">
        <v>68908.546875</v>
      </c>
      <c r="G4" s="438">
        <v>310.87149047851562</v>
      </c>
      <c r="H4" s="438">
        <v>957.343994140625</v>
      </c>
      <c r="I4" s="438">
        <v>4659.25</v>
      </c>
      <c r="J4" s="438">
        <v>16586.10546875</v>
      </c>
      <c r="K4" s="438">
        <v>62310.17578125</v>
      </c>
      <c r="L4" s="438">
        <v>208.05902099609375</v>
      </c>
      <c r="M4" s="438">
        <v>490.45404052734375</v>
      </c>
      <c r="N4" s="438">
        <v>3062.33642578125</v>
      </c>
      <c r="O4" s="438">
        <v>10526.400390625</v>
      </c>
      <c r="P4" s="438">
        <v>38522.4296875</v>
      </c>
      <c r="Q4" s="438">
        <v>314.56451416015625</v>
      </c>
      <c r="R4" s="438">
        <v>815.44775390625</v>
      </c>
      <c r="S4" s="438">
        <v>4115.95654296875</v>
      </c>
      <c r="T4" s="438">
        <v>14644.439453125</v>
      </c>
      <c r="U4" s="438">
        <v>65265.22265625</v>
      </c>
      <c r="V4" s="438">
        <v>228.07196044921875</v>
      </c>
      <c r="W4" s="438">
        <v>537.6302490234375</v>
      </c>
      <c r="X4" s="438">
        <v>3356.898681640625</v>
      </c>
      <c r="Y4" s="438">
        <v>11538.921875</v>
      </c>
      <c r="Z4" s="438">
        <v>42227.85546875</v>
      </c>
      <c r="AA4" s="438">
        <v>859.6983642578125</v>
      </c>
      <c r="AB4" s="438">
        <v>2235.912841796875</v>
      </c>
      <c r="AC4" s="438">
        <v>11545.9228515625</v>
      </c>
      <c r="AD4" s="438">
        <v>44275.1328125</v>
      </c>
      <c r="AE4" s="438">
        <v>208987.125</v>
      </c>
      <c r="AF4" s="438">
        <v>742.68798828125</v>
      </c>
      <c r="AG4" s="438">
        <v>2537.31640625</v>
      </c>
      <c r="AH4" s="438">
        <v>12913.70703125</v>
      </c>
      <c r="AI4" s="438">
        <v>51142.94921875</v>
      </c>
      <c r="AJ4" s="438">
        <v>203500.734375</v>
      </c>
      <c r="AK4" s="438">
        <v>1048.7242431640625</v>
      </c>
      <c r="AL4" s="438">
        <v>2902.569091796875</v>
      </c>
      <c r="AM4" s="438">
        <v>19158.705078125</v>
      </c>
      <c r="AN4" s="438">
        <v>95793.5234375</v>
      </c>
      <c r="AO4" s="438">
        <v>610563.9375</v>
      </c>
      <c r="AP4" s="438">
        <v>765.87445068359375</v>
      </c>
      <c r="AQ4" s="438">
        <v>2076.3525390625</v>
      </c>
      <c r="AR4" s="438">
        <v>11848.779296875</v>
      </c>
      <c r="AS4" s="438">
        <v>55498.84765625</v>
      </c>
      <c r="AT4" s="438">
        <v>316563.625</v>
      </c>
      <c r="AU4" s="438">
        <v>597.92547607421875</v>
      </c>
      <c r="AV4" s="438">
        <v>1621.0283203125</v>
      </c>
      <c r="AW4" s="438">
        <v>9250.455078125</v>
      </c>
      <c r="AX4" s="438">
        <v>43328.4765625</v>
      </c>
      <c r="AY4" s="438">
        <v>247144.25</v>
      </c>
      <c r="AZ4" s="438">
        <v>556.59588623046875</v>
      </c>
      <c r="BA4" s="438">
        <v>1241.592529296875</v>
      </c>
      <c r="BB4" s="438">
        <v>7628.94482421875</v>
      </c>
      <c r="BC4" s="438">
        <v>44597.0546875</v>
      </c>
      <c r="BD4" s="438">
        <v>304669.15625</v>
      </c>
      <c r="BE4" s="438">
        <v>775.2509765625</v>
      </c>
      <c r="BF4" s="438">
        <v>2101.773193359375</v>
      </c>
      <c r="BG4" s="438">
        <v>11993.841796875</v>
      </c>
      <c r="BH4" s="438">
        <v>56178.3125</v>
      </c>
      <c r="BI4" s="438">
        <v>320439.28125</v>
      </c>
      <c r="BJ4" s="438">
        <v>552.89056396484375</v>
      </c>
      <c r="BK4" s="438">
        <v>1600.664794921875</v>
      </c>
      <c r="BL4" s="438">
        <v>8427.578125</v>
      </c>
      <c r="BM4" s="438">
        <v>34886.30078125</v>
      </c>
      <c r="BN4" s="438">
        <v>170699.640625</v>
      </c>
      <c r="BO4" s="438">
        <v>308.69424438476562</v>
      </c>
      <c r="BP4" s="438">
        <v>1440.8773193359375</v>
      </c>
      <c r="BQ4" s="438">
        <v>8946.228515625</v>
      </c>
      <c r="BR4" s="438">
        <v>37175.5546875</v>
      </c>
      <c r="BS4" s="438">
        <v>131348.703125</v>
      </c>
      <c r="BT4" s="438">
        <v>250.24240112304688</v>
      </c>
      <c r="BU4" s="438">
        <v>952.7396240234375</v>
      </c>
      <c r="BV4" s="438">
        <v>6030.34619140625</v>
      </c>
      <c r="BW4" s="438">
        <v>29051.3046875</v>
      </c>
      <c r="BX4" s="438">
        <v>122015.46875</v>
      </c>
      <c r="BY4" s="438">
        <v>238.316162109375</v>
      </c>
      <c r="BZ4" s="438">
        <v>1112.376953125</v>
      </c>
      <c r="CA4" s="438">
        <v>6906.6103515625</v>
      </c>
      <c r="CB4" s="438">
        <v>28700.03515625</v>
      </c>
      <c r="CC4" s="438">
        <v>101402.9921875</v>
      </c>
      <c r="CD4" s="438">
        <v>148.84599304199219</v>
      </c>
      <c r="CE4" s="438">
        <v>626.53448486328125</v>
      </c>
      <c r="CF4" s="438">
        <v>3925.38671875</v>
      </c>
      <c r="CG4" s="438">
        <v>17603.11328125</v>
      </c>
      <c r="CH4" s="438">
        <v>68461.015625</v>
      </c>
      <c r="CI4" s="438">
        <v>239.13157653808594</v>
      </c>
      <c r="CJ4" s="438">
        <v>1006.57177734375</v>
      </c>
      <c r="CK4" s="438">
        <v>6306.41015625</v>
      </c>
      <c r="CL4" s="438">
        <v>28280.640625</v>
      </c>
      <c r="CM4" s="438">
        <v>109987.4375</v>
      </c>
      <c r="CN4" s="438">
        <v>245.61874389648438</v>
      </c>
      <c r="CO4" s="438">
        <v>1033.8780517578125</v>
      </c>
      <c r="CP4" s="438">
        <v>6477.49072265625</v>
      </c>
      <c r="CQ4" s="438">
        <v>29047.837890625</v>
      </c>
      <c r="CR4" s="438">
        <v>112971.1796875</v>
      </c>
      <c r="CS4" s="438">
        <v>573.06341552734375</v>
      </c>
      <c r="CT4" s="438">
        <v>1923.60302734375</v>
      </c>
      <c r="CU4" s="438">
        <v>12003.7958984375</v>
      </c>
      <c r="CV4" s="438">
        <v>42870.69921875</v>
      </c>
      <c r="CW4" s="438">
        <v>135381.140625</v>
      </c>
      <c r="CX4" s="438">
        <v>426.28692626953125</v>
      </c>
      <c r="CY4" s="438">
        <v>1131.1983642578125</v>
      </c>
      <c r="CZ4" s="438">
        <v>8418.1181640625</v>
      </c>
      <c r="DA4" s="438">
        <v>41107.7421875</v>
      </c>
      <c r="DB4" s="438">
        <v>126172.2734375</v>
      </c>
      <c r="DC4" s="438">
        <v>431.8411865234375</v>
      </c>
      <c r="DD4" s="438">
        <v>1313.204345703125</v>
      </c>
      <c r="DE4" s="438">
        <v>8619.3623046875</v>
      </c>
      <c r="DF4" s="438">
        <v>34366.7109375</v>
      </c>
      <c r="DG4" s="438">
        <v>137529.734375</v>
      </c>
      <c r="DH4" s="438">
        <v>506.01461791992188</v>
      </c>
      <c r="DI4" s="438">
        <v>1515.9837646484375</v>
      </c>
      <c r="DJ4" s="438">
        <v>10198.86328125</v>
      </c>
      <c r="DK4" s="438">
        <v>42413.7265625</v>
      </c>
      <c r="DL4" s="438">
        <v>143757.828125</v>
      </c>
      <c r="DM4" s="438">
        <v>1303.1234130859375</v>
      </c>
      <c r="DN4" s="438">
        <v>5119.41357421875</v>
      </c>
      <c r="DO4" s="438">
        <v>16334.611328125</v>
      </c>
      <c r="DP4" s="438">
        <v>50693.62109375</v>
      </c>
      <c r="DQ4" s="438">
        <v>207973.8125</v>
      </c>
      <c r="DR4" s="438">
        <v>536.40289306640625</v>
      </c>
      <c r="DS4" s="438">
        <v>2570.263671875</v>
      </c>
      <c r="DT4" s="438">
        <v>8287.86328125</v>
      </c>
      <c r="DU4" s="438">
        <v>25501.119140625</v>
      </c>
      <c r="DV4" s="438">
        <v>97754.2890625</v>
      </c>
      <c r="DW4" s="438">
        <v>1464.9107666015625</v>
      </c>
      <c r="DX4" s="438">
        <v>5576.56591796875</v>
      </c>
      <c r="DY4" s="438">
        <v>24739.66015625</v>
      </c>
      <c r="DZ4" s="438">
        <v>82465.5390625</v>
      </c>
      <c r="EA4" s="438">
        <v>369653.78125</v>
      </c>
      <c r="EB4" s="438">
        <v>929.31915283203125</v>
      </c>
      <c r="EC4" s="438">
        <v>5227.7587890625</v>
      </c>
      <c r="ED4" s="438">
        <v>20520.849609375</v>
      </c>
      <c r="EE4" s="438">
        <v>68402.8359375</v>
      </c>
      <c r="EF4" s="438">
        <v>230615.15625</v>
      </c>
      <c r="EG4" s="438">
        <v>104.90091705322266</v>
      </c>
      <c r="EH4" s="438">
        <v>294.51284790039062</v>
      </c>
      <c r="EI4" s="438">
        <v>2047.5672607421875</v>
      </c>
      <c r="EJ4" s="438">
        <v>6825.224609375</v>
      </c>
      <c r="EK4" s="438">
        <v>24375.80078125</v>
      </c>
      <c r="EL4" s="438">
        <v>143.73837280273438</v>
      </c>
      <c r="EM4" s="438">
        <v>414.41802978515625</v>
      </c>
      <c r="EN4" s="438">
        <v>1723.6357421875</v>
      </c>
      <c r="EO4" s="438">
        <v>5745.453125</v>
      </c>
      <c r="EP4" s="438">
        <v>23730.345703125</v>
      </c>
      <c r="EQ4" s="438">
        <v>243.94143676757812</v>
      </c>
      <c r="ER4" s="438">
        <v>694.14111328125</v>
      </c>
      <c r="ES4" s="438">
        <v>3736.444091796875</v>
      </c>
      <c r="ET4" s="438">
        <v>12454.814453125</v>
      </c>
      <c r="EU4" s="438">
        <v>47509.375</v>
      </c>
      <c r="EV4" s="438">
        <v>489.15670776367188</v>
      </c>
      <c r="EW4" s="438">
        <v>1816.1112060546875</v>
      </c>
      <c r="EX4" s="438">
        <v>10311.1083984375</v>
      </c>
      <c r="EY4" s="438">
        <v>39576.98828125</v>
      </c>
      <c r="EZ4" s="438">
        <v>135159.921875</v>
      </c>
      <c r="FA4" s="438">
        <v>169.15989685058594</v>
      </c>
      <c r="FB4" s="438">
        <v>628.0465087890625</v>
      </c>
      <c r="FC4" s="438">
        <v>3565.781494140625</v>
      </c>
      <c r="FD4" s="438">
        <v>13686.4912109375</v>
      </c>
      <c r="FE4" s="438">
        <v>46740.92578125</v>
      </c>
    </row>
    <row r="5" spans="1:161" x14ac:dyDescent="0.2">
      <c r="A5" s="438">
        <v>1900</v>
      </c>
      <c r="B5" s="438">
        <v>487.7042236328125</v>
      </c>
      <c r="C5" s="438">
        <v>1501.9091796875</v>
      </c>
      <c r="D5" s="438">
        <v>7742.88134765625</v>
      </c>
      <c r="E5" s="438">
        <v>29707.099609375</v>
      </c>
      <c r="F5" s="438">
        <v>114139.15625</v>
      </c>
      <c r="G5" s="438">
        <v>441.00390625</v>
      </c>
      <c r="H5" s="438">
        <v>1358.09326171875</v>
      </c>
      <c r="I5" s="438">
        <v>7001.45849609375</v>
      </c>
      <c r="J5" s="438">
        <v>26862.484375</v>
      </c>
      <c r="K5" s="438">
        <v>103209.7109375</v>
      </c>
      <c r="L5" s="438">
        <v>216.80712890625</v>
      </c>
      <c r="M5" s="438">
        <v>511.07583618164062</v>
      </c>
      <c r="N5" s="438">
        <v>3229.29345703125</v>
      </c>
      <c r="O5" s="438">
        <v>11173.5810546875</v>
      </c>
      <c r="P5" s="438">
        <v>41484.8125</v>
      </c>
      <c r="Q5" s="438">
        <v>387.40814208984375</v>
      </c>
      <c r="R5" s="438">
        <v>1004.2808227539062</v>
      </c>
      <c r="S5" s="438">
        <v>5367.18359375</v>
      </c>
      <c r="T5" s="438">
        <v>20581.53125</v>
      </c>
      <c r="U5" s="438">
        <v>93809.453125</v>
      </c>
      <c r="V5" s="438">
        <v>240.45677185058594</v>
      </c>
      <c r="W5" s="438">
        <v>566.82470703125</v>
      </c>
      <c r="X5" s="438">
        <v>3581.549560546875</v>
      </c>
      <c r="Y5" s="438">
        <v>12392.4111328125</v>
      </c>
      <c r="Z5" s="438">
        <v>46010.03515625</v>
      </c>
      <c r="AA5" s="438">
        <v>1143.712158203125</v>
      </c>
      <c r="AB5" s="438">
        <v>2974.578857421875</v>
      </c>
      <c r="AC5" s="438">
        <v>19541.861328125</v>
      </c>
      <c r="AD5" s="438">
        <v>84646.7109375</v>
      </c>
      <c r="AE5" s="438">
        <v>399548.71875</v>
      </c>
      <c r="AF5" s="438">
        <v>1077.1639404296875</v>
      </c>
      <c r="AG5" s="438">
        <v>3680.0185546875</v>
      </c>
      <c r="AH5" s="438">
        <v>20227.388671875</v>
      </c>
      <c r="AI5" s="438">
        <v>89154.4609375</v>
      </c>
      <c r="AJ5" s="438">
        <v>424649.09375</v>
      </c>
      <c r="AK5" s="438">
        <v>1374.73095703125</v>
      </c>
      <c r="AL5" s="438">
        <v>3804.8623046875</v>
      </c>
      <c r="AM5" s="438">
        <v>27891.294921875</v>
      </c>
      <c r="AN5" s="438">
        <v>154951.640625</v>
      </c>
      <c r="AO5" s="438">
        <v>987622.9375</v>
      </c>
      <c r="AP5" s="438">
        <v>767.20074462890625</v>
      </c>
      <c r="AQ5" s="438">
        <v>2079.580810546875</v>
      </c>
      <c r="AR5" s="438">
        <v>13313.8837890625</v>
      </c>
      <c r="AS5" s="438">
        <v>67136.3515625</v>
      </c>
      <c r="AT5" s="438">
        <v>389875.34375</v>
      </c>
      <c r="AU5" s="438">
        <v>729.21820068359375</v>
      </c>
      <c r="AV5" s="438">
        <v>1976.625</v>
      </c>
      <c r="AW5" s="438">
        <v>12654.740234375</v>
      </c>
      <c r="AX5" s="438">
        <v>63812.56640625</v>
      </c>
      <c r="AY5" s="438">
        <v>370573.4375</v>
      </c>
      <c r="AZ5" s="438">
        <v>776.3597412109375</v>
      </c>
      <c r="BA5" s="438">
        <v>1731.8175048828125</v>
      </c>
      <c r="BB5" s="438">
        <v>11056.1796875</v>
      </c>
      <c r="BC5" s="438">
        <v>64631.8828125</v>
      </c>
      <c r="BD5" s="438">
        <v>441539.03125</v>
      </c>
      <c r="BE5" s="438">
        <v>999.1943359375</v>
      </c>
      <c r="BF5" s="438">
        <v>2708.424560546875</v>
      </c>
      <c r="BG5" s="438">
        <v>17339.865234375</v>
      </c>
      <c r="BH5" s="438">
        <v>87437.6953125</v>
      </c>
      <c r="BI5" s="438">
        <v>507769.65625</v>
      </c>
      <c r="BJ5" s="438">
        <v>703.83770751953125</v>
      </c>
      <c r="BK5" s="438">
        <v>2037.66943359375</v>
      </c>
      <c r="BL5" s="438">
        <v>11694.259765625</v>
      </c>
      <c r="BM5" s="438">
        <v>52231.640625</v>
      </c>
      <c r="BN5" s="438">
        <v>261195.875</v>
      </c>
      <c r="BO5" s="438">
        <v>546.29974365234375</v>
      </c>
      <c r="BP5" s="438">
        <v>2549.937255859375</v>
      </c>
      <c r="BQ5" s="438">
        <v>16199.9384765625</v>
      </c>
      <c r="BR5" s="438">
        <v>67317.9453125</v>
      </c>
      <c r="BS5" s="438">
        <v>237847.828125</v>
      </c>
      <c r="BT5" s="438">
        <v>204.18342590332031</v>
      </c>
      <c r="BU5" s="438">
        <v>777.380859375</v>
      </c>
      <c r="BV5" s="438">
        <v>5032.95166015625</v>
      </c>
      <c r="BW5" s="438">
        <v>24246.337890625</v>
      </c>
      <c r="BX5" s="438">
        <v>101834.609375</v>
      </c>
      <c r="BY5" s="438">
        <v>329.50906372070312</v>
      </c>
      <c r="BZ5" s="438">
        <v>1538.0335693359375</v>
      </c>
      <c r="CA5" s="438">
        <v>9771.240234375</v>
      </c>
      <c r="CB5" s="438">
        <v>40603.84765625</v>
      </c>
      <c r="CC5" s="438">
        <v>143461.546875</v>
      </c>
      <c r="CD5" s="438">
        <v>141.28433227539062</v>
      </c>
      <c r="CE5" s="438">
        <v>594.70526123046875</v>
      </c>
      <c r="CF5" s="438">
        <v>3811.840087890625</v>
      </c>
      <c r="CG5" s="438">
        <v>17093.919921875</v>
      </c>
      <c r="CH5" s="438">
        <v>66480.6875</v>
      </c>
      <c r="CI5" s="438">
        <v>335.98822021484375</v>
      </c>
      <c r="CJ5" s="438">
        <v>1414.2685546875</v>
      </c>
      <c r="CK5" s="438">
        <v>9064.9365234375</v>
      </c>
      <c r="CL5" s="438">
        <v>40651.046875</v>
      </c>
      <c r="CM5" s="438">
        <v>158097.71875</v>
      </c>
      <c r="CN5" s="438">
        <v>259.91439819335938</v>
      </c>
      <c r="CO5" s="438">
        <v>1094.052490234375</v>
      </c>
      <c r="CP5" s="438">
        <v>7012.470703125</v>
      </c>
      <c r="CQ5" s="438">
        <v>31446.916015625</v>
      </c>
      <c r="CR5" s="438">
        <v>122301.53125</v>
      </c>
      <c r="CS5" s="438">
        <v>691.634521484375</v>
      </c>
      <c r="CT5" s="438">
        <v>2321.61083984375</v>
      </c>
      <c r="CU5" s="438">
        <v>15327.2265625</v>
      </c>
      <c r="CV5" s="438">
        <v>54740.09375</v>
      </c>
      <c r="CW5" s="438">
        <v>182466.96875</v>
      </c>
      <c r="CX5" s="438">
        <v>474.38558959960938</v>
      </c>
      <c r="CY5" s="438">
        <v>1258.8333740234375</v>
      </c>
      <c r="CZ5" s="438">
        <v>10089.517578125</v>
      </c>
      <c r="DA5" s="438">
        <v>49834.328125</v>
      </c>
      <c r="DB5" s="438">
        <v>152956.84375</v>
      </c>
      <c r="DC5" s="438">
        <v>475.80429077148438</v>
      </c>
      <c r="DD5" s="438">
        <v>1446.8936767578125</v>
      </c>
      <c r="DE5" s="438">
        <v>9711.1748046875</v>
      </c>
      <c r="DF5" s="438">
        <v>38719.9375</v>
      </c>
      <c r="DG5" s="438">
        <v>154950.59375</v>
      </c>
      <c r="DH5" s="438">
        <v>673.9993896484375</v>
      </c>
      <c r="DI5" s="438">
        <v>2019.254150390625</v>
      </c>
      <c r="DJ5" s="438">
        <v>14292.96875</v>
      </c>
      <c r="DK5" s="438">
        <v>59751.20703125</v>
      </c>
      <c r="DL5" s="438">
        <v>205140.984375</v>
      </c>
      <c r="DM5" s="438">
        <v>1617.858642578125</v>
      </c>
      <c r="DN5" s="438">
        <v>6355.873046875</v>
      </c>
      <c r="DO5" s="438">
        <v>22156.29296875</v>
      </c>
      <c r="DP5" s="438">
        <v>86287.0703125</v>
      </c>
      <c r="DQ5" s="438">
        <v>417518.0625</v>
      </c>
      <c r="DR5" s="438">
        <v>845.63372802734375</v>
      </c>
      <c r="DS5" s="438">
        <v>4051.994873046875</v>
      </c>
      <c r="DT5" s="438">
        <v>13624.0986328125</v>
      </c>
      <c r="DU5" s="438">
        <v>40872.296875</v>
      </c>
      <c r="DV5" s="438">
        <v>156677.125</v>
      </c>
      <c r="DW5" s="438">
        <v>1244.755859375</v>
      </c>
      <c r="DX5" s="438">
        <v>4738.48828125</v>
      </c>
      <c r="DY5" s="438">
        <v>25745.826171875</v>
      </c>
      <c r="DZ5" s="438">
        <v>85819.421875</v>
      </c>
      <c r="EA5" s="438">
        <v>393430.5625</v>
      </c>
      <c r="EB5" s="438">
        <v>970.82916259765625</v>
      </c>
      <c r="EC5" s="438">
        <v>5461.267578125</v>
      </c>
      <c r="ED5" s="438">
        <v>26152.5703125</v>
      </c>
      <c r="EE5" s="438">
        <v>87175.234375</v>
      </c>
      <c r="EF5" s="438">
        <v>300584.5625</v>
      </c>
      <c r="EG5" s="438">
        <v>115.06460571289062</v>
      </c>
      <c r="EH5" s="438">
        <v>323.0477294921875</v>
      </c>
      <c r="EI5" s="438">
        <v>2171.227294921875</v>
      </c>
      <c r="EJ5" s="438">
        <v>6785.08544921875</v>
      </c>
      <c r="EK5" s="438">
        <v>24232.4453125</v>
      </c>
      <c r="EL5" s="438">
        <v>146.14317321777344</v>
      </c>
      <c r="EM5" s="438">
        <v>421.35137939453125</v>
      </c>
      <c r="EN5" s="438">
        <v>1783.8785400390625</v>
      </c>
      <c r="EO5" s="438">
        <v>5946.26220703125</v>
      </c>
      <c r="EP5" s="438">
        <v>24559.744140625</v>
      </c>
      <c r="EQ5" s="438">
        <v>285.142333984375</v>
      </c>
      <c r="ER5" s="438">
        <v>811.37921142578125</v>
      </c>
      <c r="ES5" s="438">
        <v>4332.099609375</v>
      </c>
      <c r="ET5" s="438">
        <v>13936.146484375</v>
      </c>
      <c r="EU5" s="438">
        <v>53333.72265625</v>
      </c>
      <c r="EV5" s="438">
        <v>375.69198608398438</v>
      </c>
      <c r="EW5" s="438">
        <v>1394.8463134765625</v>
      </c>
      <c r="EX5" s="438">
        <v>8470.90234375</v>
      </c>
      <c r="EY5" s="438">
        <v>32886.42578125</v>
      </c>
      <c r="EZ5" s="438">
        <v>112310.8828125</v>
      </c>
      <c r="FA5" s="438">
        <v>204.35794067382812</v>
      </c>
      <c r="FB5" s="438">
        <v>758.72772216796875</v>
      </c>
      <c r="FC5" s="438">
        <v>4607.75390625</v>
      </c>
      <c r="FD5" s="438">
        <v>17888.595703125</v>
      </c>
      <c r="FE5" s="438">
        <v>61091.58984375</v>
      </c>
    </row>
    <row r="6" spans="1:161" x14ac:dyDescent="0.2">
      <c r="A6" s="438">
        <v>1910</v>
      </c>
      <c r="B6" s="438">
        <v>549.88232421875</v>
      </c>
      <c r="C6" s="438">
        <v>1693.3896484375</v>
      </c>
      <c r="D6" s="438">
        <v>8730.03125</v>
      </c>
      <c r="E6" s="438">
        <v>33494.49609375</v>
      </c>
      <c r="F6" s="438">
        <v>128690.90625</v>
      </c>
      <c r="G6" s="438">
        <v>497.22805786132812</v>
      </c>
      <c r="H6" s="438">
        <v>1531.23828125</v>
      </c>
      <c r="I6" s="438">
        <v>7894.08349609375</v>
      </c>
      <c r="J6" s="438">
        <v>30287.21484375</v>
      </c>
      <c r="K6" s="438">
        <v>116368.046875</v>
      </c>
      <c r="L6" s="438">
        <v>202.47203063964844</v>
      </c>
      <c r="M6" s="438">
        <v>477.283935546875</v>
      </c>
      <c r="N6" s="438">
        <v>3065.61474609375</v>
      </c>
      <c r="O6" s="438">
        <v>11755.7080078125</v>
      </c>
      <c r="P6" s="438">
        <v>52387.171875</v>
      </c>
      <c r="Q6" s="438">
        <v>361.26220703125</v>
      </c>
      <c r="R6" s="438">
        <v>936.50244140625</v>
      </c>
      <c r="S6" s="438">
        <v>6801.98583984375</v>
      </c>
      <c r="T6" s="438">
        <v>26083.564453125</v>
      </c>
      <c r="U6" s="438">
        <v>116236.65625</v>
      </c>
      <c r="V6" s="438">
        <v>247.24229431152344</v>
      </c>
      <c r="W6" s="438">
        <v>582.82012939453125</v>
      </c>
      <c r="X6" s="438">
        <v>3743.47802734375</v>
      </c>
      <c r="Y6" s="438">
        <v>14355.109375</v>
      </c>
      <c r="Z6" s="438">
        <v>63970.93359375</v>
      </c>
      <c r="AA6" s="438">
        <v>1341.7845458984375</v>
      </c>
      <c r="AB6" s="438">
        <v>3489.727783203125</v>
      </c>
      <c r="AC6" s="438">
        <v>21012.677734375</v>
      </c>
      <c r="AD6" s="438">
        <v>91017.640625</v>
      </c>
      <c r="AE6" s="438">
        <v>429620.75</v>
      </c>
      <c r="AF6" s="438">
        <v>1011.1937866210938</v>
      </c>
      <c r="AG6" s="438">
        <v>3446.39697265625</v>
      </c>
      <c r="AH6" s="438">
        <v>20279.099609375</v>
      </c>
      <c r="AI6" s="438">
        <v>90060.1953125</v>
      </c>
      <c r="AJ6" s="438">
        <v>440889.8125</v>
      </c>
      <c r="AK6" s="438">
        <v>1452.0087890625</v>
      </c>
      <c r="AL6" s="438">
        <v>4018.745361328125</v>
      </c>
      <c r="AM6" s="438">
        <v>27393.2890625</v>
      </c>
      <c r="AN6" s="438">
        <v>152184.953125</v>
      </c>
      <c r="AO6" s="438">
        <v>969988.75</v>
      </c>
      <c r="AP6" s="438">
        <v>833.6356201171875</v>
      </c>
      <c r="AQ6" s="438">
        <v>2247.30322265625</v>
      </c>
      <c r="AR6" s="438">
        <v>13709.8662109375</v>
      </c>
      <c r="AS6" s="438">
        <v>71903.71875</v>
      </c>
      <c r="AT6" s="438">
        <v>428711.71875</v>
      </c>
      <c r="AU6" s="438">
        <v>857.8099365234375</v>
      </c>
      <c r="AV6" s="438">
        <v>2312.47216796875</v>
      </c>
      <c r="AW6" s="438">
        <v>14107.4345703125</v>
      </c>
      <c r="AX6" s="438">
        <v>73988.8359375</v>
      </c>
      <c r="AY6" s="438">
        <v>441143.8125</v>
      </c>
      <c r="AZ6" s="438">
        <v>965.1619873046875</v>
      </c>
      <c r="BA6" s="438">
        <v>2152.976806640625</v>
      </c>
      <c r="BB6" s="438">
        <v>12335.470703125</v>
      </c>
      <c r="BC6" s="438">
        <v>82969.6015625</v>
      </c>
      <c r="BD6" s="438">
        <v>596080.1875</v>
      </c>
      <c r="BE6" s="438">
        <v>1095.3704833984375</v>
      </c>
      <c r="BF6" s="438">
        <v>2952.884521484375</v>
      </c>
      <c r="BG6" s="438">
        <v>18014.326171875</v>
      </c>
      <c r="BH6" s="438">
        <v>94479.1875</v>
      </c>
      <c r="BI6" s="438">
        <v>563313.5</v>
      </c>
      <c r="BJ6" s="438">
        <v>520.16741943359375</v>
      </c>
      <c r="BK6" s="438">
        <v>1500.5977783203125</v>
      </c>
      <c r="BL6" s="438">
        <v>8408.626953125</v>
      </c>
      <c r="BM6" s="438">
        <v>38372.546875</v>
      </c>
      <c r="BN6" s="438">
        <v>195696.375</v>
      </c>
      <c r="BO6" s="438">
        <v>707.60833740234375</v>
      </c>
      <c r="BP6" s="438">
        <v>3302.86962890625</v>
      </c>
      <c r="BQ6" s="438">
        <v>21973.39453125</v>
      </c>
      <c r="BR6" s="438">
        <v>91309.21875</v>
      </c>
      <c r="BS6" s="438">
        <v>322613.8125</v>
      </c>
      <c r="BT6" s="438">
        <v>225.53179931640625</v>
      </c>
      <c r="BU6" s="438">
        <v>858.6597900390625</v>
      </c>
      <c r="BV6" s="438">
        <v>5817.2841796875</v>
      </c>
      <c r="BW6" s="438">
        <v>28024.873046875</v>
      </c>
      <c r="BX6" s="438">
        <v>117704.4609375</v>
      </c>
      <c r="BY6" s="438">
        <v>425.29998779296875</v>
      </c>
      <c r="BZ6" s="438">
        <v>1985.15234375</v>
      </c>
      <c r="CA6" s="438">
        <v>13206.8603515625</v>
      </c>
      <c r="CB6" s="438">
        <v>54880.37109375</v>
      </c>
      <c r="CC6" s="438">
        <v>193903.390625</v>
      </c>
      <c r="CD6" s="438">
        <v>157.07125854492188</v>
      </c>
      <c r="CE6" s="438">
        <v>661.15692138671875</v>
      </c>
      <c r="CF6" s="438">
        <v>4436.10888671875</v>
      </c>
      <c r="CG6" s="438">
        <v>19893.408203125</v>
      </c>
      <c r="CH6" s="438">
        <v>77368.296875</v>
      </c>
      <c r="CI6" s="438">
        <v>402.65472412109375</v>
      </c>
      <c r="CJ6" s="438">
        <v>1694.886474609375</v>
      </c>
      <c r="CK6" s="438">
        <v>11372.0380859375</v>
      </c>
      <c r="CL6" s="438">
        <v>50997.078125</v>
      </c>
      <c r="CM6" s="438">
        <v>198334.90625</v>
      </c>
      <c r="CN6" s="438">
        <v>287.007568359375</v>
      </c>
      <c r="CO6" s="438">
        <v>1208.0953369140625</v>
      </c>
      <c r="CP6" s="438">
        <v>8105.85546875</v>
      </c>
      <c r="CQ6" s="438">
        <v>36350.12109375</v>
      </c>
      <c r="CR6" s="438">
        <v>141370.796875</v>
      </c>
      <c r="CS6" s="438">
        <v>629.5728759765625</v>
      </c>
      <c r="CT6" s="438">
        <v>2113.288330078125</v>
      </c>
      <c r="CU6" s="438">
        <v>18609.966796875</v>
      </c>
      <c r="CV6" s="438">
        <v>66464.171875</v>
      </c>
      <c r="CW6" s="438">
        <v>211476.890625</v>
      </c>
      <c r="CX6" s="438">
        <v>461.66970825195312</v>
      </c>
      <c r="CY6" s="438">
        <v>1225.0904541015625</v>
      </c>
      <c r="CZ6" s="438">
        <v>11134.064453125</v>
      </c>
      <c r="DA6" s="438">
        <v>55578.609375</v>
      </c>
      <c r="DB6" s="438">
        <v>170587.796875</v>
      </c>
      <c r="DC6" s="438">
        <v>484.60116577148438</v>
      </c>
      <c r="DD6" s="438">
        <v>1473.64453125</v>
      </c>
      <c r="DE6" s="438">
        <v>10343.5888671875</v>
      </c>
      <c r="DF6" s="438">
        <v>41241.46875</v>
      </c>
      <c r="DG6" s="438">
        <v>165041.34375</v>
      </c>
      <c r="DH6" s="438">
        <v>681.76226806640625</v>
      </c>
      <c r="DI6" s="438">
        <v>2042.51123046875</v>
      </c>
      <c r="DJ6" s="438">
        <v>16830.494140625</v>
      </c>
      <c r="DK6" s="438">
        <v>70455.328125</v>
      </c>
      <c r="DL6" s="438">
        <v>238109.21875</v>
      </c>
      <c r="DM6" s="438">
        <v>1966.0206298828125</v>
      </c>
      <c r="DN6" s="438">
        <v>7002.82958984375</v>
      </c>
      <c r="DO6" s="438">
        <v>28903.95703125</v>
      </c>
      <c r="DP6" s="438">
        <v>136955.28125</v>
      </c>
      <c r="DQ6" s="438">
        <v>618611</v>
      </c>
      <c r="DR6" s="438">
        <v>1141.7801513671875</v>
      </c>
      <c r="DS6" s="438">
        <v>5471.029296875</v>
      </c>
      <c r="DT6" s="438">
        <v>19981.150390625</v>
      </c>
      <c r="DU6" s="438">
        <v>58040.48828125</v>
      </c>
      <c r="DV6" s="438">
        <v>228356</v>
      </c>
      <c r="DW6" s="438">
        <v>1616.0238037109375</v>
      </c>
      <c r="DX6" s="438">
        <v>6151.81689453125</v>
      </c>
      <c r="DY6" s="438">
        <v>33424.921875</v>
      </c>
      <c r="DZ6" s="438">
        <v>111416.40625</v>
      </c>
      <c r="EA6" s="438">
        <v>510777.40625</v>
      </c>
      <c r="EB6" s="438">
        <v>1200.818603515625</v>
      </c>
      <c r="EC6" s="438">
        <v>6755.04248046875</v>
      </c>
      <c r="ED6" s="438">
        <v>32348.115234375</v>
      </c>
      <c r="EE6" s="438">
        <v>107827.0546875</v>
      </c>
      <c r="EF6" s="438">
        <v>371793.0625</v>
      </c>
      <c r="EG6" s="438">
        <v>159.798828125</v>
      </c>
      <c r="EH6" s="438">
        <v>448.64056396484375</v>
      </c>
      <c r="EI6" s="438">
        <v>2104.915283203125</v>
      </c>
      <c r="EJ6" s="438">
        <v>6577.8603515625</v>
      </c>
      <c r="EK6" s="438">
        <v>23492.357421875</v>
      </c>
      <c r="EL6" s="438">
        <v>147.36827087402344</v>
      </c>
      <c r="EM6" s="438">
        <v>424.883544921875</v>
      </c>
      <c r="EN6" s="438">
        <v>1863.624267578125</v>
      </c>
      <c r="EO6" s="438">
        <v>6212.0810546875</v>
      </c>
      <c r="EP6" s="438">
        <v>25657.65234375</v>
      </c>
      <c r="EQ6" s="438">
        <v>332.59857177734375</v>
      </c>
      <c r="ER6" s="438">
        <v>946.4169921875</v>
      </c>
      <c r="ES6" s="438">
        <v>4293.2763671875</v>
      </c>
      <c r="ET6" s="438">
        <v>13856.298828125</v>
      </c>
      <c r="EU6" s="438">
        <v>53419.40625</v>
      </c>
      <c r="EV6" s="438">
        <v>416.937255859375</v>
      </c>
      <c r="EW6" s="438">
        <v>1547.9791259765625</v>
      </c>
      <c r="EX6" s="438">
        <v>10524.8466796875</v>
      </c>
      <c r="EY6" s="438">
        <v>41295.1015625</v>
      </c>
      <c r="EZ6" s="438">
        <v>141027.46875</v>
      </c>
      <c r="FA6" s="438">
        <v>193.54731750488281</v>
      </c>
      <c r="FB6" s="438">
        <v>718.59063720703125</v>
      </c>
      <c r="FC6" s="438">
        <v>4885.76123046875</v>
      </c>
      <c r="FD6" s="438">
        <v>19169.685546875</v>
      </c>
      <c r="FE6" s="438">
        <v>65466.66015625</v>
      </c>
    </row>
    <row r="7" spans="1:161" x14ac:dyDescent="0.2">
      <c r="A7" s="438">
        <v>1920</v>
      </c>
      <c r="B7" s="438">
        <v>591.30712890625</v>
      </c>
      <c r="C7" s="438">
        <v>1345.19970703125</v>
      </c>
      <c r="D7" s="438">
        <v>2561.141845703125</v>
      </c>
      <c r="E7" s="438">
        <v>4468.37548828125</v>
      </c>
      <c r="F7" s="438">
        <v>7049.2919921875</v>
      </c>
      <c r="G7" s="438">
        <v>943.3953857421875</v>
      </c>
      <c r="H7" s="438">
        <v>2146.186279296875</v>
      </c>
      <c r="I7" s="438">
        <v>4086.14990234375</v>
      </c>
      <c r="J7" s="438">
        <v>7129.02783203125</v>
      </c>
      <c r="K7" s="438">
        <v>11246.7265625</v>
      </c>
      <c r="L7" s="438">
        <v>219.27061462402344</v>
      </c>
      <c r="M7" s="438">
        <v>516.88299560546875</v>
      </c>
      <c r="N7" s="438">
        <v>3142.966796875</v>
      </c>
      <c r="O7" s="438">
        <v>12052.330078125</v>
      </c>
      <c r="P7" s="438">
        <v>60425.42578125</v>
      </c>
      <c r="Q7" s="438">
        <v>517.59326171875</v>
      </c>
      <c r="R7" s="438">
        <v>1341.760498046875</v>
      </c>
      <c r="S7" s="438">
        <v>7902.41357421875</v>
      </c>
      <c r="T7" s="438">
        <v>30303.373046875</v>
      </c>
      <c r="U7" s="438">
        <v>151928.640625</v>
      </c>
      <c r="V7" s="438">
        <v>261.772216796875</v>
      </c>
      <c r="W7" s="438">
        <v>617.0712890625</v>
      </c>
      <c r="X7" s="438">
        <v>3752.17333984375</v>
      </c>
      <c r="Y7" s="438">
        <v>14388.453125</v>
      </c>
      <c r="Z7" s="438">
        <v>72137.7890625</v>
      </c>
      <c r="AA7" s="438">
        <v>1095.982177734375</v>
      </c>
      <c r="AB7" s="438">
        <v>2850.442138671875</v>
      </c>
      <c r="AC7" s="438">
        <v>17926.29296875</v>
      </c>
      <c r="AD7" s="438">
        <v>77648.78125</v>
      </c>
      <c r="AE7" s="438">
        <v>366517.1875</v>
      </c>
      <c r="AF7" s="438">
        <v>1206.4228515625</v>
      </c>
      <c r="AG7" s="438">
        <v>4033.26416015625</v>
      </c>
      <c r="AH7" s="438">
        <v>20027.240234375</v>
      </c>
      <c r="AI7" s="438">
        <v>84947.8359375</v>
      </c>
      <c r="AJ7" s="438">
        <v>378633.28125</v>
      </c>
      <c r="AK7" s="438">
        <v>1826.609130859375</v>
      </c>
      <c r="AL7" s="438">
        <v>5055.53173828125</v>
      </c>
      <c r="AM7" s="438">
        <v>21554.767578125</v>
      </c>
      <c r="AN7" s="438">
        <v>119748.7109375</v>
      </c>
      <c r="AO7" s="438">
        <v>695453.5</v>
      </c>
      <c r="AP7" s="438">
        <v>1080.3638916015625</v>
      </c>
      <c r="AQ7" s="438">
        <v>2894.147216796875</v>
      </c>
      <c r="AR7" s="438">
        <v>13895.6396484375</v>
      </c>
      <c r="AS7" s="438">
        <v>67627.265625</v>
      </c>
      <c r="AT7" s="438">
        <v>368824.59375</v>
      </c>
      <c r="AU7" s="438">
        <v>1015.0621948242188</v>
      </c>
      <c r="AV7" s="438">
        <v>2719.213134765625</v>
      </c>
      <c r="AW7" s="438">
        <v>13055.7294921875</v>
      </c>
      <c r="AX7" s="438">
        <v>63539.59375</v>
      </c>
      <c r="AY7" s="438">
        <v>346531.3125</v>
      </c>
      <c r="AZ7" s="438">
        <v>1336.289794921875</v>
      </c>
      <c r="BA7" s="438">
        <v>2980.84765625</v>
      </c>
      <c r="BB7" s="438">
        <v>11757.533203125</v>
      </c>
      <c r="BC7" s="438">
        <v>65746.984375</v>
      </c>
      <c r="BD7" s="438">
        <v>443906.90625</v>
      </c>
      <c r="BE7" s="438">
        <v>1272.3004150390625</v>
      </c>
      <c r="BF7" s="438">
        <v>3408.319091796875</v>
      </c>
      <c r="BG7" s="438">
        <v>16364.328125</v>
      </c>
      <c r="BH7" s="438">
        <v>79641.8671875</v>
      </c>
      <c r="BI7" s="438">
        <v>434349.6875</v>
      </c>
      <c r="BJ7" s="438">
        <v>518.49810791015625</v>
      </c>
      <c r="BK7" s="438">
        <v>1261.673095703125</v>
      </c>
      <c r="BL7" s="438">
        <v>3980.010009765625</v>
      </c>
      <c r="BM7" s="438">
        <v>15107.416015625</v>
      </c>
      <c r="BN7" s="438">
        <v>73159.7734375</v>
      </c>
      <c r="BO7" s="438">
        <v>643.027587890625</v>
      </c>
      <c r="BP7" s="438">
        <v>3001.42919921875</v>
      </c>
      <c r="BQ7" s="438">
        <v>19967.96484375</v>
      </c>
      <c r="BR7" s="438">
        <v>82975.7734375</v>
      </c>
      <c r="BS7" s="438">
        <v>293170.09375</v>
      </c>
      <c r="BT7" s="438">
        <v>282.93991088867188</v>
      </c>
      <c r="BU7" s="438">
        <v>1077.227783203125</v>
      </c>
      <c r="BV7" s="438">
        <v>7298.0478515625</v>
      </c>
      <c r="BW7" s="438">
        <v>35158.48046875</v>
      </c>
      <c r="BX7" s="438">
        <v>147665.609375</v>
      </c>
      <c r="BY7" s="438">
        <v>402.82574462890625</v>
      </c>
      <c r="BZ7" s="438">
        <v>1880.2503662109375</v>
      </c>
      <c r="CA7" s="438">
        <v>12508.9658203125</v>
      </c>
      <c r="CB7" s="438">
        <v>51980.3125</v>
      </c>
      <c r="CC7" s="438">
        <v>183656.890625</v>
      </c>
      <c r="CD7" s="438">
        <v>215.8780517578125</v>
      </c>
      <c r="CE7" s="438">
        <v>908.691162109375</v>
      </c>
      <c r="CF7" s="438">
        <v>6096.96875</v>
      </c>
      <c r="CG7" s="438">
        <v>27341.4140625</v>
      </c>
      <c r="CH7" s="438">
        <v>106334.65625</v>
      </c>
      <c r="CI7" s="438">
        <v>458.7388916015625</v>
      </c>
      <c r="CJ7" s="438">
        <v>1930.96044921875</v>
      </c>
      <c r="CK7" s="438">
        <v>12956.0029296875</v>
      </c>
      <c r="CL7" s="438">
        <v>58100.2578125</v>
      </c>
      <c r="CM7" s="438">
        <v>225960.171875</v>
      </c>
      <c r="CN7" s="438">
        <v>312.53695678710938</v>
      </c>
      <c r="CO7" s="438">
        <v>1315.5555419921875</v>
      </c>
      <c r="CP7" s="438">
        <v>8826.8720703125</v>
      </c>
      <c r="CQ7" s="438">
        <v>39583.46875</v>
      </c>
      <c r="CR7" s="438">
        <v>153945.75</v>
      </c>
      <c r="CS7" s="438">
        <v>672.22015380859375</v>
      </c>
      <c r="CT7" s="438">
        <v>2256.442626953125</v>
      </c>
      <c r="CU7" s="438">
        <v>19870.607421875</v>
      </c>
      <c r="CV7" s="438">
        <v>70966.453125</v>
      </c>
      <c r="CW7" s="438">
        <v>225802.328125</v>
      </c>
      <c r="CX7" s="438">
        <v>449.23065185546875</v>
      </c>
      <c r="CY7" s="438">
        <v>1192.08203125</v>
      </c>
      <c r="CZ7" s="438">
        <v>10834.072265625</v>
      </c>
      <c r="DA7" s="438">
        <v>54081.1171875</v>
      </c>
      <c r="DB7" s="438">
        <v>165991.546875</v>
      </c>
      <c r="DC7" s="438">
        <v>298.66189575195312</v>
      </c>
      <c r="DD7" s="438">
        <v>908.2137451171875</v>
      </c>
      <c r="DE7" s="438">
        <v>6374.80078125</v>
      </c>
      <c r="DF7" s="438">
        <v>25417.3046875</v>
      </c>
      <c r="DG7" s="438">
        <v>101715.7265625</v>
      </c>
      <c r="DH7" s="438">
        <v>736.642333984375</v>
      </c>
      <c r="DI7" s="438">
        <v>2206.927978515625</v>
      </c>
      <c r="DJ7" s="438">
        <v>18185.3046875</v>
      </c>
      <c r="DK7" s="438">
        <v>76126.796875</v>
      </c>
      <c r="DL7" s="438">
        <v>257276.375</v>
      </c>
      <c r="DM7" s="438">
        <v>2033.381103515625</v>
      </c>
      <c r="DN7" s="438">
        <v>7245.6044921875</v>
      </c>
      <c r="DO7" s="438">
        <v>31170.919921875</v>
      </c>
      <c r="DP7" s="438">
        <v>135107.15625</v>
      </c>
      <c r="DQ7" s="438">
        <v>487405.78125</v>
      </c>
      <c r="DR7" s="438">
        <v>1348.57470703125</v>
      </c>
      <c r="DS7" s="438">
        <v>4574.75537109375</v>
      </c>
      <c r="DT7" s="438">
        <v>20131.966796875</v>
      </c>
      <c r="DU7" s="438">
        <v>58524.76953125</v>
      </c>
      <c r="DV7" s="438">
        <v>226151.046875</v>
      </c>
      <c r="DW7" s="438">
        <v>1969.02099609375</v>
      </c>
      <c r="DX7" s="438">
        <v>7495.59326171875</v>
      </c>
      <c r="DY7" s="438">
        <v>20648.748046875</v>
      </c>
      <c r="DZ7" s="438">
        <v>81187.5</v>
      </c>
      <c r="EA7" s="438">
        <v>361857.8125</v>
      </c>
      <c r="EB7" s="438">
        <v>1274.222900390625</v>
      </c>
      <c r="EC7" s="438">
        <v>7167.9677734375</v>
      </c>
      <c r="ED7" s="438">
        <v>34325.50390625</v>
      </c>
      <c r="EE7" s="438">
        <v>114418.359375</v>
      </c>
      <c r="EF7" s="438">
        <v>394520.21875</v>
      </c>
      <c r="EG7" s="438">
        <v>123.17917633056641</v>
      </c>
      <c r="EH7" s="438">
        <v>345.82965087890625</v>
      </c>
      <c r="EI7" s="438">
        <v>2280.583984375</v>
      </c>
      <c r="EJ7" s="438">
        <v>7126.8251953125</v>
      </c>
      <c r="EK7" s="438">
        <v>25452.9453125</v>
      </c>
      <c r="EL7" s="438">
        <v>151.97096252441406</v>
      </c>
      <c r="EM7" s="438">
        <v>438.15374755859375</v>
      </c>
      <c r="EN7" s="438">
        <v>1921.8299560546875</v>
      </c>
      <c r="EO7" s="438">
        <v>6406.10009765625</v>
      </c>
      <c r="EP7" s="438">
        <v>26459.0078125</v>
      </c>
      <c r="EQ7" s="438">
        <v>312.89666748046875</v>
      </c>
      <c r="ER7" s="438">
        <v>890.35479736328125</v>
      </c>
      <c r="ES7" s="438">
        <v>4791.4189453125</v>
      </c>
      <c r="ET7" s="438">
        <v>15420.9111328125</v>
      </c>
      <c r="EU7" s="438">
        <v>59078.10546875</v>
      </c>
      <c r="EV7" s="438">
        <v>433.929443359375</v>
      </c>
      <c r="EW7" s="438">
        <v>1611.0667724609375</v>
      </c>
      <c r="EX7" s="438">
        <v>10532.3623046875</v>
      </c>
      <c r="EY7" s="438">
        <v>38763.84765625</v>
      </c>
      <c r="EZ7" s="438">
        <v>119120</v>
      </c>
      <c r="FA7" s="438">
        <v>198.95567321777344</v>
      </c>
      <c r="FB7" s="438">
        <v>738.67047119140625</v>
      </c>
      <c r="FC7" s="438">
        <v>4829.064453125</v>
      </c>
      <c r="FD7" s="438">
        <v>17773.13671875</v>
      </c>
      <c r="FE7" s="438">
        <v>54616.25390625</v>
      </c>
    </row>
    <row r="8" spans="1:161" x14ac:dyDescent="0.2">
      <c r="A8" s="438">
        <v>1930</v>
      </c>
      <c r="B8" s="438">
        <v>1063.6055908203125</v>
      </c>
      <c r="C8" s="438">
        <v>2419.659423828125</v>
      </c>
      <c r="D8" s="438">
        <v>4606.81884765625</v>
      </c>
      <c r="E8" s="438">
        <v>8037.42919921875</v>
      </c>
      <c r="F8" s="438">
        <v>12679.8173828125</v>
      </c>
      <c r="G8" s="438">
        <v>961.759521484375</v>
      </c>
      <c r="H8" s="438">
        <v>2187.9638671875</v>
      </c>
      <c r="I8" s="438">
        <v>4165.69091796875</v>
      </c>
      <c r="J8" s="438">
        <v>7267.80126953125</v>
      </c>
      <c r="K8" s="438">
        <v>11465.6552734375</v>
      </c>
      <c r="L8" s="438">
        <v>234.19952392578125</v>
      </c>
      <c r="M8" s="438">
        <v>552.07464599609375</v>
      </c>
      <c r="N8" s="438">
        <v>3239.967041015625</v>
      </c>
      <c r="O8" s="438">
        <v>12424.296875</v>
      </c>
      <c r="P8" s="438">
        <v>58767.6484375</v>
      </c>
      <c r="Q8" s="438">
        <v>590.52978515625</v>
      </c>
      <c r="R8" s="438">
        <v>1530.83447265625</v>
      </c>
      <c r="S8" s="438">
        <v>8701.7822265625</v>
      </c>
      <c r="T8" s="438">
        <v>33368.7109375</v>
      </c>
      <c r="U8" s="438">
        <v>157835.953125</v>
      </c>
      <c r="V8" s="438">
        <v>290.89010620117188</v>
      </c>
      <c r="W8" s="438">
        <v>685.71038818359375</v>
      </c>
      <c r="X8" s="438">
        <v>4024.23681640625</v>
      </c>
      <c r="Y8" s="438">
        <v>15431.7353515625</v>
      </c>
      <c r="Z8" s="438">
        <v>72993.0078125</v>
      </c>
      <c r="AA8" s="438">
        <v>2206.7958984375</v>
      </c>
      <c r="AB8" s="438">
        <v>5739.45849609375</v>
      </c>
      <c r="AC8" s="438">
        <v>15467.224609375</v>
      </c>
      <c r="AD8" s="438">
        <v>51557.41796875</v>
      </c>
      <c r="AE8" s="438">
        <v>243360.90625</v>
      </c>
      <c r="AF8" s="438">
        <v>1574.9744873046875</v>
      </c>
      <c r="AG8" s="438">
        <v>5059.859375</v>
      </c>
      <c r="AH8" s="438">
        <v>21387.994140625</v>
      </c>
      <c r="AI8" s="438">
        <v>85779.5625</v>
      </c>
      <c r="AJ8" s="438">
        <v>357671.1875</v>
      </c>
      <c r="AK8" s="438">
        <v>2239.678466796875</v>
      </c>
      <c r="AL8" s="438">
        <v>6198.7900390625</v>
      </c>
      <c r="AM8" s="438">
        <v>23188.677734375</v>
      </c>
      <c r="AN8" s="438">
        <v>128825.9921875</v>
      </c>
      <c r="AO8" s="438">
        <v>786307.3125</v>
      </c>
      <c r="AP8" s="438">
        <v>1376.4876708984375</v>
      </c>
      <c r="AQ8" s="438">
        <v>3828.128662109375</v>
      </c>
      <c r="AR8" s="438">
        <v>15127.869140625</v>
      </c>
      <c r="AS8" s="438">
        <v>69725.984375</v>
      </c>
      <c r="AT8" s="438">
        <v>432944.71875</v>
      </c>
      <c r="AU8" s="438">
        <v>1237.05322265625</v>
      </c>
      <c r="AV8" s="438">
        <v>3298.35546875</v>
      </c>
      <c r="AW8" s="438">
        <v>12282.556640625</v>
      </c>
      <c r="AX8" s="438">
        <v>56667.13671875</v>
      </c>
      <c r="AY8" s="438">
        <v>308209.34375</v>
      </c>
      <c r="AZ8" s="438">
        <v>1539.4971923828125</v>
      </c>
      <c r="BA8" s="438">
        <v>3434.14013671875</v>
      </c>
      <c r="BB8" s="438">
        <v>15214.1025390625</v>
      </c>
      <c r="BC8" s="438">
        <v>80887.78125</v>
      </c>
      <c r="BD8" s="438">
        <v>494983.46875</v>
      </c>
      <c r="BE8" s="438">
        <v>1717.6871337890625</v>
      </c>
      <c r="BF8" s="438">
        <v>4579.8701171875</v>
      </c>
      <c r="BG8" s="438">
        <v>17054.71484375</v>
      </c>
      <c r="BH8" s="438">
        <v>78684.09375</v>
      </c>
      <c r="BI8" s="438">
        <v>427958.34375</v>
      </c>
      <c r="BJ8" s="438">
        <v>962.27581787109375</v>
      </c>
      <c r="BK8" s="438">
        <v>2346.792724609375</v>
      </c>
      <c r="BL8" s="438">
        <v>6422.94091796875</v>
      </c>
      <c r="BM8" s="438">
        <v>22681.525390625</v>
      </c>
      <c r="BN8" s="438">
        <v>107040.0625</v>
      </c>
      <c r="BO8" s="438">
        <v>755.34783935546875</v>
      </c>
      <c r="BP8" s="438">
        <v>3525.700927734375</v>
      </c>
      <c r="BQ8" s="438">
        <v>23455.8515625</v>
      </c>
      <c r="BR8" s="438">
        <v>97469.484375</v>
      </c>
      <c r="BS8" s="438">
        <v>344379.28125</v>
      </c>
      <c r="BT8" s="438">
        <v>294.90457153320312</v>
      </c>
      <c r="BU8" s="438">
        <v>1122.780517578125</v>
      </c>
      <c r="BV8" s="438">
        <v>8188.33056640625</v>
      </c>
      <c r="BW8" s="438">
        <v>42461.9296875</v>
      </c>
      <c r="BX8" s="438">
        <v>178340.09375</v>
      </c>
      <c r="BY8" s="438">
        <v>462.376953125</v>
      </c>
      <c r="BZ8" s="438">
        <v>2158.214599609375</v>
      </c>
      <c r="CA8" s="438">
        <v>14358.212890625</v>
      </c>
      <c r="CB8" s="438">
        <v>59664.75390625</v>
      </c>
      <c r="CC8" s="438">
        <v>210807.578125</v>
      </c>
      <c r="CD8" s="438">
        <v>291.04031372070312</v>
      </c>
      <c r="CE8" s="438">
        <v>1225.0703125</v>
      </c>
      <c r="CF8" s="438">
        <v>8528.029296875</v>
      </c>
      <c r="CG8" s="438">
        <v>39873.04296875</v>
      </c>
      <c r="CH8" s="438">
        <v>155765.9375</v>
      </c>
      <c r="CI8" s="438">
        <v>393.0823974609375</v>
      </c>
      <c r="CJ8" s="438">
        <v>1654.593994140625</v>
      </c>
      <c r="CK8" s="438">
        <v>11518.0546875</v>
      </c>
      <c r="CL8" s="438">
        <v>53852.98828125</v>
      </c>
      <c r="CM8" s="438">
        <v>210379.25</v>
      </c>
      <c r="CN8" s="438">
        <v>397.15237426757812</v>
      </c>
      <c r="CO8" s="438">
        <v>1671.7255859375</v>
      </c>
      <c r="CP8" s="438">
        <v>11637.3125</v>
      </c>
      <c r="CQ8" s="438">
        <v>54410.5859375</v>
      </c>
      <c r="CR8" s="438">
        <v>212557.53125</v>
      </c>
      <c r="CS8" s="438">
        <v>706.203125</v>
      </c>
      <c r="CT8" s="438">
        <v>2370.51318359375</v>
      </c>
      <c r="CU8" s="438">
        <v>20875.130859375</v>
      </c>
      <c r="CV8" s="438">
        <v>74554.046875</v>
      </c>
      <c r="CW8" s="438">
        <v>237217.390625</v>
      </c>
      <c r="CX8" s="438">
        <v>430.05947875976562</v>
      </c>
      <c r="CY8" s="438">
        <v>1141.209228515625</v>
      </c>
      <c r="CZ8" s="438">
        <v>10371.7216796875</v>
      </c>
      <c r="DA8" s="438">
        <v>51773.17578125</v>
      </c>
      <c r="DB8" s="438">
        <v>158907.765625</v>
      </c>
      <c r="DC8" s="438">
        <v>532.5831298828125</v>
      </c>
      <c r="DD8" s="438">
        <v>1619.5548095703125</v>
      </c>
      <c r="DE8" s="438">
        <v>11367.7421875</v>
      </c>
      <c r="DF8" s="438">
        <v>45324.921875</v>
      </c>
      <c r="DG8" s="438">
        <v>181382.625</v>
      </c>
      <c r="DH8" s="438">
        <v>784.1845703125</v>
      </c>
      <c r="DI8" s="438">
        <v>2349.361328125</v>
      </c>
      <c r="DJ8" s="438">
        <v>19358.966796875</v>
      </c>
      <c r="DK8" s="438">
        <v>81039.953125</v>
      </c>
      <c r="DL8" s="438">
        <v>273880.78125</v>
      </c>
      <c r="DM8" s="438">
        <v>2010.7666015625</v>
      </c>
      <c r="DN8" s="438">
        <v>7397.625</v>
      </c>
      <c r="DO8" s="438">
        <v>34430.2265625</v>
      </c>
      <c r="DP8" s="438">
        <v>144123.875</v>
      </c>
      <c r="DQ8" s="438">
        <v>560041.75</v>
      </c>
      <c r="DR8" s="438">
        <v>1677.6710205078125</v>
      </c>
      <c r="DS8" s="438">
        <v>5685.140625</v>
      </c>
      <c r="DT8" s="438">
        <v>25165.8671875</v>
      </c>
      <c r="DU8" s="438">
        <v>81149.6015625</v>
      </c>
      <c r="DV8" s="438">
        <v>295166.84375</v>
      </c>
      <c r="DW8" s="438">
        <v>1986.4910888671875</v>
      </c>
      <c r="DX8" s="438">
        <v>7568.41650390625</v>
      </c>
      <c r="DY8" s="438">
        <v>19529.75</v>
      </c>
      <c r="DZ8" s="438">
        <v>76177.3203125</v>
      </c>
      <c r="EA8" s="438">
        <v>325555.03125</v>
      </c>
      <c r="EB8" s="438">
        <v>1121.9552001953125</v>
      </c>
      <c r="EC8" s="438">
        <v>6311.40673828125</v>
      </c>
      <c r="ED8" s="438">
        <v>30135.158203125</v>
      </c>
      <c r="EE8" s="438">
        <v>100599.5625</v>
      </c>
      <c r="EF8" s="438">
        <v>346872.3125</v>
      </c>
      <c r="EG8" s="438">
        <v>159.12962341308594</v>
      </c>
      <c r="EH8" s="438">
        <v>446.76174926757812</v>
      </c>
      <c r="EI8" s="438">
        <v>2361.8134765625</v>
      </c>
      <c r="EJ8" s="438">
        <v>6748.0390625</v>
      </c>
      <c r="EK8" s="438">
        <v>27681.767578125</v>
      </c>
      <c r="EL8" s="438">
        <v>174.29444885253906</v>
      </c>
      <c r="EM8" s="438">
        <v>502.51553344726562</v>
      </c>
      <c r="EN8" s="438">
        <v>2481.170654296875</v>
      </c>
      <c r="EO8" s="438">
        <v>10908.2783203125</v>
      </c>
      <c r="EP8" s="438">
        <v>50837.19921875</v>
      </c>
      <c r="EQ8" s="438">
        <v>340.70199584960938</v>
      </c>
      <c r="ER8" s="438">
        <v>969.4754638671875</v>
      </c>
      <c r="ES8" s="438">
        <v>4952.8876953125</v>
      </c>
      <c r="ET8" s="438">
        <v>17902.2734375</v>
      </c>
      <c r="EU8" s="438">
        <v>79419.421875</v>
      </c>
      <c r="EV8" s="438">
        <v>600.92205810546875</v>
      </c>
      <c r="EW8" s="438">
        <v>2231.066650390625</v>
      </c>
      <c r="EX8" s="438">
        <v>14660.126953125</v>
      </c>
      <c r="EY8" s="438">
        <v>54426.75</v>
      </c>
      <c r="EZ8" s="438">
        <v>162566.265625</v>
      </c>
      <c r="FA8" s="438">
        <v>240.77647399902344</v>
      </c>
      <c r="FB8" s="438">
        <v>893.940185546875</v>
      </c>
      <c r="FC8" s="438">
        <v>5873.99560546875</v>
      </c>
      <c r="FD8" s="438">
        <v>21807.62109375</v>
      </c>
      <c r="FE8" s="438">
        <v>65136.7890625</v>
      </c>
    </row>
    <row r="9" spans="1:161" x14ac:dyDescent="0.2">
      <c r="A9" s="438">
        <v>1940</v>
      </c>
      <c r="B9" s="438">
        <v>1446.952392578125</v>
      </c>
      <c r="C9" s="438">
        <v>3582.339111328125</v>
      </c>
      <c r="D9" s="438">
        <v>7458.92041015625</v>
      </c>
      <c r="E9" s="438">
        <v>12189.6767578125</v>
      </c>
      <c r="F9" s="438">
        <v>21464.09765625</v>
      </c>
      <c r="G9" s="438">
        <v>1308.3988037109375</v>
      </c>
      <c r="H9" s="438">
        <v>3239.310791015625</v>
      </c>
      <c r="I9" s="438">
        <v>6744.6884765625</v>
      </c>
      <c r="J9" s="438">
        <v>11022.44921875</v>
      </c>
      <c r="K9" s="438">
        <v>19408.794921875</v>
      </c>
      <c r="L9" s="438">
        <v>227.71026611328125</v>
      </c>
      <c r="M9" s="438">
        <v>536.777587890625</v>
      </c>
      <c r="N9" s="438">
        <v>3030.7548828125</v>
      </c>
      <c r="O9" s="438">
        <v>11622.03125</v>
      </c>
      <c r="P9" s="438">
        <v>52238.60546875</v>
      </c>
      <c r="Q9" s="438">
        <v>881.11077880859375</v>
      </c>
      <c r="R9" s="438">
        <v>2284.109619140625</v>
      </c>
      <c r="S9" s="438">
        <v>12491.3837890625</v>
      </c>
      <c r="T9" s="438">
        <v>47900.69140625</v>
      </c>
      <c r="U9" s="438">
        <v>215303.609375</v>
      </c>
      <c r="V9" s="438">
        <v>318.4693603515625</v>
      </c>
      <c r="W9" s="438">
        <v>750.7225341796875</v>
      </c>
      <c r="X9" s="438">
        <v>4238.73095703125</v>
      </c>
      <c r="Y9" s="438">
        <v>16254.255859375</v>
      </c>
      <c r="Z9" s="438">
        <v>73059.4921875</v>
      </c>
      <c r="AA9" s="438">
        <v>2574.3427734375</v>
      </c>
      <c r="AB9" s="438">
        <v>6695.37890625</v>
      </c>
      <c r="AC9" s="438">
        <v>27604.13671875</v>
      </c>
      <c r="AD9" s="438">
        <v>110416.5546875</v>
      </c>
      <c r="AE9" s="438">
        <v>521187.34375</v>
      </c>
      <c r="AF9" s="438">
        <v>1240.407470703125</v>
      </c>
      <c r="AG9" s="438">
        <v>3826.2685546875</v>
      </c>
      <c r="AH9" s="438">
        <v>15868.890625</v>
      </c>
      <c r="AI9" s="438">
        <v>63077.98046875</v>
      </c>
      <c r="AJ9" s="438">
        <v>277243.46875</v>
      </c>
      <c r="AK9" s="438">
        <v>2514.05517578125</v>
      </c>
      <c r="AL9" s="438">
        <v>6958.1865234375</v>
      </c>
      <c r="AM9" s="438">
        <v>20788.14453125</v>
      </c>
      <c r="AN9" s="438">
        <v>115489.6953125</v>
      </c>
      <c r="AO9" s="438">
        <v>590230.625</v>
      </c>
      <c r="AP9" s="438">
        <v>1135.592041015625</v>
      </c>
      <c r="AQ9" s="438">
        <v>3158.177734375</v>
      </c>
      <c r="AR9" s="438">
        <v>12272.7998046875</v>
      </c>
      <c r="AS9" s="438">
        <v>55447.6171875</v>
      </c>
      <c r="AT9" s="438">
        <v>336418.1875</v>
      </c>
      <c r="AU9" s="438">
        <v>1140.2069091796875</v>
      </c>
      <c r="AV9" s="438">
        <v>3010.51513671875</v>
      </c>
      <c r="AW9" s="438">
        <v>11189.861328125</v>
      </c>
      <c r="AX9" s="438">
        <v>50083.7734375</v>
      </c>
      <c r="AY9" s="438">
        <v>244403.328125</v>
      </c>
      <c r="AZ9" s="438">
        <v>1973.1959228515625</v>
      </c>
      <c r="BA9" s="438">
        <v>4401.58740234375</v>
      </c>
      <c r="BB9" s="438">
        <v>16293.017578125</v>
      </c>
      <c r="BC9" s="438">
        <v>74724.6875</v>
      </c>
      <c r="BD9" s="438">
        <v>392855.1875</v>
      </c>
      <c r="BE9" s="438">
        <v>1767.5166015625</v>
      </c>
      <c r="BF9" s="438">
        <v>4666.81591796875</v>
      </c>
      <c r="BG9" s="438">
        <v>17346.208984375</v>
      </c>
      <c r="BH9" s="438">
        <v>77638.4609375</v>
      </c>
      <c r="BI9" s="438">
        <v>378867.15625</v>
      </c>
      <c r="BJ9" s="438">
        <v>1239.370849609375</v>
      </c>
      <c r="BK9" s="438">
        <v>3158.443359375</v>
      </c>
      <c r="BL9" s="438">
        <v>8938.068359375</v>
      </c>
      <c r="BM9" s="438">
        <v>29865.62890625</v>
      </c>
      <c r="BN9" s="438">
        <v>127552.4921875</v>
      </c>
      <c r="BO9" s="438">
        <v>753.476806640625</v>
      </c>
      <c r="BP9" s="438">
        <v>3516.9677734375</v>
      </c>
      <c r="BQ9" s="438">
        <v>24326.501953125</v>
      </c>
      <c r="BR9" s="438">
        <v>106515.5703125</v>
      </c>
      <c r="BS9" s="438">
        <v>385362.78125</v>
      </c>
      <c r="BT9" s="438">
        <v>331.60379028320312</v>
      </c>
      <c r="BU9" s="438">
        <v>1262.5042724609375</v>
      </c>
      <c r="BV9" s="438">
        <v>10171.8896484375</v>
      </c>
      <c r="BW9" s="438">
        <v>57391.75</v>
      </c>
      <c r="BX9" s="438">
        <v>241045.328125</v>
      </c>
      <c r="BY9" s="438">
        <v>480.10659790039062</v>
      </c>
      <c r="BZ9" s="438">
        <v>2240.970703125</v>
      </c>
      <c r="CA9" s="438">
        <v>15500.5625</v>
      </c>
      <c r="CB9" s="438">
        <v>67870.4765625</v>
      </c>
      <c r="CC9" s="438">
        <v>245548.640625</v>
      </c>
      <c r="CD9" s="438">
        <v>358.90087890625</v>
      </c>
      <c r="CE9" s="438">
        <v>1513.528076171875</v>
      </c>
      <c r="CF9" s="438">
        <v>11284.6220703125</v>
      </c>
      <c r="CG9" s="438">
        <v>56695.18359375</v>
      </c>
      <c r="CH9" s="438">
        <v>224051.203125</v>
      </c>
      <c r="CI9" s="438">
        <v>432.2884521484375</v>
      </c>
      <c r="CJ9" s="438">
        <v>1823.0123291015625</v>
      </c>
      <c r="CK9" s="438">
        <v>13592.0869140625</v>
      </c>
      <c r="CL9" s="438">
        <v>68288.140625</v>
      </c>
      <c r="CM9" s="438">
        <v>269864.90625</v>
      </c>
      <c r="CN9" s="438">
        <v>445.02163696289062</v>
      </c>
      <c r="CO9" s="438">
        <v>1876.7095947265625</v>
      </c>
      <c r="CP9" s="438">
        <v>13992.4453125</v>
      </c>
      <c r="CQ9" s="438">
        <v>70299.5859375</v>
      </c>
      <c r="CR9" s="438">
        <v>277813.84375</v>
      </c>
      <c r="CS9" s="438">
        <v>759.065185546875</v>
      </c>
      <c r="CT9" s="438">
        <v>2547.95556640625</v>
      </c>
      <c r="CU9" s="438">
        <v>21156.44140625</v>
      </c>
      <c r="CV9" s="438">
        <v>75558.71875</v>
      </c>
      <c r="CW9" s="438">
        <v>288177.40625</v>
      </c>
      <c r="CX9" s="438">
        <v>415.89193725585938</v>
      </c>
      <c r="CY9" s="438">
        <v>1103.6141357421875</v>
      </c>
      <c r="CZ9" s="438">
        <v>10030.0439453125</v>
      </c>
      <c r="DA9" s="438">
        <v>50067.6015625</v>
      </c>
      <c r="DB9" s="438">
        <v>153672.828125</v>
      </c>
      <c r="DC9" s="438">
        <v>714.32781982421875</v>
      </c>
      <c r="DD9" s="438">
        <v>2172.22998046875</v>
      </c>
      <c r="DE9" s="438">
        <v>15246.9990234375</v>
      </c>
      <c r="DF9" s="438">
        <v>60792.11328125</v>
      </c>
      <c r="DG9" s="438">
        <v>243279.6875</v>
      </c>
      <c r="DH9" s="438">
        <v>835.22320556640625</v>
      </c>
      <c r="DI9" s="438">
        <v>2502.269287109375</v>
      </c>
      <c r="DJ9" s="438">
        <v>20224.955078125</v>
      </c>
      <c r="DK9" s="438">
        <v>84763.8359375</v>
      </c>
      <c r="DL9" s="438">
        <v>302168.15625</v>
      </c>
      <c r="DM9" s="438">
        <v>2237.672119140625</v>
      </c>
      <c r="DN9" s="438">
        <v>7767.80810546875</v>
      </c>
      <c r="DO9" s="438">
        <v>40888.96875</v>
      </c>
      <c r="DP9" s="438">
        <v>174316.125</v>
      </c>
      <c r="DQ9" s="438">
        <v>665377</v>
      </c>
      <c r="DR9" s="438">
        <v>1825.264404296875</v>
      </c>
      <c r="DS9" s="438">
        <v>6184.361328125</v>
      </c>
      <c r="DT9" s="438">
        <v>28949.404296875</v>
      </c>
      <c r="DU9" s="438">
        <v>82773.21875</v>
      </c>
      <c r="DV9" s="438">
        <v>263287.75</v>
      </c>
      <c r="DW9" s="438">
        <v>2534.631103515625</v>
      </c>
      <c r="DX9" s="438">
        <v>9646.796875</v>
      </c>
      <c r="DY9" s="438">
        <v>26975.890625</v>
      </c>
      <c r="DZ9" s="438">
        <v>105102.984375</v>
      </c>
      <c r="EA9" s="438">
        <v>449207.59375</v>
      </c>
      <c r="EB9" s="438">
        <v>2149.298583984375</v>
      </c>
      <c r="EC9" s="438">
        <v>9463.369140625</v>
      </c>
      <c r="ED9" s="438">
        <v>28868.724609375</v>
      </c>
      <c r="EE9" s="438">
        <v>89991.9921875</v>
      </c>
      <c r="EF9" s="438">
        <v>279116.375</v>
      </c>
      <c r="EG9" s="438">
        <v>151.45274353027344</v>
      </c>
      <c r="EH9" s="438">
        <v>425.20864868164062</v>
      </c>
      <c r="EI9" s="438">
        <v>2524.431640625</v>
      </c>
      <c r="EJ9" s="438">
        <v>9709.3525390625</v>
      </c>
      <c r="EK9" s="438">
        <v>43349.41796875</v>
      </c>
      <c r="EL9" s="438">
        <v>172.44029235839844</v>
      </c>
      <c r="EM9" s="438">
        <v>497.16970825195312</v>
      </c>
      <c r="EN9" s="438">
        <v>2706.947998046875</v>
      </c>
      <c r="EO9" s="438">
        <v>13313.95703125</v>
      </c>
      <c r="EP9" s="438">
        <v>61873.30078125</v>
      </c>
      <c r="EQ9" s="438">
        <v>371.21319580078125</v>
      </c>
      <c r="ER9" s="438">
        <v>1056.37060546875</v>
      </c>
      <c r="ES9" s="438">
        <v>6005.4970703125</v>
      </c>
      <c r="ET9" s="438">
        <v>26254.341796875</v>
      </c>
      <c r="EU9" s="438">
        <v>119860.7265625</v>
      </c>
      <c r="EV9" s="438">
        <v>866.73150634765625</v>
      </c>
      <c r="EW9" s="438">
        <v>3217.94775390625</v>
      </c>
      <c r="EX9" s="438">
        <v>19283.0859375</v>
      </c>
      <c r="EY9" s="438">
        <v>59884.23828125</v>
      </c>
      <c r="EZ9" s="438">
        <v>183066.453125</v>
      </c>
      <c r="FA9" s="438">
        <v>291.516845703125</v>
      </c>
      <c r="FB9" s="438">
        <v>1082.325927734375</v>
      </c>
      <c r="FC9" s="438">
        <v>6485.681640625</v>
      </c>
      <c r="FD9" s="438">
        <v>20141.490234375</v>
      </c>
      <c r="FE9" s="438">
        <v>61572.6484375</v>
      </c>
    </row>
    <row r="10" spans="1:161" x14ac:dyDescent="0.2">
      <c r="A10" s="438">
        <v>1950</v>
      </c>
      <c r="B10" s="438">
        <v>1794.0260009765625</v>
      </c>
      <c r="C10" s="438">
        <v>4816.35546875</v>
      </c>
      <c r="D10" s="438">
        <v>10232.50390625</v>
      </c>
      <c r="E10" s="438">
        <v>23080.833984375</v>
      </c>
      <c r="F10" s="438">
        <v>48643.359375</v>
      </c>
      <c r="G10" s="438">
        <v>1622.2379150390625</v>
      </c>
      <c r="H10" s="438">
        <v>4355.16259765625</v>
      </c>
      <c r="I10" s="438">
        <v>9252.68359375</v>
      </c>
      <c r="J10" s="438">
        <v>20870.71484375</v>
      </c>
      <c r="K10" s="438">
        <v>43985.484375</v>
      </c>
      <c r="L10" s="438">
        <v>265.48440551757812</v>
      </c>
      <c r="M10" s="438">
        <v>625.822021484375</v>
      </c>
      <c r="N10" s="438">
        <v>1395.3609619140625</v>
      </c>
      <c r="O10" s="438">
        <v>2613.03564453125</v>
      </c>
      <c r="P10" s="438">
        <v>4703.4638671875</v>
      </c>
      <c r="Q10" s="438">
        <v>1019.4373779296875</v>
      </c>
      <c r="R10" s="438">
        <v>2642.694580078125</v>
      </c>
      <c r="S10" s="438">
        <v>6104.75439453125</v>
      </c>
      <c r="T10" s="438">
        <v>18783.861328125</v>
      </c>
      <c r="U10" s="438">
        <v>46080.17578125</v>
      </c>
      <c r="V10" s="438">
        <v>369.84988403320312</v>
      </c>
      <c r="W10" s="438">
        <v>871.84100341796875</v>
      </c>
      <c r="X10" s="438">
        <v>1943.89599609375</v>
      </c>
      <c r="Y10" s="438">
        <v>3640.2548828125</v>
      </c>
      <c r="Z10" s="438">
        <v>6552.45849609375</v>
      </c>
      <c r="AA10" s="438">
        <v>2194.008544921875</v>
      </c>
      <c r="AB10" s="438">
        <v>5706.201171875</v>
      </c>
      <c r="AC10" s="438">
        <v>14516.171875</v>
      </c>
      <c r="AD10" s="438">
        <v>45363.0390625</v>
      </c>
      <c r="AE10" s="438">
        <v>214122.25</v>
      </c>
      <c r="AF10" s="438">
        <v>2537.390625</v>
      </c>
      <c r="AG10" s="438">
        <v>7575.34765625</v>
      </c>
      <c r="AH10" s="438">
        <v>22208.291015625</v>
      </c>
      <c r="AI10" s="438">
        <v>68017.40625</v>
      </c>
      <c r="AJ10" s="438">
        <v>236514.09375</v>
      </c>
      <c r="AK10" s="438"/>
      <c r="AL10" s="438"/>
      <c r="AM10" s="438"/>
      <c r="AN10" s="438">
        <v>102029.0625</v>
      </c>
      <c r="AO10" s="438">
        <v>460750.875</v>
      </c>
      <c r="AP10" s="438">
        <v>1444.8779296875</v>
      </c>
      <c r="AQ10" s="438">
        <v>4018.327880859375</v>
      </c>
      <c r="AR10" s="438">
        <v>13472.6181640625</v>
      </c>
      <c r="AS10" s="438">
        <v>49121.5546875</v>
      </c>
      <c r="AT10" s="438">
        <v>213768.03125</v>
      </c>
      <c r="AU10" s="438">
        <v>1982.3758544921875</v>
      </c>
      <c r="AV10" s="438">
        <v>5184.47802734375</v>
      </c>
      <c r="AW10" s="438">
        <v>17681.23046875</v>
      </c>
      <c r="AX10" s="438">
        <v>55167.69921875</v>
      </c>
      <c r="AY10" s="438">
        <v>236455.25</v>
      </c>
      <c r="AZ10" s="438">
        <v>3287.188720703125</v>
      </c>
      <c r="BA10" s="438">
        <v>7332.697265625</v>
      </c>
      <c r="BB10" s="438">
        <v>22380.455078125</v>
      </c>
      <c r="BC10" s="438">
        <v>83901.8359375</v>
      </c>
      <c r="BD10" s="438">
        <v>368168.4375</v>
      </c>
      <c r="BE10" s="438">
        <v>2371.20166015625</v>
      </c>
      <c r="BF10" s="438">
        <v>6201.36865234375</v>
      </c>
      <c r="BG10" s="438">
        <v>21149.251953125</v>
      </c>
      <c r="BH10" s="438">
        <v>65988.3671875</v>
      </c>
      <c r="BI10" s="438">
        <v>282833.90625</v>
      </c>
      <c r="BJ10" s="438">
        <v>1548.1339111328125</v>
      </c>
      <c r="BK10" s="438">
        <v>4105.95849609375</v>
      </c>
      <c r="BL10" s="438">
        <v>11159.4853515625</v>
      </c>
      <c r="BM10" s="438">
        <v>30757.572265625</v>
      </c>
      <c r="BN10" s="438">
        <v>108743.5703125</v>
      </c>
      <c r="BO10" s="438">
        <v>907.52008056640625</v>
      </c>
      <c r="BP10" s="438">
        <v>4235.98828125</v>
      </c>
      <c r="BQ10" s="438">
        <v>29045.09765625</v>
      </c>
      <c r="BR10" s="438">
        <v>125744.0078125</v>
      </c>
      <c r="BS10" s="438">
        <v>456220.9375</v>
      </c>
      <c r="BT10" s="438">
        <v>488.44912719726562</v>
      </c>
      <c r="BU10" s="438">
        <v>1859.6563720703125</v>
      </c>
      <c r="BV10" s="438">
        <v>13562.294921875</v>
      </c>
      <c r="BW10" s="438">
        <v>70329.5</v>
      </c>
      <c r="BX10" s="438">
        <v>295383.875</v>
      </c>
      <c r="BY10" s="438">
        <v>548.05084228515625</v>
      </c>
      <c r="BZ10" s="438">
        <v>2558.11083984375</v>
      </c>
      <c r="CA10" s="438">
        <v>17540.31640625</v>
      </c>
      <c r="CB10" s="438">
        <v>75936.734375</v>
      </c>
      <c r="CC10" s="438">
        <v>275511.5625</v>
      </c>
      <c r="CD10" s="438">
        <v>421.64730834960938</v>
      </c>
      <c r="CE10" s="438">
        <v>1773.2752685546875</v>
      </c>
      <c r="CF10" s="438">
        <v>12534.921875</v>
      </c>
      <c r="CG10" s="438">
        <v>59651.546875</v>
      </c>
      <c r="CH10" s="438">
        <v>235070.171875</v>
      </c>
      <c r="CI10" s="438">
        <v>612.94195556640625</v>
      </c>
      <c r="CJ10" s="438">
        <v>2577.781982421875</v>
      </c>
      <c r="CK10" s="438">
        <v>18221.81640625</v>
      </c>
      <c r="CL10" s="438">
        <v>86714.5</v>
      </c>
      <c r="CM10" s="438">
        <v>341717.75</v>
      </c>
      <c r="CN10" s="438">
        <v>541.1524658203125</v>
      </c>
      <c r="CO10" s="438">
        <v>2275.864990234375</v>
      </c>
      <c r="CP10" s="438">
        <v>16087.6259765625</v>
      </c>
      <c r="CQ10" s="438">
        <v>76558.2578125</v>
      </c>
      <c r="CR10" s="438">
        <v>301694.8125</v>
      </c>
      <c r="CS10" s="438">
        <v>1197.94091796875</v>
      </c>
      <c r="CT10" s="438">
        <v>4021.13037109375</v>
      </c>
      <c r="CU10" s="438">
        <v>14065.634765625</v>
      </c>
      <c r="CV10" s="438">
        <v>50234.40625</v>
      </c>
      <c r="CW10" s="438">
        <v>151787.40625</v>
      </c>
      <c r="CX10" s="438">
        <v>404.99520874023438</v>
      </c>
      <c r="CY10" s="438">
        <v>1074.6986083984375</v>
      </c>
      <c r="CZ10" s="438">
        <v>9767.2490234375</v>
      </c>
      <c r="DA10" s="438">
        <v>48755.7890625</v>
      </c>
      <c r="DB10" s="438">
        <v>149646.46875</v>
      </c>
      <c r="DC10" s="438">
        <v>692.026123046875</v>
      </c>
      <c r="DD10" s="438">
        <v>2104.411865234375</v>
      </c>
      <c r="DE10" s="438">
        <v>14770.978515625</v>
      </c>
      <c r="DF10" s="438">
        <v>58894.1484375</v>
      </c>
      <c r="DG10" s="438">
        <v>235684.359375</v>
      </c>
      <c r="DH10" s="438">
        <v>1022.4220581054688</v>
      </c>
      <c r="DI10" s="438">
        <v>3063.103759765625</v>
      </c>
      <c r="DJ10" s="438">
        <v>18574.07421875</v>
      </c>
      <c r="DK10" s="438">
        <v>79424.484375</v>
      </c>
      <c r="DL10" s="438">
        <v>267671.9375</v>
      </c>
      <c r="DM10" s="438">
        <v>3656.276611328125</v>
      </c>
      <c r="DN10" s="438">
        <v>11484.205078125</v>
      </c>
      <c r="DO10" s="438">
        <v>41335.62109375</v>
      </c>
      <c r="DP10" s="438">
        <v>176826.828125</v>
      </c>
      <c r="DQ10" s="438">
        <v>630205.75</v>
      </c>
      <c r="DR10" s="438">
        <v>2979.77685546875</v>
      </c>
      <c r="DS10" s="438">
        <v>10147.0556640625</v>
      </c>
      <c r="DT10" s="438">
        <v>29824.90234375</v>
      </c>
      <c r="DU10" s="438">
        <v>81363.7578125</v>
      </c>
      <c r="DV10" s="438">
        <v>234361.375</v>
      </c>
      <c r="DW10" s="438">
        <v>3070.217041015625</v>
      </c>
      <c r="DX10" s="438">
        <v>11720.75390625</v>
      </c>
      <c r="DY10" s="438">
        <v>31819.734375</v>
      </c>
      <c r="DZ10" s="438">
        <v>169004.953125</v>
      </c>
      <c r="EA10" s="438">
        <v>690540.1875</v>
      </c>
      <c r="EB10" s="438">
        <v>2701.058837890625</v>
      </c>
      <c r="EC10" s="438">
        <v>12009.9404296875</v>
      </c>
      <c r="ED10" s="438">
        <v>42438.0859375</v>
      </c>
      <c r="EE10" s="438">
        <v>151493</v>
      </c>
      <c r="EF10" s="438">
        <v>444736</v>
      </c>
      <c r="EG10" s="438">
        <v>224.31538391113281</v>
      </c>
      <c r="EH10" s="438">
        <v>629.77294921875</v>
      </c>
      <c r="EI10" s="438">
        <v>1975.0362548828125</v>
      </c>
      <c r="EJ10" s="438">
        <v>6583.45458984375</v>
      </c>
      <c r="EK10" s="438">
        <v>32181.078125</v>
      </c>
      <c r="EL10" s="438">
        <v>130.51596069335938</v>
      </c>
      <c r="EM10" s="438">
        <v>376.29595947265625</v>
      </c>
      <c r="EN10" s="438">
        <v>1870.5548095703125</v>
      </c>
      <c r="EO10" s="438">
        <v>8294.3193359375</v>
      </c>
      <c r="EP10" s="438">
        <v>35979.10546875</v>
      </c>
      <c r="EQ10" s="438">
        <v>331.53610229492188</v>
      </c>
      <c r="ER10" s="438">
        <v>942.02496337890625</v>
      </c>
      <c r="ES10" s="438">
        <v>3739.776123046875</v>
      </c>
      <c r="ET10" s="438">
        <v>14808.478515625</v>
      </c>
      <c r="EU10" s="438">
        <v>67193.125</v>
      </c>
      <c r="EV10" s="438">
        <v>962.1209716796875</v>
      </c>
      <c r="EW10" s="438">
        <v>3572.10400390625</v>
      </c>
      <c r="EX10" s="438">
        <v>21677.806640625</v>
      </c>
      <c r="EY10" s="438">
        <v>69199.8046875</v>
      </c>
      <c r="EZ10" s="438">
        <v>207526.546875</v>
      </c>
      <c r="FA10" s="438">
        <v>287.86251831054688</v>
      </c>
      <c r="FB10" s="438">
        <v>1068.75830078125</v>
      </c>
      <c r="FC10" s="438">
        <v>6485.90771484375</v>
      </c>
      <c r="FD10" s="438">
        <v>20704.287109375</v>
      </c>
      <c r="FE10" s="438">
        <v>62091.0625</v>
      </c>
    </row>
    <row r="11" spans="1:161" x14ac:dyDescent="0.2">
      <c r="A11" s="438">
        <v>1960</v>
      </c>
      <c r="B11" s="438">
        <v>2553.77587890625</v>
      </c>
      <c r="C11" s="438">
        <v>6735.9794921875</v>
      </c>
      <c r="D11" s="438">
        <v>14465.6435546875</v>
      </c>
      <c r="E11" s="438">
        <v>27089.22265625</v>
      </c>
      <c r="F11" s="438">
        <v>46631.95703125</v>
      </c>
      <c r="G11" s="438">
        <v>2483.025390625</v>
      </c>
      <c r="H11" s="438">
        <v>6549.36376953125</v>
      </c>
      <c r="I11" s="438">
        <v>14064.8828125</v>
      </c>
      <c r="J11" s="438">
        <v>26338.734375</v>
      </c>
      <c r="K11" s="438">
        <v>45340.05078125</v>
      </c>
      <c r="L11" s="438">
        <v>423.27813720703125</v>
      </c>
      <c r="M11" s="438">
        <v>997.7864990234375</v>
      </c>
      <c r="N11" s="438">
        <v>2224.709716796875</v>
      </c>
      <c r="O11" s="438">
        <v>4166.12353515625</v>
      </c>
      <c r="P11" s="438">
        <v>7499.021484375</v>
      </c>
      <c r="Q11" s="438">
        <v>1864.8590087890625</v>
      </c>
      <c r="R11" s="438">
        <v>4834.28662109375</v>
      </c>
      <c r="S11" s="438">
        <v>15758.3232421875</v>
      </c>
      <c r="T11" s="438">
        <v>47030.67578125</v>
      </c>
      <c r="U11" s="438">
        <v>137835.765625</v>
      </c>
      <c r="V11" s="438">
        <v>572.22796630859375</v>
      </c>
      <c r="W11" s="438">
        <v>1348.9034423828125</v>
      </c>
      <c r="X11" s="438">
        <v>3007.575927734375</v>
      </c>
      <c r="Y11" s="438">
        <v>5632.1650390625</v>
      </c>
      <c r="Z11" s="438">
        <v>10137.896484375</v>
      </c>
      <c r="AA11" s="438">
        <v>4143.83740234375</v>
      </c>
      <c r="AB11" s="438">
        <v>10777.337890625</v>
      </c>
      <c r="AC11" s="438">
        <v>32090.560546875</v>
      </c>
      <c r="AD11" s="438">
        <v>111163.4375</v>
      </c>
      <c r="AE11" s="438">
        <v>648707.5625</v>
      </c>
      <c r="AF11" s="438">
        <v>3359.7548828125</v>
      </c>
      <c r="AG11" s="438">
        <v>10205.5859375</v>
      </c>
      <c r="AH11" s="438">
        <v>35233.0625</v>
      </c>
      <c r="AI11" s="438">
        <v>107044.7421875</v>
      </c>
      <c r="AJ11" s="438">
        <v>346990.78125</v>
      </c>
      <c r="AK11" s="438"/>
      <c r="AL11" s="438"/>
      <c r="AM11" s="438"/>
      <c r="AN11" s="438">
        <v>99727.25</v>
      </c>
      <c r="AO11" s="438">
        <v>387387.78125</v>
      </c>
      <c r="AP11" s="438">
        <v>2016.4508056640625</v>
      </c>
      <c r="AQ11" s="438">
        <v>5607.92041015625</v>
      </c>
      <c r="AR11" s="438">
        <v>18122.24609375</v>
      </c>
      <c r="AS11" s="438">
        <v>61753.875</v>
      </c>
      <c r="AT11" s="438">
        <v>230337</v>
      </c>
      <c r="AU11" s="438">
        <v>3366.728515625</v>
      </c>
      <c r="AV11" s="438">
        <v>8843.5546875</v>
      </c>
      <c r="AW11" s="438">
        <v>29210.166015625</v>
      </c>
      <c r="AX11" s="438">
        <v>91471.265625</v>
      </c>
      <c r="AY11" s="438">
        <v>390952.15625</v>
      </c>
      <c r="AZ11" s="438">
        <v>4441.75146484375</v>
      </c>
      <c r="BA11" s="438">
        <v>9908.1689453125</v>
      </c>
      <c r="BB11" s="438">
        <v>30359.935546875</v>
      </c>
      <c r="BC11" s="438">
        <v>102268.8984375</v>
      </c>
      <c r="BD11" s="438">
        <v>418525.4375</v>
      </c>
      <c r="BE11" s="438">
        <v>3611.804931640625</v>
      </c>
      <c r="BF11" s="438">
        <v>9487.3095703125</v>
      </c>
      <c r="BG11" s="438">
        <v>31336.482421875</v>
      </c>
      <c r="BH11" s="438">
        <v>98129.796875</v>
      </c>
      <c r="BI11" s="438">
        <v>419411</v>
      </c>
      <c r="BJ11" s="438">
        <v>2212.60205078125</v>
      </c>
      <c r="BK11" s="438">
        <v>5824.8056640625</v>
      </c>
      <c r="BL11" s="438">
        <v>15647.123046875</v>
      </c>
      <c r="BM11" s="438">
        <v>40594.515625</v>
      </c>
      <c r="BN11" s="438">
        <v>141588.96875</v>
      </c>
      <c r="BO11" s="438">
        <v>1091.74755859375</v>
      </c>
      <c r="BP11" s="438">
        <v>5095.89794921875</v>
      </c>
      <c r="BQ11" s="438">
        <v>30138.201171875</v>
      </c>
      <c r="BR11" s="438">
        <v>103239.3828125</v>
      </c>
      <c r="BS11" s="438">
        <v>304519.84375</v>
      </c>
      <c r="BT11" s="438">
        <v>727.6688232421875</v>
      </c>
      <c r="BU11" s="438">
        <v>2770.4296875</v>
      </c>
      <c r="BV11" s="438">
        <v>17876.173828125</v>
      </c>
      <c r="BW11" s="438">
        <v>81490.59375</v>
      </c>
      <c r="BX11" s="438">
        <v>342260.46875</v>
      </c>
      <c r="BY11" s="438">
        <v>648.263916015625</v>
      </c>
      <c r="BZ11" s="438">
        <v>2724.27392578125</v>
      </c>
      <c r="CA11" s="438">
        <v>16607.591796875</v>
      </c>
      <c r="CB11" s="438">
        <v>62260.66796875</v>
      </c>
      <c r="CC11" s="438">
        <v>224138.390625</v>
      </c>
      <c r="CD11" s="438">
        <v>540.34942626953125</v>
      </c>
      <c r="CE11" s="438">
        <v>2274.028564453125</v>
      </c>
      <c r="CF11" s="438">
        <v>14040.12109375</v>
      </c>
      <c r="CG11" s="438">
        <v>56122.703125</v>
      </c>
      <c r="CH11" s="438">
        <v>205925.421875</v>
      </c>
      <c r="CI11" s="438">
        <v>888.70245361328125</v>
      </c>
      <c r="CJ11" s="438">
        <v>3740.051513671875</v>
      </c>
      <c r="CK11" s="438">
        <v>23091.51953125</v>
      </c>
      <c r="CL11" s="438">
        <v>92303.9375</v>
      </c>
      <c r="CM11" s="438">
        <v>338681.625</v>
      </c>
      <c r="CN11" s="438">
        <v>765.25604248046875</v>
      </c>
      <c r="CO11" s="438">
        <v>3220.534423828125</v>
      </c>
      <c r="CP11" s="438">
        <v>19883.9609375</v>
      </c>
      <c r="CQ11" s="438">
        <v>79482.3359375</v>
      </c>
      <c r="CR11" s="438">
        <v>291636.59375</v>
      </c>
      <c r="CS11" s="438">
        <v>1549.38427734375</v>
      </c>
      <c r="CT11" s="438">
        <v>5200.82080078125</v>
      </c>
      <c r="CU11" s="438">
        <v>25934.919921875</v>
      </c>
      <c r="CV11" s="438">
        <v>92624.71875</v>
      </c>
      <c r="CW11" s="438">
        <v>277874.125</v>
      </c>
      <c r="CX11" s="438">
        <v>470.1490478515625</v>
      </c>
      <c r="CY11" s="438">
        <v>1247.59130859375</v>
      </c>
      <c r="CZ11" s="438">
        <v>9691.62890625</v>
      </c>
      <c r="DA11" s="438">
        <v>44966.43359375</v>
      </c>
      <c r="DB11" s="438">
        <v>148184.828125</v>
      </c>
      <c r="DC11" s="438">
        <v>988.67041015625</v>
      </c>
      <c r="DD11" s="438">
        <v>3006.490234375</v>
      </c>
      <c r="DE11" s="438">
        <v>21102.71484375</v>
      </c>
      <c r="DF11" s="438">
        <v>84139.75</v>
      </c>
      <c r="DG11" s="438">
        <v>336712.96875</v>
      </c>
      <c r="DH11" s="438">
        <v>1363.797607421875</v>
      </c>
      <c r="DI11" s="438">
        <v>4085.840576171875</v>
      </c>
      <c r="DJ11" s="438">
        <v>26445.884765625</v>
      </c>
      <c r="DK11" s="438">
        <v>108311.5625</v>
      </c>
      <c r="DL11" s="438">
        <v>374444.65625</v>
      </c>
      <c r="DM11" s="438">
        <v>4458.02587890625</v>
      </c>
      <c r="DN11" s="438">
        <v>14332.427734375</v>
      </c>
      <c r="DO11" s="438">
        <v>43983.20703125</v>
      </c>
      <c r="DP11" s="438">
        <v>157083.796875</v>
      </c>
      <c r="DQ11" s="438">
        <v>531265.125</v>
      </c>
      <c r="DR11" s="438">
        <v>3397.504150390625</v>
      </c>
      <c r="DS11" s="438">
        <v>11559.13671875</v>
      </c>
      <c r="DT11" s="438">
        <v>34818.44140625</v>
      </c>
      <c r="DU11" s="438">
        <v>83907.7109375</v>
      </c>
      <c r="DV11" s="438">
        <v>222129.53125</v>
      </c>
      <c r="DW11" s="438">
        <v>3829.59326171875</v>
      </c>
      <c r="DX11" s="438">
        <v>14603.599609375</v>
      </c>
      <c r="DY11" s="438">
        <v>30678.89453125</v>
      </c>
      <c r="DZ11" s="438">
        <v>91098.2109375</v>
      </c>
      <c r="EA11" s="438">
        <v>280208.78125</v>
      </c>
      <c r="EB11" s="438">
        <v>3317.34814453125</v>
      </c>
      <c r="EC11" s="438">
        <v>14603.556640625</v>
      </c>
      <c r="ED11" s="438">
        <v>40283.46484375</v>
      </c>
      <c r="EE11" s="438">
        <v>107320.453125</v>
      </c>
      <c r="EF11" s="438">
        <v>304137.5625</v>
      </c>
      <c r="EG11" s="438">
        <v>266.08660888671875</v>
      </c>
      <c r="EH11" s="438">
        <v>747.04705810546875</v>
      </c>
      <c r="EI11" s="438">
        <v>2641.478271484375</v>
      </c>
      <c r="EJ11" s="438">
        <v>9425.830078125</v>
      </c>
      <c r="EK11" s="438">
        <v>37646.8046875</v>
      </c>
      <c r="EL11" s="438">
        <v>149.5811767578125</v>
      </c>
      <c r="EM11" s="438">
        <v>431.26364135742188</v>
      </c>
      <c r="EN11" s="438">
        <v>1956.0994873046875</v>
      </c>
      <c r="EO11" s="438">
        <v>7628.93896484375</v>
      </c>
      <c r="EP11" s="438">
        <v>29809.5625</v>
      </c>
      <c r="EQ11" s="438">
        <v>390.519775390625</v>
      </c>
      <c r="ER11" s="438">
        <v>1110.24658203125</v>
      </c>
      <c r="ES11" s="438">
        <v>4453.7412109375</v>
      </c>
      <c r="ET11" s="438">
        <v>16687.201171875</v>
      </c>
      <c r="EU11" s="438">
        <v>65839.9921875</v>
      </c>
      <c r="EV11" s="438">
        <v>1229.1949462890625</v>
      </c>
      <c r="EW11" s="438">
        <v>4563.6796875</v>
      </c>
      <c r="EX11" s="438">
        <v>24838.369140625</v>
      </c>
      <c r="EY11" s="438">
        <v>59839.3515625</v>
      </c>
      <c r="EZ11" s="438">
        <v>137304.921875</v>
      </c>
      <c r="FA11" s="438">
        <v>361.62039184570312</v>
      </c>
      <c r="FB11" s="438">
        <v>1342.60205078125</v>
      </c>
      <c r="FC11" s="438">
        <v>7307.27099609375</v>
      </c>
      <c r="FD11" s="438">
        <v>17604.310546875</v>
      </c>
      <c r="FE11" s="438">
        <v>40394.12890625</v>
      </c>
    </row>
    <row r="12" spans="1:161" x14ac:dyDescent="0.2">
      <c r="A12" s="438">
        <v>1970</v>
      </c>
      <c r="B12" s="438">
        <v>4748.6328125</v>
      </c>
      <c r="C12" s="438">
        <v>10179.728515625</v>
      </c>
      <c r="D12" s="438">
        <v>24001.697265625</v>
      </c>
      <c r="E12" s="438">
        <v>46832.578125</v>
      </c>
      <c r="F12" s="438">
        <v>82764.9609375</v>
      </c>
      <c r="G12" s="438">
        <v>3323.415771484375</v>
      </c>
      <c r="H12" s="438">
        <v>7124.46533203125</v>
      </c>
      <c r="I12" s="438">
        <v>16798.017578125</v>
      </c>
      <c r="J12" s="438">
        <v>32776.6171875</v>
      </c>
      <c r="K12" s="438">
        <v>57924.54296875</v>
      </c>
      <c r="L12" s="438">
        <v>439.9481201171875</v>
      </c>
      <c r="M12" s="438">
        <v>1037.0823974609375</v>
      </c>
      <c r="N12" s="438">
        <v>2312.32568359375</v>
      </c>
      <c r="O12" s="438">
        <v>4330.1982421875</v>
      </c>
      <c r="P12" s="438">
        <v>7794.35595703125</v>
      </c>
      <c r="Q12" s="438">
        <v>3945.78955078125</v>
      </c>
      <c r="R12" s="438">
        <v>10228.697265625</v>
      </c>
      <c r="S12" s="438">
        <v>32043.078125</v>
      </c>
      <c r="T12" s="438">
        <v>110998.9609375</v>
      </c>
      <c r="U12" s="438">
        <v>433158.09375</v>
      </c>
      <c r="V12" s="438">
        <v>1003.119873046875</v>
      </c>
      <c r="W12" s="438">
        <v>2364.6376953125</v>
      </c>
      <c r="X12" s="438">
        <v>5272.30322265625</v>
      </c>
      <c r="Y12" s="438">
        <v>9873.2275390625</v>
      </c>
      <c r="Z12" s="438">
        <v>17771.80859375</v>
      </c>
      <c r="AA12" s="438">
        <v>6117.32958984375</v>
      </c>
      <c r="AB12" s="438">
        <v>15910.0166015625</v>
      </c>
      <c r="AC12" s="438">
        <v>40702.03515625</v>
      </c>
      <c r="AD12" s="438">
        <v>140994.046875</v>
      </c>
      <c r="AE12" s="438">
        <v>777104.6875</v>
      </c>
      <c r="AF12" s="438">
        <v>5903.52099609375</v>
      </c>
      <c r="AG12" s="438">
        <v>17743.244140625</v>
      </c>
      <c r="AH12" s="438">
        <v>43223.21875</v>
      </c>
      <c r="AI12" s="438">
        <v>149727.5625</v>
      </c>
      <c r="AJ12" s="438">
        <v>484167.84375</v>
      </c>
      <c r="AK12" s="438">
        <v>4753.08984375</v>
      </c>
      <c r="AL12" s="438">
        <v>13155.1943359375</v>
      </c>
      <c r="AM12" s="438">
        <v>34543.41796875</v>
      </c>
      <c r="AN12" s="438">
        <v>94601.2890625</v>
      </c>
      <c r="AO12" s="438">
        <v>309486.28125</v>
      </c>
      <c r="AP12" s="438">
        <v>3859.193603515625</v>
      </c>
      <c r="AQ12" s="438">
        <v>10732.744140625</v>
      </c>
      <c r="AR12" s="438">
        <v>34241.16796875</v>
      </c>
      <c r="AS12" s="438">
        <v>113766.1796875</v>
      </c>
      <c r="AT12" s="438">
        <v>396614</v>
      </c>
      <c r="AU12" s="438">
        <v>6661.62451171875</v>
      </c>
      <c r="AV12" s="438">
        <v>15702.1015625</v>
      </c>
      <c r="AW12" s="438">
        <v>35783.859375</v>
      </c>
      <c r="AX12" s="438">
        <v>71913.625</v>
      </c>
      <c r="AY12" s="438">
        <v>154733.328125</v>
      </c>
      <c r="AZ12" s="438">
        <v>7121.716796875</v>
      </c>
      <c r="BA12" s="438">
        <v>15886.33984375</v>
      </c>
      <c r="BB12" s="438">
        <v>41064.39453125</v>
      </c>
      <c r="BC12" s="438">
        <v>142249.28125</v>
      </c>
      <c r="BD12" s="438">
        <v>527151.5625</v>
      </c>
      <c r="BE12" s="438">
        <v>5790.27587890625</v>
      </c>
      <c r="BF12" s="438">
        <v>15219.5087890625</v>
      </c>
      <c r="BG12" s="438">
        <v>38804.94921875</v>
      </c>
      <c r="BH12" s="438">
        <v>127157.828125</v>
      </c>
      <c r="BI12" s="438">
        <v>504175.34375</v>
      </c>
      <c r="BJ12" s="438">
        <v>3519.149658203125</v>
      </c>
      <c r="BK12" s="438">
        <v>8322.11328125</v>
      </c>
      <c r="BL12" s="438">
        <v>20431.392578125</v>
      </c>
      <c r="BM12" s="438">
        <v>54125.67578125</v>
      </c>
      <c r="BN12" s="438">
        <v>173119.515625</v>
      </c>
      <c r="BO12" s="438">
        <v>1440.4366455078125</v>
      </c>
      <c r="BP12" s="438">
        <v>6723.45703125</v>
      </c>
      <c r="BQ12" s="438">
        <v>39998.28515625</v>
      </c>
      <c r="BR12" s="438">
        <v>138556.203125</v>
      </c>
      <c r="BS12" s="438">
        <v>471976.21875</v>
      </c>
      <c r="BT12" s="438">
        <v>952.6861572265625</v>
      </c>
      <c r="BU12" s="438">
        <v>3627.130615234375</v>
      </c>
      <c r="BV12" s="438">
        <v>25182.197265625</v>
      </c>
      <c r="BW12" s="438">
        <v>124471.625</v>
      </c>
      <c r="BX12" s="438">
        <v>522780.78125</v>
      </c>
      <c r="BY12" s="438">
        <v>1088.574462890625</v>
      </c>
      <c r="BZ12" s="438">
        <v>4574.64111328125</v>
      </c>
      <c r="CA12" s="438">
        <v>27887.716796875</v>
      </c>
      <c r="CB12" s="438">
        <v>104549.0390625</v>
      </c>
      <c r="CC12" s="438">
        <v>376376.53125</v>
      </c>
      <c r="CD12" s="438">
        <v>647.33380126953125</v>
      </c>
      <c r="CE12" s="438">
        <v>2729.49072265625</v>
      </c>
      <c r="CF12" s="438">
        <v>17522.025390625</v>
      </c>
      <c r="CG12" s="438">
        <v>73964.96875</v>
      </c>
      <c r="CH12" s="438">
        <v>287147.9375</v>
      </c>
      <c r="CI12" s="438">
        <v>1210.366943359375</v>
      </c>
      <c r="CJ12" s="438">
        <v>5103.5263671875</v>
      </c>
      <c r="CK12" s="438">
        <v>32762.19921875</v>
      </c>
      <c r="CL12" s="438">
        <v>138297.65625</v>
      </c>
      <c r="CM12" s="438">
        <v>536901.3125</v>
      </c>
      <c r="CN12" s="438">
        <v>972.83984375</v>
      </c>
      <c r="CO12" s="438">
        <v>4101.99072265625</v>
      </c>
      <c r="CP12" s="438">
        <v>26332.818359375</v>
      </c>
      <c r="CQ12" s="438">
        <v>111157.59375</v>
      </c>
      <c r="CR12" s="438">
        <v>431537.71875</v>
      </c>
      <c r="CS12" s="438">
        <v>1610.080810546875</v>
      </c>
      <c r="CT12" s="438">
        <v>5404.56103515625</v>
      </c>
      <c r="CU12" s="438">
        <v>26950.912109375</v>
      </c>
      <c r="CV12" s="438">
        <v>96253.2578125</v>
      </c>
      <c r="CW12" s="438">
        <v>288759.75</v>
      </c>
      <c r="CX12" s="438">
        <v>619.37115478515625</v>
      </c>
      <c r="CY12" s="438">
        <v>1643.5682373046875</v>
      </c>
      <c r="CZ12" s="438">
        <v>10949.615234375</v>
      </c>
      <c r="DA12" s="438">
        <v>46396.67578125</v>
      </c>
      <c r="DB12" s="438">
        <v>167028.03125</v>
      </c>
      <c r="DC12" s="438">
        <v>1290.297607421875</v>
      </c>
      <c r="DD12" s="438">
        <v>3923.72119140625</v>
      </c>
      <c r="DE12" s="438">
        <v>27540.80859375</v>
      </c>
      <c r="DF12" s="438">
        <v>109809.40625</v>
      </c>
      <c r="DG12" s="438">
        <v>439438.5625</v>
      </c>
      <c r="DH12" s="438">
        <v>2730.94970703125</v>
      </c>
      <c r="DI12" s="438">
        <v>8181.73095703125</v>
      </c>
      <c r="DJ12" s="438">
        <v>50333.05078125</v>
      </c>
      <c r="DK12" s="438">
        <v>198588.0625</v>
      </c>
      <c r="DL12" s="438">
        <v>710663.125</v>
      </c>
      <c r="DM12" s="438">
        <v>6881.48828125</v>
      </c>
      <c r="DN12" s="438">
        <v>19608.24609375</v>
      </c>
      <c r="DO12" s="438">
        <v>52265.43359375</v>
      </c>
      <c r="DP12" s="438">
        <v>181050.28125</v>
      </c>
      <c r="DQ12" s="438">
        <v>572868.8125</v>
      </c>
      <c r="DR12" s="438">
        <v>5607.24169921875</v>
      </c>
      <c r="DS12" s="438">
        <v>19078.216796875</v>
      </c>
      <c r="DT12" s="438">
        <v>36125.5234375</v>
      </c>
      <c r="DU12" s="438">
        <v>125140.7421875</v>
      </c>
      <c r="DV12" s="438">
        <v>295439.6875</v>
      </c>
      <c r="DW12" s="438">
        <v>5574.037109375</v>
      </c>
      <c r="DX12" s="438">
        <v>20670.62109375</v>
      </c>
      <c r="DY12" s="438">
        <v>31761.080078125</v>
      </c>
      <c r="DZ12" s="438">
        <v>110022.0859375</v>
      </c>
      <c r="EA12" s="438">
        <v>316240.03125</v>
      </c>
      <c r="EB12" s="438">
        <v>4396.220703125</v>
      </c>
      <c r="EC12" s="438">
        <v>19213.7265625</v>
      </c>
      <c r="ED12" s="438">
        <v>35925.85546875</v>
      </c>
      <c r="EE12" s="438">
        <v>124449.1015625</v>
      </c>
      <c r="EF12" s="438">
        <v>369861.25</v>
      </c>
      <c r="EG12" s="438">
        <v>326.27154541015625</v>
      </c>
      <c r="EH12" s="438">
        <v>875.34185791015625</v>
      </c>
      <c r="EI12" s="438">
        <v>3157.857666015625</v>
      </c>
      <c r="EJ12" s="438">
        <v>10938.9912109375</v>
      </c>
      <c r="EK12" s="438">
        <v>38088.6328125</v>
      </c>
      <c r="EL12" s="438">
        <v>187.65586853027344</v>
      </c>
      <c r="EM12" s="438">
        <v>541.03839111328125</v>
      </c>
      <c r="EN12" s="438">
        <v>2236.932861328125</v>
      </c>
      <c r="EO12" s="438">
        <v>7400.06298828125</v>
      </c>
      <c r="EP12" s="438">
        <v>24183.873046875</v>
      </c>
      <c r="EQ12" s="438">
        <v>510.60299682617188</v>
      </c>
      <c r="ER12" s="438">
        <v>1418.1207275390625</v>
      </c>
      <c r="ES12" s="438">
        <v>5481.92919921875</v>
      </c>
      <c r="ET12" s="438">
        <v>18541.98046875</v>
      </c>
      <c r="EU12" s="438">
        <v>62530.24609375</v>
      </c>
      <c r="EV12" s="438">
        <v>1574.8450927734375</v>
      </c>
      <c r="EW12" s="438">
        <v>5846.98828125</v>
      </c>
      <c r="EX12" s="438">
        <v>32508.9140625</v>
      </c>
      <c r="EY12" s="438">
        <v>83526.0703125</v>
      </c>
      <c r="EZ12" s="438">
        <v>179268.734375</v>
      </c>
      <c r="FA12" s="438">
        <v>417.84320068359375</v>
      </c>
      <c r="FB12" s="438">
        <v>1551.3426513671875</v>
      </c>
      <c r="FC12" s="438">
        <v>8625.3740234375</v>
      </c>
      <c r="FD12" s="438">
        <v>22161.41796875</v>
      </c>
      <c r="FE12" s="438">
        <v>47564.1796875</v>
      </c>
    </row>
    <row r="13" spans="1:161" x14ac:dyDescent="0.2">
      <c r="A13" s="438">
        <v>1980</v>
      </c>
      <c r="B13" s="438">
        <v>6827.12109375</v>
      </c>
      <c r="C13" s="438">
        <v>14640.53125</v>
      </c>
      <c r="D13" s="438">
        <v>25661.25390625</v>
      </c>
      <c r="E13" s="438">
        <v>42151.9609375</v>
      </c>
      <c r="F13" s="438">
        <v>66190.4375</v>
      </c>
      <c r="G13" s="438">
        <v>2205.130859375</v>
      </c>
      <c r="H13" s="438">
        <v>7566.0791015625</v>
      </c>
      <c r="I13" s="438">
        <v>19923.0703125</v>
      </c>
      <c r="J13" s="438">
        <v>55453.44140625</v>
      </c>
      <c r="K13" s="438">
        <v>159423.078125</v>
      </c>
      <c r="L13" s="438">
        <v>552.28485107421875</v>
      </c>
      <c r="M13" s="438">
        <v>1302.3343505859375</v>
      </c>
      <c r="N13" s="438">
        <v>3083.11865234375</v>
      </c>
      <c r="O13" s="438">
        <v>7264.53369140625</v>
      </c>
      <c r="P13" s="438">
        <v>26331.048828125</v>
      </c>
      <c r="Q13" s="438">
        <v>5566.9521484375</v>
      </c>
      <c r="R13" s="438">
        <v>14431.236328125</v>
      </c>
      <c r="S13" s="438">
        <v>46384.10546875</v>
      </c>
      <c r="T13" s="438">
        <v>127112.1484375</v>
      </c>
      <c r="U13" s="438">
        <v>384010.75</v>
      </c>
      <c r="V13" s="438">
        <v>1394.51416015625</v>
      </c>
      <c r="W13" s="438">
        <v>3739.842529296875</v>
      </c>
      <c r="X13" s="438">
        <v>12343.740234375</v>
      </c>
      <c r="Y13" s="438">
        <v>58514.28515625</v>
      </c>
      <c r="Z13" s="438">
        <v>226766.296875</v>
      </c>
      <c r="AA13" s="438">
        <v>10004.8173828125</v>
      </c>
      <c r="AB13" s="438">
        <v>26020.64453125</v>
      </c>
      <c r="AC13" s="438">
        <v>62192.08203125</v>
      </c>
      <c r="AD13" s="438">
        <v>215436.6875</v>
      </c>
      <c r="AE13" s="438">
        <v>1175327.5</v>
      </c>
      <c r="AF13" s="438">
        <v>8606.0927734375</v>
      </c>
      <c r="AG13" s="438">
        <v>22500.796875</v>
      </c>
      <c r="AH13" s="438">
        <v>55811.4453125</v>
      </c>
      <c r="AI13" s="438">
        <v>145890.28125</v>
      </c>
      <c r="AJ13" s="438">
        <v>461482.0625</v>
      </c>
      <c r="AK13" s="438">
        <v>5139.177734375</v>
      </c>
      <c r="AL13" s="438">
        <v>14223.765625</v>
      </c>
      <c r="AM13" s="438">
        <v>35355.66015625</v>
      </c>
      <c r="AN13" s="438">
        <v>96825.703125</v>
      </c>
      <c r="AO13" s="438">
        <v>312363.625</v>
      </c>
      <c r="AP13" s="438">
        <v>5143.6357421875</v>
      </c>
      <c r="AQ13" s="438">
        <v>14304.8603515625</v>
      </c>
      <c r="AR13" s="438">
        <v>45925.49609375</v>
      </c>
      <c r="AS13" s="438">
        <v>154510.703125</v>
      </c>
      <c r="AT13" s="438">
        <v>557420.8125</v>
      </c>
      <c r="AU13" s="438">
        <v>9405.884765625</v>
      </c>
      <c r="AV13" s="438">
        <v>22170.599609375</v>
      </c>
      <c r="AW13" s="438">
        <v>44147.9765625</v>
      </c>
      <c r="AX13" s="438">
        <v>92120.3359375</v>
      </c>
      <c r="AY13" s="438">
        <v>203641.9375</v>
      </c>
      <c r="AZ13" s="438">
        <v>9095.26953125</v>
      </c>
      <c r="BA13" s="438">
        <v>20288.7265625</v>
      </c>
      <c r="BB13" s="438">
        <v>42877.33984375</v>
      </c>
      <c r="BC13" s="438">
        <v>115189.8984375</v>
      </c>
      <c r="BD13" s="438">
        <v>382260.84375</v>
      </c>
      <c r="BE13" s="438">
        <v>7811.083984375</v>
      </c>
      <c r="BF13" s="438">
        <v>21285.255859375</v>
      </c>
      <c r="BG13" s="438">
        <v>52497.81640625</v>
      </c>
      <c r="BH13" s="438">
        <v>145127.359375</v>
      </c>
      <c r="BI13" s="438">
        <v>438528.15625</v>
      </c>
      <c r="BJ13" s="438">
        <v>3938.734619140625</v>
      </c>
      <c r="BK13" s="438">
        <v>10937.3173828125</v>
      </c>
      <c r="BL13" s="438">
        <v>22511.421875</v>
      </c>
      <c r="BM13" s="438">
        <v>43858.95703125</v>
      </c>
      <c r="BN13" s="438">
        <v>100189.09375</v>
      </c>
      <c r="BO13" s="438">
        <v>1828.16943359375</v>
      </c>
      <c r="BP13" s="438">
        <v>8533.2646484375</v>
      </c>
      <c r="BQ13" s="438">
        <v>41582.28515625</v>
      </c>
      <c r="BR13" s="438">
        <v>152357.875</v>
      </c>
      <c r="BS13" s="438">
        <v>528160.625</v>
      </c>
      <c r="BT13" s="438">
        <v>1699.8861083984375</v>
      </c>
      <c r="BU13" s="438">
        <v>6471.919921875</v>
      </c>
      <c r="BV13" s="438">
        <v>41246.64453125</v>
      </c>
      <c r="BW13" s="438">
        <v>185234.09375</v>
      </c>
      <c r="BX13" s="438">
        <v>769870.625</v>
      </c>
      <c r="BY13" s="438">
        <v>1114.2156982421875</v>
      </c>
      <c r="BZ13" s="438">
        <v>4682.4033203125</v>
      </c>
      <c r="CA13" s="438">
        <v>32426.779296875</v>
      </c>
      <c r="CB13" s="438">
        <v>145833.140625</v>
      </c>
      <c r="CC13" s="438">
        <v>536197.6875</v>
      </c>
      <c r="CD13" s="438">
        <v>814.100341796875</v>
      </c>
      <c r="CE13" s="438">
        <v>4047.0927734375</v>
      </c>
      <c r="CF13" s="438">
        <v>23089.369140625</v>
      </c>
      <c r="CG13" s="438">
        <v>96040.09375</v>
      </c>
      <c r="CH13" s="438">
        <v>343146.375</v>
      </c>
      <c r="CI13" s="438">
        <v>1348.371337890625</v>
      </c>
      <c r="CJ13" s="438">
        <v>8180.5869140625</v>
      </c>
      <c r="CK13" s="438">
        <v>44722.9609375</v>
      </c>
      <c r="CL13" s="438">
        <v>184695.859375</v>
      </c>
      <c r="CM13" s="438">
        <v>907283.25</v>
      </c>
      <c r="CN13" s="438">
        <v>1011.3251342773438</v>
      </c>
      <c r="CO13" s="438">
        <v>5559.3564453125</v>
      </c>
      <c r="CP13" s="438">
        <v>34677.22265625</v>
      </c>
      <c r="CQ13" s="438">
        <v>147251.65625</v>
      </c>
      <c r="CR13" s="438">
        <v>624820.875</v>
      </c>
      <c r="CS13" s="438">
        <v>1984.501953125</v>
      </c>
      <c r="CT13" s="438">
        <v>6661.4013671875</v>
      </c>
      <c r="CU13" s="438">
        <v>38202.8125</v>
      </c>
      <c r="CV13" s="438">
        <v>144843.015625</v>
      </c>
      <c r="CW13" s="438">
        <v>493820.46875</v>
      </c>
      <c r="CX13" s="438">
        <v>999.5977783203125</v>
      </c>
      <c r="CY13" s="438">
        <v>2652.537841796875</v>
      </c>
      <c r="CZ13" s="438">
        <v>16239.8212890625</v>
      </c>
      <c r="DA13" s="438">
        <v>61325.16796875</v>
      </c>
      <c r="DB13" s="438">
        <v>245602.9375</v>
      </c>
      <c r="DC13" s="438">
        <v>1533.1671142578125</v>
      </c>
      <c r="DD13" s="438">
        <v>4662.26708984375</v>
      </c>
      <c r="DE13" s="438">
        <v>32724.71484375</v>
      </c>
      <c r="DF13" s="438">
        <v>130478.4140625</v>
      </c>
      <c r="DG13" s="438">
        <v>522152.34375</v>
      </c>
      <c r="DH13" s="438">
        <v>1299.8736572265625</v>
      </c>
      <c r="DI13" s="438">
        <v>8666.7802734375</v>
      </c>
      <c r="DJ13" s="438">
        <v>94974.9296875</v>
      </c>
      <c r="DK13" s="438">
        <v>452696.84375</v>
      </c>
      <c r="DL13" s="438">
        <v>1626821</v>
      </c>
      <c r="DM13" s="438">
        <v>7514.94677734375</v>
      </c>
      <c r="DN13" s="438">
        <v>23026.26171875</v>
      </c>
      <c r="DO13" s="438">
        <v>67391.2265625</v>
      </c>
      <c r="DP13" s="438">
        <v>206456.28125</v>
      </c>
      <c r="DQ13" s="438">
        <v>675376.1875</v>
      </c>
      <c r="DR13" s="438">
        <v>6281.71337890625</v>
      </c>
      <c r="DS13" s="438">
        <v>21383.23046875</v>
      </c>
      <c r="DT13" s="438">
        <v>66369.2265625</v>
      </c>
      <c r="DU13" s="438">
        <v>168191.140625</v>
      </c>
      <c r="DV13" s="438">
        <v>502696.6875</v>
      </c>
      <c r="DW13" s="438">
        <v>6440.37353515625</v>
      </c>
      <c r="DX13" s="438">
        <v>23546.17578125</v>
      </c>
      <c r="DY13" s="438">
        <v>40906.12109375</v>
      </c>
      <c r="DZ13" s="438">
        <v>97057.9296875</v>
      </c>
      <c r="EA13" s="438">
        <v>265576.84375</v>
      </c>
      <c r="EB13" s="438">
        <v>4663.34033203125</v>
      </c>
      <c r="EC13" s="438">
        <v>19591.978515625</v>
      </c>
      <c r="ED13" s="438">
        <v>41748.984375</v>
      </c>
      <c r="EE13" s="438">
        <v>88342.8359375</v>
      </c>
      <c r="EF13" s="438">
        <v>226532.734375</v>
      </c>
      <c r="EG13" s="438">
        <v>373.29364013671875</v>
      </c>
      <c r="EH13" s="438">
        <v>1021.706298828125</v>
      </c>
      <c r="EI13" s="438">
        <v>2848.616455078125</v>
      </c>
      <c r="EJ13" s="438">
        <v>6632.7783203125</v>
      </c>
      <c r="EK13" s="438">
        <v>18053.78125</v>
      </c>
      <c r="EL13" s="438">
        <v>415.91668701171875</v>
      </c>
      <c r="EM13" s="438">
        <v>1199.1458740234375</v>
      </c>
      <c r="EN13" s="438">
        <v>4512.94775390625</v>
      </c>
      <c r="EO13" s="438">
        <v>11951.9072265625</v>
      </c>
      <c r="EP13" s="438">
        <v>26516.8046875</v>
      </c>
      <c r="EQ13" s="438">
        <v>389.11102294921875</v>
      </c>
      <c r="ER13" s="438">
        <v>1610.9627685546875</v>
      </c>
      <c r="ES13" s="438">
        <v>10073.560546875</v>
      </c>
      <c r="ET13" s="438">
        <v>41857.265625</v>
      </c>
      <c r="EU13" s="438">
        <v>160938.65625</v>
      </c>
      <c r="EV13" s="438">
        <v>1993.6324462890625</v>
      </c>
      <c r="EW13" s="438">
        <v>7401.84130859375</v>
      </c>
      <c r="EX13" s="438">
        <v>35234.25390625</v>
      </c>
      <c r="EY13" s="438">
        <v>75708.203125</v>
      </c>
      <c r="EZ13" s="438">
        <v>144309.625</v>
      </c>
      <c r="FA13" s="438">
        <v>261.93771362304688</v>
      </c>
      <c r="FB13" s="438">
        <v>1600.908203125</v>
      </c>
      <c r="FC13" s="438">
        <v>9917.7880859375</v>
      </c>
      <c r="FD13" s="438">
        <v>34957.11328125</v>
      </c>
      <c r="FE13" s="438">
        <v>109758.90625</v>
      </c>
    </row>
    <row r="14" spans="1:161" x14ac:dyDescent="0.2">
      <c r="A14" s="438">
        <v>1985</v>
      </c>
      <c r="B14" s="438">
        <v>6991.41796875</v>
      </c>
      <c r="C14" s="438">
        <v>15066.7001953125</v>
      </c>
      <c r="D14" s="438">
        <v>28837.53125</v>
      </c>
      <c r="E14" s="438">
        <v>56513.3671875</v>
      </c>
      <c r="F14" s="438">
        <v>112802.2265625</v>
      </c>
      <c r="G14" s="438">
        <v>2058.357421875</v>
      </c>
      <c r="H14" s="438">
        <v>7373.93603515625</v>
      </c>
      <c r="I14" s="438">
        <v>19340.125</v>
      </c>
      <c r="J14" s="438">
        <v>53678.921875</v>
      </c>
      <c r="K14" s="438">
        <v>154330.484375</v>
      </c>
      <c r="L14" s="438">
        <v>737.6781005859375</v>
      </c>
      <c r="M14" s="438">
        <v>1780.16650390625</v>
      </c>
      <c r="N14" s="438">
        <v>4662.4736328125</v>
      </c>
      <c r="O14" s="438">
        <v>12643.11328125</v>
      </c>
      <c r="P14" s="438">
        <v>49532.05078125</v>
      </c>
      <c r="Q14" s="438">
        <v>6454.2431640625</v>
      </c>
      <c r="R14" s="438">
        <v>17007.375</v>
      </c>
      <c r="S14" s="438">
        <v>55984.48046875</v>
      </c>
      <c r="T14" s="438">
        <v>150698.1875</v>
      </c>
      <c r="U14" s="438">
        <v>459291.0625</v>
      </c>
      <c r="V14" s="438">
        <v>1820.6722412109375</v>
      </c>
      <c r="W14" s="438">
        <v>4760.50244140625</v>
      </c>
      <c r="X14" s="438">
        <v>17370.9140625</v>
      </c>
      <c r="Y14" s="438">
        <v>88631.3828125</v>
      </c>
      <c r="Z14" s="438">
        <v>297952.40625</v>
      </c>
      <c r="AA14" s="438">
        <v>10972.951171875</v>
      </c>
      <c r="AB14" s="438">
        <v>27622.1953125</v>
      </c>
      <c r="AC14" s="438">
        <v>66606.5390625</v>
      </c>
      <c r="AD14" s="438">
        <v>221273</v>
      </c>
      <c r="AE14" s="438">
        <v>1007477.9375</v>
      </c>
      <c r="AF14" s="438">
        <v>8754.1689453125</v>
      </c>
      <c r="AG14" s="438">
        <v>23595.560546875</v>
      </c>
      <c r="AH14" s="438">
        <v>57729.9765625</v>
      </c>
      <c r="AI14" s="438">
        <v>144643.484375</v>
      </c>
      <c r="AJ14" s="438">
        <v>438472.5625</v>
      </c>
      <c r="AK14" s="438">
        <v>5851.23828125</v>
      </c>
      <c r="AL14" s="438">
        <v>17027.3828125</v>
      </c>
      <c r="AM14" s="438">
        <v>44220.76171875</v>
      </c>
      <c r="AN14" s="438">
        <v>124046.0390625</v>
      </c>
      <c r="AO14" s="438">
        <v>407277.1875</v>
      </c>
      <c r="AP14" s="438">
        <v>5186.7705078125</v>
      </c>
      <c r="AQ14" s="438">
        <v>14415.8623046875</v>
      </c>
      <c r="AR14" s="438">
        <v>48067.875</v>
      </c>
      <c r="AS14" s="438">
        <v>159853.765625</v>
      </c>
      <c r="AT14" s="438">
        <v>554508.3125</v>
      </c>
      <c r="AU14" s="438">
        <v>9910.078125</v>
      </c>
      <c r="AV14" s="438">
        <v>23801.275390625</v>
      </c>
      <c r="AW14" s="438">
        <v>46254.95703125</v>
      </c>
      <c r="AX14" s="438">
        <v>96531.84375</v>
      </c>
      <c r="AY14" s="438">
        <v>213684.84375</v>
      </c>
      <c r="AZ14" s="438">
        <v>9278.0107421875</v>
      </c>
      <c r="BA14" s="438">
        <v>20363.708984375</v>
      </c>
      <c r="BB14" s="438">
        <v>49894.109375</v>
      </c>
      <c r="BC14" s="438">
        <v>169574.09375</v>
      </c>
      <c r="BD14" s="438">
        <v>715988.5625</v>
      </c>
      <c r="BE14" s="438">
        <v>7864.78466796875</v>
      </c>
      <c r="BF14" s="438">
        <v>22358.025390625</v>
      </c>
      <c r="BG14" s="438">
        <v>56039.48046875</v>
      </c>
      <c r="BH14" s="438">
        <v>155645.46875</v>
      </c>
      <c r="BI14" s="438">
        <v>491041.59375</v>
      </c>
      <c r="BJ14" s="438">
        <v>4031.167236328125</v>
      </c>
      <c r="BK14" s="438">
        <v>11185.322265625</v>
      </c>
      <c r="BL14" s="438">
        <v>22681.201171875</v>
      </c>
      <c r="BM14" s="438">
        <v>45441.0234375</v>
      </c>
      <c r="BN14" s="438">
        <v>106564.4765625</v>
      </c>
      <c r="BO14" s="438">
        <v>1514.9931640625</v>
      </c>
      <c r="BP14" s="438">
        <v>7071.4658203125</v>
      </c>
      <c r="BQ14" s="438">
        <v>34458.9921875</v>
      </c>
      <c r="BR14" s="438">
        <v>126258.0703125</v>
      </c>
      <c r="BS14" s="438">
        <v>437683.59375</v>
      </c>
      <c r="BT14" s="438">
        <v>1544.9622802734375</v>
      </c>
      <c r="BU14" s="438">
        <v>5882.083984375</v>
      </c>
      <c r="BV14" s="438">
        <v>37487.515625</v>
      </c>
      <c r="BW14" s="438">
        <v>168352.28125</v>
      </c>
      <c r="BX14" s="438">
        <v>699706.375</v>
      </c>
      <c r="BY14" s="438">
        <v>911.98956298828125</v>
      </c>
      <c r="BZ14" s="438">
        <v>3832.56396484375</v>
      </c>
      <c r="CA14" s="438">
        <v>26541.435546875</v>
      </c>
      <c r="CB14" s="438">
        <v>119364.953125</v>
      </c>
      <c r="CC14" s="438">
        <v>438879.75</v>
      </c>
      <c r="CD14" s="438">
        <v>786.0703125</v>
      </c>
      <c r="CE14" s="438">
        <v>3907.7509765625</v>
      </c>
      <c r="CF14" s="438">
        <v>22294.400390625</v>
      </c>
      <c r="CG14" s="438">
        <v>92733.421875</v>
      </c>
      <c r="CH14" s="438">
        <v>331331.8125</v>
      </c>
      <c r="CI14" s="438">
        <v>1249.0472412109375</v>
      </c>
      <c r="CJ14" s="438">
        <v>7577.986328125</v>
      </c>
      <c r="CK14" s="438">
        <v>41428.56640625</v>
      </c>
      <c r="CL14" s="438">
        <v>171090.734375</v>
      </c>
      <c r="CM14" s="438">
        <v>840450.6875</v>
      </c>
      <c r="CN14" s="438">
        <v>913.53564453125</v>
      </c>
      <c r="CO14" s="438">
        <v>5211.7060546875</v>
      </c>
      <c r="CP14" s="438">
        <v>31269.48828125</v>
      </c>
      <c r="CQ14" s="438">
        <v>127051.2109375</v>
      </c>
      <c r="CR14" s="438">
        <v>488989.21875</v>
      </c>
      <c r="CS14" s="438">
        <v>2163.4921875</v>
      </c>
      <c r="CT14" s="438">
        <v>7262.22119140625</v>
      </c>
      <c r="CU14" s="438">
        <v>41648.47265625</v>
      </c>
      <c r="CV14" s="438">
        <v>157907</v>
      </c>
      <c r="CW14" s="438">
        <v>538360.125</v>
      </c>
      <c r="CX14" s="438">
        <v>1239.022216796875</v>
      </c>
      <c r="CY14" s="438">
        <v>3287.876220703125</v>
      </c>
      <c r="CZ14" s="438">
        <v>20129.59375</v>
      </c>
      <c r="DA14" s="438">
        <v>76013.796875</v>
      </c>
      <c r="DB14" s="438">
        <v>304429.71875</v>
      </c>
      <c r="DC14" s="438">
        <v>1731.269775390625</v>
      </c>
      <c r="DD14" s="438">
        <v>5264.685546875</v>
      </c>
      <c r="DE14" s="438">
        <v>36953.12109375</v>
      </c>
      <c r="DF14" s="438">
        <v>147337.71875</v>
      </c>
      <c r="DG14" s="438">
        <v>589620.4375</v>
      </c>
      <c r="DH14" s="438">
        <v>1242.5810546875</v>
      </c>
      <c r="DI14" s="438">
        <v>7620.6513671875</v>
      </c>
      <c r="DJ14" s="438">
        <v>64554.59375</v>
      </c>
      <c r="DK14" s="438">
        <v>283781.9375</v>
      </c>
      <c r="DL14" s="438">
        <v>1046861.75</v>
      </c>
      <c r="DM14" s="438">
        <v>7599.43115234375</v>
      </c>
      <c r="DN14" s="438">
        <v>25521.958984375</v>
      </c>
      <c r="DO14" s="438">
        <v>81320.0625</v>
      </c>
      <c r="DP14" s="438">
        <v>267958.5625</v>
      </c>
      <c r="DQ14" s="438">
        <v>999527.25</v>
      </c>
      <c r="DR14" s="438">
        <v>7011.5751953125</v>
      </c>
      <c r="DS14" s="438">
        <v>23456.38671875</v>
      </c>
      <c r="DT14" s="438">
        <v>68835.3984375</v>
      </c>
      <c r="DU14" s="438">
        <v>182683.265625</v>
      </c>
      <c r="DV14" s="438">
        <v>602587.375</v>
      </c>
      <c r="DW14" s="438">
        <v>6732.14111328125</v>
      </c>
      <c r="DX14" s="438">
        <v>24816.7265625</v>
      </c>
      <c r="DY14" s="438">
        <v>45047.24609375</v>
      </c>
      <c r="DZ14" s="438">
        <v>112608.359375</v>
      </c>
      <c r="EA14" s="438">
        <v>322661.0625</v>
      </c>
      <c r="EB14" s="438">
        <v>5060.103515625</v>
      </c>
      <c r="EC14" s="438">
        <v>20750.43359375</v>
      </c>
      <c r="ED14" s="438">
        <v>44396.59375</v>
      </c>
      <c r="EE14" s="438">
        <v>100328.6875</v>
      </c>
      <c r="EF14" s="438">
        <v>288599.5625</v>
      </c>
      <c r="EG14" s="438">
        <v>402.21078491210938</v>
      </c>
      <c r="EH14" s="438">
        <v>1120.458740234375</v>
      </c>
      <c r="EI14" s="438">
        <v>3601.381103515625</v>
      </c>
      <c r="EJ14" s="438">
        <v>10820.3505859375</v>
      </c>
      <c r="EK14" s="438">
        <v>32978.54296875</v>
      </c>
      <c r="EL14" s="438">
        <v>475.65850830078125</v>
      </c>
      <c r="EM14" s="438">
        <v>1371.3900146484375</v>
      </c>
      <c r="EN14" s="438">
        <v>5161.1826171875</v>
      </c>
      <c r="EO14" s="438">
        <v>13668.666015625</v>
      </c>
      <c r="EP14" s="438">
        <v>30325.650390625</v>
      </c>
      <c r="EQ14" s="438">
        <v>427.40499877929688</v>
      </c>
      <c r="ER14" s="438">
        <v>1703.2086181640625</v>
      </c>
      <c r="ES14" s="438">
        <v>10456.923828125</v>
      </c>
      <c r="ET14" s="438">
        <v>42921.30859375</v>
      </c>
      <c r="EU14" s="438">
        <v>157075.78125</v>
      </c>
      <c r="EV14" s="438">
        <v>1783.78369140625</v>
      </c>
      <c r="EW14" s="438">
        <v>6622.72705078125</v>
      </c>
      <c r="EX14" s="438">
        <v>31525.513671875</v>
      </c>
      <c r="EY14" s="438">
        <v>67739.1953125</v>
      </c>
      <c r="EZ14" s="438">
        <v>129119.6640625</v>
      </c>
      <c r="FA14" s="438">
        <v>236.40216064453125</v>
      </c>
      <c r="FB14" s="438">
        <v>1320.1583251953125</v>
      </c>
      <c r="FC14" s="438">
        <v>8151.96142578125</v>
      </c>
      <c r="FD14" s="438">
        <v>29964.18359375</v>
      </c>
      <c r="FE14" s="438">
        <v>100530.09375</v>
      </c>
    </row>
    <row r="15" spans="1:161" x14ac:dyDescent="0.2">
      <c r="A15" s="438">
        <v>1990</v>
      </c>
      <c r="B15" s="438">
        <v>7134.8017578125</v>
      </c>
      <c r="C15" s="438">
        <v>14992.3818359375</v>
      </c>
      <c r="D15" s="438">
        <v>30119.208984375</v>
      </c>
      <c r="E15" s="438">
        <v>93700.7734375</v>
      </c>
      <c r="F15" s="438">
        <v>416300.25</v>
      </c>
      <c r="G15" s="438">
        <v>2226.2509765625</v>
      </c>
      <c r="H15" s="438">
        <v>7151.2265625</v>
      </c>
      <c r="I15" s="438">
        <v>19784.322265625</v>
      </c>
      <c r="J15" s="438">
        <v>55895.03125</v>
      </c>
      <c r="K15" s="438">
        <v>160733.015625</v>
      </c>
      <c r="L15" s="438">
        <v>747.19012451171875</v>
      </c>
      <c r="M15" s="438">
        <v>2075.371826171875</v>
      </c>
      <c r="N15" s="438">
        <v>5369.42724609375</v>
      </c>
      <c r="O15" s="438">
        <v>14295.234375</v>
      </c>
      <c r="P15" s="438">
        <v>55448.5078125</v>
      </c>
      <c r="Q15" s="438">
        <v>7392.38427734375</v>
      </c>
      <c r="R15" s="438">
        <v>19398.3359375</v>
      </c>
      <c r="S15" s="438">
        <v>78440.8515625</v>
      </c>
      <c r="T15" s="438">
        <v>265574.0625</v>
      </c>
      <c r="U15" s="438">
        <v>1104482.125</v>
      </c>
      <c r="V15" s="438">
        <v>3262.245849609375</v>
      </c>
      <c r="W15" s="438">
        <v>7520.4677734375</v>
      </c>
      <c r="X15" s="438">
        <v>22429.583984375</v>
      </c>
      <c r="Y15" s="438">
        <v>65588.84375</v>
      </c>
      <c r="Z15" s="438">
        <v>198220.5</v>
      </c>
      <c r="AA15" s="438">
        <v>11750.787109375</v>
      </c>
      <c r="AB15" s="438">
        <v>30659.25390625</v>
      </c>
      <c r="AC15" s="438">
        <v>84021.484375</v>
      </c>
      <c r="AD15" s="438">
        <v>286869.875</v>
      </c>
      <c r="AE15" s="438">
        <v>1161237.625</v>
      </c>
      <c r="AF15" s="438">
        <v>9572.4453125</v>
      </c>
      <c r="AG15" s="438">
        <v>26574.775390625</v>
      </c>
      <c r="AH15" s="438">
        <v>71077.7578125</v>
      </c>
      <c r="AI15" s="438">
        <v>200461.421875</v>
      </c>
      <c r="AJ15" s="438">
        <v>749263</v>
      </c>
      <c r="AK15" s="438">
        <v>6260.4462890625</v>
      </c>
      <c r="AL15" s="438">
        <v>19721.052734375</v>
      </c>
      <c r="AM15" s="438">
        <v>53879.4140625</v>
      </c>
      <c r="AN15" s="438">
        <v>141356.8125</v>
      </c>
      <c r="AO15" s="438">
        <v>405482</v>
      </c>
      <c r="AP15" s="438">
        <v>6280.94189453125</v>
      </c>
      <c r="AQ15" s="438">
        <v>18622.01953125</v>
      </c>
      <c r="AR15" s="438">
        <v>64074.86328125</v>
      </c>
      <c r="AS15" s="438">
        <v>214039.890625</v>
      </c>
      <c r="AT15" s="438">
        <v>754587.0625</v>
      </c>
      <c r="AU15" s="438">
        <v>10505.6201171875</v>
      </c>
      <c r="AV15" s="438">
        <v>27271.765625</v>
      </c>
      <c r="AW15" s="438">
        <v>60584.73828125</v>
      </c>
      <c r="AX15" s="438">
        <v>140248.890625</v>
      </c>
      <c r="AY15" s="438">
        <v>329457.40625</v>
      </c>
      <c r="AZ15" s="438">
        <v>10851.408203125</v>
      </c>
      <c r="BA15" s="438">
        <v>23801.673828125</v>
      </c>
      <c r="BB15" s="438">
        <v>52539.30859375</v>
      </c>
      <c r="BC15" s="438">
        <v>153412.21875</v>
      </c>
      <c r="BD15" s="438">
        <v>544599.3125</v>
      </c>
      <c r="BE15" s="438">
        <v>9612.1513671875</v>
      </c>
      <c r="BF15" s="438">
        <v>23675.55859375</v>
      </c>
      <c r="BG15" s="438">
        <v>61362.47265625</v>
      </c>
      <c r="BH15" s="438">
        <v>170040.140625</v>
      </c>
      <c r="BI15" s="438">
        <v>526907</v>
      </c>
      <c r="BJ15" s="438">
        <v>4114.90283203125</v>
      </c>
      <c r="BK15" s="438">
        <v>10462.595703125</v>
      </c>
      <c r="BL15" s="438">
        <v>23923.67578125</v>
      </c>
      <c r="BM15" s="438">
        <v>54600.3125</v>
      </c>
      <c r="BN15" s="438">
        <v>139390.96875</v>
      </c>
      <c r="BO15" s="438">
        <v>1420.96044921875</v>
      </c>
      <c r="BP15" s="438">
        <v>6632.55224609375</v>
      </c>
      <c r="BQ15" s="438">
        <v>32320.193359375</v>
      </c>
      <c r="BR15" s="438">
        <v>118421.46875</v>
      </c>
      <c r="BS15" s="438">
        <v>410517.40625</v>
      </c>
      <c r="BT15" s="438">
        <v>1627.4068603515625</v>
      </c>
      <c r="BU15" s="438">
        <v>6195.97216796875</v>
      </c>
      <c r="BV15" s="438">
        <v>39487.98046875</v>
      </c>
      <c r="BW15" s="438">
        <v>177336.140625</v>
      </c>
      <c r="BX15" s="438">
        <v>737045.125</v>
      </c>
      <c r="BY15" s="438">
        <v>1248.9996337890625</v>
      </c>
      <c r="BZ15" s="438">
        <v>5248.82177734375</v>
      </c>
      <c r="CA15" s="438">
        <v>36349.3671875</v>
      </c>
      <c r="CB15" s="438">
        <v>163474.21875</v>
      </c>
      <c r="CC15" s="438">
        <v>601060.1875</v>
      </c>
      <c r="CD15" s="438">
        <v>886.04522705078125</v>
      </c>
      <c r="CE15" s="438">
        <v>4404.74853515625</v>
      </c>
      <c r="CF15" s="438">
        <v>25129.85546875</v>
      </c>
      <c r="CG15" s="438">
        <v>104527.4921875</v>
      </c>
      <c r="CH15" s="438">
        <v>373471.40625</v>
      </c>
      <c r="CI15" s="438">
        <v>1246.227294921875</v>
      </c>
      <c r="CJ15" s="438">
        <v>7560.8779296875</v>
      </c>
      <c r="CK15" s="438">
        <v>41335.03515625</v>
      </c>
      <c r="CL15" s="438">
        <v>170704.46875</v>
      </c>
      <c r="CM15" s="438">
        <v>838553.25</v>
      </c>
      <c r="CN15" s="438">
        <v>886.1702880859375</v>
      </c>
      <c r="CO15" s="438">
        <v>5130.1162109375</v>
      </c>
      <c r="CP15" s="438">
        <v>31650.8125</v>
      </c>
      <c r="CQ15" s="438">
        <v>127826.859375</v>
      </c>
      <c r="CR15" s="438">
        <v>493120.78125</v>
      </c>
      <c r="CS15" s="438">
        <v>2081.145751953125</v>
      </c>
      <c r="CT15" s="438">
        <v>7021.52685546875</v>
      </c>
      <c r="CU15" s="438">
        <v>36583.4453125</v>
      </c>
      <c r="CV15" s="438">
        <v>129321.9453125</v>
      </c>
      <c r="CW15" s="438">
        <v>413205.84375</v>
      </c>
      <c r="CX15" s="438">
        <v>1403.905517578125</v>
      </c>
      <c r="CY15" s="438">
        <v>3725.41162109375</v>
      </c>
      <c r="CZ15" s="438">
        <v>22808.345703125</v>
      </c>
      <c r="DA15" s="438">
        <v>86129.359375</v>
      </c>
      <c r="DB15" s="438">
        <v>344941.8125</v>
      </c>
      <c r="DC15" s="438">
        <v>2087.367919921875</v>
      </c>
      <c r="DD15" s="438">
        <v>6347.55810546875</v>
      </c>
      <c r="DE15" s="438">
        <v>44553.86328125</v>
      </c>
      <c r="DF15" s="438">
        <v>177643.03125</v>
      </c>
      <c r="DG15" s="438">
        <v>710897.125</v>
      </c>
      <c r="DH15" s="438">
        <v>1564.7266845703125</v>
      </c>
      <c r="DI15" s="438">
        <v>7768.07763671875</v>
      </c>
      <c r="DJ15" s="438">
        <v>66039.640625</v>
      </c>
      <c r="DK15" s="438">
        <v>294519.5</v>
      </c>
      <c r="DL15" s="438">
        <v>1064358.375</v>
      </c>
      <c r="DM15" s="438">
        <v>8107.98583984375</v>
      </c>
      <c r="DN15" s="438">
        <v>27977.12109375</v>
      </c>
      <c r="DO15" s="438">
        <v>95992.9140625</v>
      </c>
      <c r="DP15" s="438">
        <v>355596.90625</v>
      </c>
      <c r="DQ15" s="438">
        <v>1403873</v>
      </c>
      <c r="DR15" s="438">
        <v>8218.791015625</v>
      </c>
      <c r="DS15" s="438">
        <v>24825.59375</v>
      </c>
      <c r="DT15" s="438">
        <v>71721.5078125</v>
      </c>
      <c r="DU15" s="438">
        <v>201179.734375</v>
      </c>
      <c r="DV15" s="438">
        <v>690599.8125</v>
      </c>
      <c r="DW15" s="438">
        <v>7189.6064453125</v>
      </c>
      <c r="DX15" s="438">
        <v>26719.025390625</v>
      </c>
      <c r="DY15" s="438">
        <v>52039.76953125</v>
      </c>
      <c r="DZ15" s="438">
        <v>146084.609375</v>
      </c>
      <c r="EA15" s="438">
        <v>455885.28125</v>
      </c>
      <c r="EB15" s="438">
        <v>4846.796875</v>
      </c>
      <c r="EC15" s="438">
        <v>20367.619140625</v>
      </c>
      <c r="ED15" s="438">
        <v>52259.66015625</v>
      </c>
      <c r="EE15" s="438">
        <v>157734.515625</v>
      </c>
      <c r="EF15" s="438">
        <v>595461.5625</v>
      </c>
      <c r="EG15" s="438">
        <v>484.47171020507812</v>
      </c>
      <c r="EH15" s="438">
        <v>1353.80224609375</v>
      </c>
      <c r="EI15" s="438">
        <v>4110.3388671875</v>
      </c>
      <c r="EJ15" s="438">
        <v>12833.490234375</v>
      </c>
      <c r="EK15" s="438">
        <v>35635.0234375</v>
      </c>
      <c r="EL15" s="438">
        <v>624.6768798828125</v>
      </c>
      <c r="EM15" s="438">
        <v>1801.03076171875</v>
      </c>
      <c r="EN15" s="438">
        <v>6778.1220703125</v>
      </c>
      <c r="EO15" s="438">
        <v>17950.90234375</v>
      </c>
      <c r="EP15" s="438">
        <v>39826.33203125</v>
      </c>
      <c r="EQ15" s="438">
        <v>524.78948974609375</v>
      </c>
      <c r="ER15" s="438">
        <v>1933.6103515625</v>
      </c>
      <c r="ES15" s="438">
        <v>12811.984375</v>
      </c>
      <c r="ET15" s="438">
        <v>53213.84765625</v>
      </c>
      <c r="EU15" s="438">
        <v>194049.296875</v>
      </c>
      <c r="EV15" s="438">
        <v>1737.13427734375</v>
      </c>
      <c r="EW15" s="438">
        <v>6449.53271484375</v>
      </c>
      <c r="EX15" s="438">
        <v>30701.076171875</v>
      </c>
      <c r="EY15" s="438">
        <v>65967.7109375</v>
      </c>
      <c r="EZ15" s="438">
        <v>125742.984375</v>
      </c>
      <c r="FA15" s="438">
        <v>253.52532958984375</v>
      </c>
      <c r="FB15" s="438">
        <v>1298.6204833984375</v>
      </c>
      <c r="FC15" s="438">
        <v>8368.4306640625</v>
      </c>
      <c r="FD15" s="438">
        <v>30496.89453125</v>
      </c>
      <c r="FE15" s="438">
        <v>102130.4296875</v>
      </c>
    </row>
    <row r="16" spans="1:161" x14ac:dyDescent="0.2">
      <c r="A16" s="438">
        <v>1995</v>
      </c>
      <c r="B16" s="438">
        <v>1938.845947265625</v>
      </c>
      <c r="C16" s="438">
        <v>7429.580078125</v>
      </c>
      <c r="D16" s="438">
        <v>28804.748046875</v>
      </c>
      <c r="E16" s="438">
        <v>93693.1484375</v>
      </c>
      <c r="F16" s="438">
        <v>310899.65625</v>
      </c>
      <c r="G16" s="438">
        <v>958.56884765625</v>
      </c>
      <c r="H16" s="438">
        <v>3519.327880859375</v>
      </c>
      <c r="I16" s="438">
        <v>11877.5810546875</v>
      </c>
      <c r="J16" s="438">
        <v>36343.1484375</v>
      </c>
      <c r="K16" s="438">
        <v>102616.3359375</v>
      </c>
      <c r="L16" s="438">
        <v>929.562744140625</v>
      </c>
      <c r="M16" s="438">
        <v>2991.4208984375</v>
      </c>
      <c r="N16" s="438">
        <v>8519.439453125</v>
      </c>
      <c r="O16" s="438">
        <v>23586.396484375</v>
      </c>
      <c r="P16" s="438">
        <v>91804.21875</v>
      </c>
      <c r="Q16" s="438">
        <v>7922.03466796875</v>
      </c>
      <c r="R16" s="438">
        <v>21197.0703125</v>
      </c>
      <c r="S16" s="438">
        <v>74141.9375</v>
      </c>
      <c r="T16" s="438">
        <v>191336.421875</v>
      </c>
      <c r="U16" s="438">
        <v>601993.125</v>
      </c>
      <c r="V16" s="438">
        <v>4309.3544921875</v>
      </c>
      <c r="W16" s="438">
        <v>10319.7236328125</v>
      </c>
      <c r="X16" s="438">
        <v>30808.43359375</v>
      </c>
      <c r="Y16" s="438">
        <v>86736.65625</v>
      </c>
      <c r="Z16" s="438">
        <v>261953.4375</v>
      </c>
      <c r="AA16" s="438">
        <v>11113.6044921875</v>
      </c>
      <c r="AB16" s="438">
        <v>28430.76953125</v>
      </c>
      <c r="AC16" s="438">
        <v>71605.7734375</v>
      </c>
      <c r="AD16" s="438">
        <v>210866.125</v>
      </c>
      <c r="AE16" s="438">
        <v>703703.5625</v>
      </c>
      <c r="AF16" s="438">
        <v>9908.396484375</v>
      </c>
      <c r="AG16" s="438">
        <v>28078.923828125</v>
      </c>
      <c r="AH16" s="438">
        <v>73009.9921875</v>
      </c>
      <c r="AI16" s="438">
        <v>210606.828125</v>
      </c>
      <c r="AJ16" s="438">
        <v>783821</v>
      </c>
      <c r="AK16" s="438">
        <v>6988.65673828125</v>
      </c>
      <c r="AL16" s="438">
        <v>21723.53515625</v>
      </c>
      <c r="AM16" s="438">
        <v>65014.9609375</v>
      </c>
      <c r="AN16" s="438">
        <v>196364.890625</v>
      </c>
      <c r="AO16" s="438">
        <v>677364.25</v>
      </c>
      <c r="AP16" s="438">
        <v>6907.10693359375</v>
      </c>
      <c r="AQ16" s="438">
        <v>20041.7734375</v>
      </c>
      <c r="AR16" s="438">
        <v>65249.30078125</v>
      </c>
      <c r="AS16" s="438">
        <v>222141.84375</v>
      </c>
      <c r="AT16" s="438">
        <v>820581.8125</v>
      </c>
      <c r="AU16" s="438">
        <v>10558.607421875</v>
      </c>
      <c r="AV16" s="438">
        <v>28538.609375</v>
      </c>
      <c r="AW16" s="438">
        <v>68699.2578125</v>
      </c>
      <c r="AX16" s="438">
        <v>175325.265625</v>
      </c>
      <c r="AY16" s="438">
        <v>460289.65625</v>
      </c>
      <c r="AZ16" s="438">
        <v>9556.1591796875</v>
      </c>
      <c r="BA16" s="438">
        <v>21217.89453125</v>
      </c>
      <c r="BB16" s="438">
        <v>61935.6875</v>
      </c>
      <c r="BC16" s="438">
        <v>233557.1875</v>
      </c>
      <c r="BD16" s="438">
        <v>1035897.5625</v>
      </c>
      <c r="BE16" s="438">
        <v>9143.6455078125</v>
      </c>
      <c r="BF16" s="438">
        <v>26900.08984375</v>
      </c>
      <c r="BG16" s="438">
        <v>72905.703125</v>
      </c>
      <c r="BH16" s="438">
        <v>206912.671875</v>
      </c>
      <c r="BI16" s="438">
        <v>642535.625</v>
      </c>
      <c r="BJ16" s="438">
        <v>2814.271728515625</v>
      </c>
      <c r="BK16" s="438">
        <v>8852.134765625</v>
      </c>
      <c r="BL16" s="438">
        <v>24409.27734375</v>
      </c>
      <c r="BM16" s="438">
        <v>73287.6953125</v>
      </c>
      <c r="BN16" s="438">
        <v>262529.53125</v>
      </c>
      <c r="BO16" s="438">
        <v>1776.1705322265625</v>
      </c>
      <c r="BP16" s="438">
        <v>8290.5458984375</v>
      </c>
      <c r="BQ16" s="438">
        <v>40399.53125</v>
      </c>
      <c r="BR16" s="438">
        <v>148024.25</v>
      </c>
      <c r="BS16" s="438">
        <v>513137.78125</v>
      </c>
      <c r="BT16" s="438">
        <v>1771.844970703125</v>
      </c>
      <c r="BU16" s="438">
        <v>6745.88671875</v>
      </c>
      <c r="BV16" s="438">
        <v>42992.6796875</v>
      </c>
      <c r="BW16" s="438">
        <v>193075.359375</v>
      </c>
      <c r="BX16" s="438">
        <v>802460.5</v>
      </c>
      <c r="BY16" s="438">
        <v>1734.15625</v>
      </c>
      <c r="BZ16" s="438">
        <v>7287.65576171875</v>
      </c>
      <c r="CA16" s="438">
        <v>50468.76953125</v>
      </c>
      <c r="CB16" s="438">
        <v>226973.515625</v>
      </c>
      <c r="CC16" s="438">
        <v>834533.75</v>
      </c>
      <c r="CD16" s="438">
        <v>1009.3816528320312</v>
      </c>
      <c r="CE16" s="438">
        <v>5017.88720703125</v>
      </c>
      <c r="CF16" s="438">
        <v>28627.923828125</v>
      </c>
      <c r="CG16" s="438">
        <v>119077.6640625</v>
      </c>
      <c r="CH16" s="438">
        <v>425458.4375</v>
      </c>
      <c r="CI16" s="438">
        <v>1435.4920654296875</v>
      </c>
      <c r="CJ16" s="438">
        <v>8709.1572265625</v>
      </c>
      <c r="CK16" s="438">
        <v>47612.62890625</v>
      </c>
      <c r="CL16" s="438">
        <v>196629.53125</v>
      </c>
      <c r="CM16" s="438">
        <v>965905.1875</v>
      </c>
      <c r="CN16" s="438">
        <v>936.7535400390625</v>
      </c>
      <c r="CO16" s="438">
        <v>5355.248046875</v>
      </c>
      <c r="CP16" s="438">
        <v>32507.71875</v>
      </c>
      <c r="CQ16" s="438">
        <v>133543.875</v>
      </c>
      <c r="CR16" s="438">
        <v>522639.34375</v>
      </c>
      <c r="CS16" s="438">
        <v>2106.58837890625</v>
      </c>
      <c r="CT16" s="438">
        <v>7185.728515625</v>
      </c>
      <c r="CU16" s="438">
        <v>29396.8828125</v>
      </c>
      <c r="CV16" s="438">
        <v>81379.6484375</v>
      </c>
      <c r="CW16" s="438">
        <v>200574.859375</v>
      </c>
      <c r="CX16" s="438">
        <v>1526.0709228515625</v>
      </c>
      <c r="CY16" s="438">
        <v>4049.590576171875</v>
      </c>
      <c r="CZ16" s="438">
        <v>24793.08984375</v>
      </c>
      <c r="DA16" s="438">
        <v>93624.1875</v>
      </c>
      <c r="DB16" s="438">
        <v>374958.0625</v>
      </c>
      <c r="DC16" s="438">
        <v>2248.041259765625</v>
      </c>
      <c r="DD16" s="438">
        <v>6836.15576171875</v>
      </c>
      <c r="DE16" s="438">
        <v>47983.36328125</v>
      </c>
      <c r="DF16" s="438">
        <v>191316.96875</v>
      </c>
      <c r="DG16" s="438">
        <v>765617.875</v>
      </c>
      <c r="DH16" s="438">
        <v>1344.73828125</v>
      </c>
      <c r="DI16" s="438">
        <v>7778.97705078125</v>
      </c>
      <c r="DJ16" s="438">
        <v>70808.171875</v>
      </c>
      <c r="DK16" s="438">
        <v>320437.375</v>
      </c>
      <c r="DL16" s="438">
        <v>1148024.75</v>
      </c>
      <c r="DM16" s="438">
        <v>8137.12060546875</v>
      </c>
      <c r="DN16" s="438">
        <v>29982.994140625</v>
      </c>
      <c r="DO16" s="438">
        <v>106903.0234375</v>
      </c>
      <c r="DP16" s="438">
        <v>385311.625</v>
      </c>
      <c r="DQ16" s="438">
        <v>1505542.625</v>
      </c>
      <c r="DR16" s="438">
        <v>7551.8837890625</v>
      </c>
      <c r="DS16" s="438">
        <v>25061.5546875</v>
      </c>
      <c r="DT16" s="438">
        <v>79294.953125</v>
      </c>
      <c r="DU16" s="438">
        <v>228980.21875</v>
      </c>
      <c r="DV16" s="438">
        <v>790118.375</v>
      </c>
      <c r="DW16" s="438">
        <v>7331.46728515625</v>
      </c>
      <c r="DX16" s="438">
        <v>27943.353515625</v>
      </c>
      <c r="DY16" s="438">
        <v>58287</v>
      </c>
      <c r="DZ16" s="438">
        <v>173748</v>
      </c>
      <c r="EA16" s="438">
        <v>603833</v>
      </c>
      <c r="EB16" s="438">
        <v>4991.8779296875</v>
      </c>
      <c r="EC16" s="438">
        <v>21150.11328125</v>
      </c>
      <c r="ED16" s="438">
        <v>56004.609375</v>
      </c>
      <c r="EE16" s="438">
        <v>170780.84375</v>
      </c>
      <c r="EF16" s="438">
        <v>578611.5</v>
      </c>
      <c r="EG16" s="438">
        <v>513.30963134765625</v>
      </c>
      <c r="EH16" s="438">
        <v>1419.7901611328125</v>
      </c>
      <c r="EI16" s="438">
        <v>5335.1904296875</v>
      </c>
      <c r="EJ16" s="438">
        <v>18126.9453125</v>
      </c>
      <c r="EK16" s="438">
        <v>67643.046875</v>
      </c>
      <c r="EL16" s="438">
        <v>658.81341552734375</v>
      </c>
      <c r="EM16" s="438">
        <v>2579.271728515625</v>
      </c>
      <c r="EN16" s="438">
        <v>10627.810546875</v>
      </c>
      <c r="EO16" s="438">
        <v>29170.41015625</v>
      </c>
      <c r="EP16" s="438">
        <v>64436.64453125</v>
      </c>
      <c r="EQ16" s="438">
        <v>505.22152709960938</v>
      </c>
      <c r="ER16" s="438">
        <v>2213.14306640625</v>
      </c>
      <c r="ES16" s="438">
        <v>15715.1396484375</v>
      </c>
      <c r="ET16" s="438">
        <v>66922.984375</v>
      </c>
      <c r="EU16" s="438">
        <v>245167.75</v>
      </c>
      <c r="EV16" s="438">
        <v>1628.0430908203125</v>
      </c>
      <c r="EW16" s="438">
        <v>6104.0634765625</v>
      </c>
      <c r="EX16" s="438">
        <v>30584.189453125</v>
      </c>
      <c r="EY16" s="438">
        <v>75689.9921875</v>
      </c>
      <c r="EZ16" s="438">
        <v>174757.40625</v>
      </c>
      <c r="FA16" s="438">
        <v>225.76925659179688</v>
      </c>
      <c r="FB16" s="438">
        <v>1241.0321044921875</v>
      </c>
      <c r="FC16" s="438">
        <v>7798.0263671875</v>
      </c>
      <c r="FD16" s="438">
        <v>28021.87109375</v>
      </c>
      <c r="FE16" s="438">
        <v>92025.15625</v>
      </c>
    </row>
    <row r="17" spans="1:161" x14ac:dyDescent="0.2">
      <c r="A17" s="438">
        <v>2000</v>
      </c>
      <c r="B17" s="438">
        <v>2442.51123046875</v>
      </c>
      <c r="C17" s="438">
        <v>8418.0751953125</v>
      </c>
      <c r="D17" s="438">
        <v>46774.9453125</v>
      </c>
      <c r="E17" s="438">
        <v>220731.515625</v>
      </c>
      <c r="F17" s="438">
        <v>1072086.625</v>
      </c>
      <c r="G17" s="438">
        <v>1023.0715942382812</v>
      </c>
      <c r="H17" s="438">
        <v>3621.084228515625</v>
      </c>
      <c r="I17" s="438">
        <v>13105.4921875</v>
      </c>
      <c r="J17" s="438">
        <v>42805.74609375</v>
      </c>
      <c r="K17" s="438">
        <v>134278.203125</v>
      </c>
      <c r="L17" s="438">
        <v>1024.67578125</v>
      </c>
      <c r="M17" s="438">
        <v>3447.396240234375</v>
      </c>
      <c r="N17" s="438">
        <v>10577.0166015625</v>
      </c>
      <c r="O17" s="438">
        <v>30848.38671875</v>
      </c>
      <c r="P17" s="438">
        <v>121776.2109375</v>
      </c>
      <c r="Q17" s="438">
        <v>7563.4697265625</v>
      </c>
      <c r="R17" s="438">
        <v>20786.208984375</v>
      </c>
      <c r="S17" s="438">
        <v>80621.4609375</v>
      </c>
      <c r="T17" s="438">
        <v>206609.46875</v>
      </c>
      <c r="U17" s="438">
        <v>627259.875</v>
      </c>
      <c r="V17" s="438">
        <v>4701.49072265625</v>
      </c>
      <c r="W17" s="438">
        <v>12548.5703125</v>
      </c>
      <c r="X17" s="438">
        <v>41011.75</v>
      </c>
      <c r="Y17" s="438">
        <v>118092.1171875</v>
      </c>
      <c r="Z17" s="438">
        <v>377736</v>
      </c>
      <c r="AA17" s="438">
        <v>11187.689453125</v>
      </c>
      <c r="AB17" s="438">
        <v>30258.89453125</v>
      </c>
      <c r="AC17" s="438">
        <v>83615.6796875</v>
      </c>
      <c r="AD17" s="438">
        <v>270403.28125</v>
      </c>
      <c r="AE17" s="438">
        <v>1076364.375</v>
      </c>
      <c r="AF17" s="438">
        <v>11344.96875</v>
      </c>
      <c r="AG17" s="438">
        <v>30912.42578125</v>
      </c>
      <c r="AH17" s="438">
        <v>87741.6015625</v>
      </c>
      <c r="AI17" s="438">
        <v>288120.71875</v>
      </c>
      <c r="AJ17" s="438">
        <v>1090282.375</v>
      </c>
      <c r="AK17" s="438">
        <v>8376.509765625</v>
      </c>
      <c r="AL17" s="438">
        <v>25401.48828125</v>
      </c>
      <c r="AM17" s="438">
        <v>79739.328125</v>
      </c>
      <c r="AN17" s="438">
        <v>256639.390625</v>
      </c>
      <c r="AO17" s="438">
        <v>928956.125</v>
      </c>
      <c r="AP17" s="438">
        <v>8594.35546875</v>
      </c>
      <c r="AQ17" s="438">
        <v>24352.349609375</v>
      </c>
      <c r="AR17" s="438">
        <v>73502.984375</v>
      </c>
      <c r="AS17" s="438">
        <v>237823.453125</v>
      </c>
      <c r="AT17" s="438">
        <v>833392.9375</v>
      </c>
      <c r="AU17" s="438">
        <v>11351.5</v>
      </c>
      <c r="AV17" s="438">
        <v>31102.904296875</v>
      </c>
      <c r="AW17" s="438">
        <v>80712.9609375</v>
      </c>
      <c r="AX17" s="438">
        <v>214228.71875</v>
      </c>
      <c r="AY17" s="438">
        <v>583026.25</v>
      </c>
      <c r="AZ17" s="438">
        <v>12168.3974609375</v>
      </c>
      <c r="BA17" s="438">
        <v>26325.568359375</v>
      </c>
      <c r="BB17" s="438">
        <v>73557.734375</v>
      </c>
      <c r="BC17" s="438">
        <v>236192.515625</v>
      </c>
      <c r="BD17" s="438">
        <v>796169.8125</v>
      </c>
      <c r="BE17" s="438">
        <v>10652.919921875</v>
      </c>
      <c r="BF17" s="438">
        <v>31027.546875</v>
      </c>
      <c r="BG17" s="438">
        <v>89772.6875</v>
      </c>
      <c r="BH17" s="438">
        <v>273434.90625</v>
      </c>
      <c r="BI17" s="438">
        <v>917192.4375</v>
      </c>
      <c r="BJ17" s="438">
        <v>3364.923583984375</v>
      </c>
      <c r="BK17" s="438">
        <v>10475.9609375</v>
      </c>
      <c r="BL17" s="438">
        <v>30041.1171875</v>
      </c>
      <c r="BM17" s="438">
        <v>90111.828125</v>
      </c>
      <c r="BN17" s="438">
        <v>289796.34375</v>
      </c>
      <c r="BO17" s="438">
        <v>1898.5894775390625</v>
      </c>
      <c r="BP17" s="438">
        <v>8861.9609375</v>
      </c>
      <c r="BQ17" s="438">
        <v>43184.01171875</v>
      </c>
      <c r="BR17" s="438">
        <v>158226.609375</v>
      </c>
      <c r="BS17" s="438">
        <v>548505.0625</v>
      </c>
      <c r="BT17" s="438">
        <v>1791.6783447265625</v>
      </c>
      <c r="BU17" s="438">
        <v>6821.396484375</v>
      </c>
      <c r="BV17" s="438">
        <v>43473.92578125</v>
      </c>
      <c r="BW17" s="438">
        <v>195236.609375</v>
      </c>
      <c r="BX17" s="438">
        <v>811443.375</v>
      </c>
      <c r="BY17" s="438">
        <v>1978.60302734375</v>
      </c>
      <c r="BZ17" s="438">
        <v>8314.923828125</v>
      </c>
      <c r="CA17" s="438">
        <v>60033.60546875</v>
      </c>
      <c r="CB17" s="438">
        <v>283475.25</v>
      </c>
      <c r="CC17" s="438">
        <v>1063324.5</v>
      </c>
      <c r="CD17" s="438">
        <v>1109.1873779296875</v>
      </c>
      <c r="CE17" s="438">
        <v>5514.046875</v>
      </c>
      <c r="CF17" s="438">
        <v>31458.59765625</v>
      </c>
      <c r="CG17" s="438">
        <v>130851.84375</v>
      </c>
      <c r="CH17" s="438">
        <v>467526.96875</v>
      </c>
      <c r="CI17" s="438">
        <v>1770.8087158203125</v>
      </c>
      <c r="CJ17" s="438">
        <v>10743.5205078125</v>
      </c>
      <c r="CK17" s="438">
        <v>58734.421875</v>
      </c>
      <c r="CL17" s="438">
        <v>242560.0625</v>
      </c>
      <c r="CM17" s="438">
        <v>1191530.125</v>
      </c>
      <c r="CN17" s="438">
        <v>984.142333984375</v>
      </c>
      <c r="CO17" s="438">
        <v>5561.85546875</v>
      </c>
      <c r="CP17" s="438">
        <v>33164.25390625</v>
      </c>
      <c r="CQ17" s="438">
        <v>135633.6875</v>
      </c>
      <c r="CR17" s="438">
        <v>530734.375</v>
      </c>
      <c r="CS17" s="438">
        <v>2497.696533203125</v>
      </c>
      <c r="CT17" s="438">
        <v>7989.716796875</v>
      </c>
      <c r="CU17" s="438">
        <v>31318.607421875</v>
      </c>
      <c r="CV17" s="438">
        <v>85210.0703125</v>
      </c>
      <c r="CW17" s="438">
        <v>206411.578125</v>
      </c>
      <c r="CX17" s="438">
        <v>1859.638427734375</v>
      </c>
      <c r="CY17" s="438">
        <v>4918.03125</v>
      </c>
      <c r="CZ17" s="438">
        <v>29669.00390625</v>
      </c>
      <c r="DA17" s="438">
        <v>111062.2265625</v>
      </c>
      <c r="DB17" s="438">
        <v>440827.65625</v>
      </c>
      <c r="DC17" s="438">
        <v>2504.10595703125</v>
      </c>
      <c r="DD17" s="438">
        <v>7614.83642578125</v>
      </c>
      <c r="DE17" s="438">
        <v>53448.96875</v>
      </c>
      <c r="DF17" s="438">
        <v>213109.203125</v>
      </c>
      <c r="DG17" s="438">
        <v>852827.625</v>
      </c>
      <c r="DH17" s="438">
        <v>1532.419189453125</v>
      </c>
      <c r="DI17" s="438">
        <v>8761.7841796875</v>
      </c>
      <c r="DJ17" s="438">
        <v>75109.9296875</v>
      </c>
      <c r="DK17" s="438">
        <v>334747.5625</v>
      </c>
      <c r="DL17" s="438">
        <v>1201083.75</v>
      </c>
      <c r="DM17" s="438">
        <v>9355.205078125</v>
      </c>
      <c r="DN17" s="438">
        <v>33967.796875</v>
      </c>
      <c r="DO17" s="438">
        <v>136976.890625</v>
      </c>
      <c r="DP17" s="438">
        <v>555071.5625</v>
      </c>
      <c r="DQ17" s="438">
        <v>2470130.75</v>
      </c>
      <c r="DR17" s="438">
        <v>8398.96484375</v>
      </c>
      <c r="DS17" s="438">
        <v>28123.154296875</v>
      </c>
      <c r="DT17" s="438">
        <v>103398.4921875</v>
      </c>
      <c r="DU17" s="438">
        <v>380398.78125</v>
      </c>
      <c r="DV17" s="438">
        <v>1622073.5</v>
      </c>
      <c r="DW17" s="438">
        <v>8270.0146484375</v>
      </c>
      <c r="DX17" s="438">
        <v>32133.16015625</v>
      </c>
      <c r="DY17" s="438">
        <v>75294.0234375</v>
      </c>
      <c r="DZ17" s="438">
        <v>259630.59375</v>
      </c>
      <c r="EA17" s="438">
        <v>996414.1875</v>
      </c>
      <c r="EB17" s="438">
        <v>7116.1611328125</v>
      </c>
      <c r="EC17" s="438">
        <v>21602.560546875</v>
      </c>
      <c r="ED17" s="438">
        <v>60001.44921875</v>
      </c>
      <c r="EE17" s="438">
        <v>176298.96875</v>
      </c>
      <c r="EF17" s="438">
        <v>663933.75</v>
      </c>
      <c r="EG17" s="438">
        <v>635.67742919921875</v>
      </c>
      <c r="EH17" s="438">
        <v>1737.9130859375</v>
      </c>
      <c r="EI17" s="438">
        <v>7011.0439453125</v>
      </c>
      <c r="EJ17" s="438">
        <v>26586.0234375</v>
      </c>
      <c r="EK17" s="438">
        <v>85662.9375</v>
      </c>
      <c r="EL17" s="438">
        <v>1136.4471435546875</v>
      </c>
      <c r="EM17" s="438">
        <v>3012.307373046875</v>
      </c>
      <c r="EN17" s="438">
        <v>11271.6181640625</v>
      </c>
      <c r="EO17" s="438">
        <v>30951.75390625</v>
      </c>
      <c r="EP17" s="438">
        <v>71443.78125</v>
      </c>
      <c r="EQ17" s="438">
        <v>562.385498046875</v>
      </c>
      <c r="ER17" s="438">
        <v>2326.580322265625</v>
      </c>
      <c r="ES17" s="438">
        <v>16564.96484375</v>
      </c>
      <c r="ET17" s="438">
        <v>71299.9375</v>
      </c>
      <c r="EU17" s="438">
        <v>269134.125</v>
      </c>
      <c r="EV17" s="438">
        <v>1313.6348876953125</v>
      </c>
      <c r="EW17" s="438">
        <v>5858.27685546875</v>
      </c>
      <c r="EX17" s="438">
        <v>34510.23828125</v>
      </c>
      <c r="EY17" s="438">
        <v>99582.40625</v>
      </c>
      <c r="EZ17" s="438">
        <v>269795.96875</v>
      </c>
      <c r="FA17" s="438">
        <v>249.82405090332031</v>
      </c>
      <c r="FB17" s="438">
        <v>1272.388671875</v>
      </c>
      <c r="FC17" s="438">
        <v>7980.095703125</v>
      </c>
      <c r="FD17" s="438">
        <v>29394.474609375</v>
      </c>
      <c r="FE17" s="438">
        <v>93279.7890625</v>
      </c>
    </row>
    <row r="18" spans="1:161" x14ac:dyDescent="0.2">
      <c r="A18" s="438">
        <v>2005</v>
      </c>
      <c r="B18" s="438">
        <v>3656.44287109375</v>
      </c>
      <c r="C18" s="438">
        <v>12164.3896484375</v>
      </c>
      <c r="D18" s="438">
        <v>61807.4921875</v>
      </c>
      <c r="E18" s="438">
        <v>327809.09375</v>
      </c>
      <c r="F18" s="438">
        <v>1904088.875</v>
      </c>
      <c r="G18" s="438">
        <v>1374.2188720703125</v>
      </c>
      <c r="H18" s="438">
        <v>5559.20458984375</v>
      </c>
      <c r="I18" s="438">
        <v>20380.1328125</v>
      </c>
      <c r="J18" s="438">
        <v>67868.5703125</v>
      </c>
      <c r="K18" s="438">
        <v>229994.515625</v>
      </c>
      <c r="L18" s="438">
        <v>1298.505615234375</v>
      </c>
      <c r="M18" s="438">
        <v>4886.3759765625</v>
      </c>
      <c r="N18" s="438">
        <v>18976.767578125</v>
      </c>
      <c r="O18" s="438">
        <v>64368.32421875</v>
      </c>
      <c r="P18" s="438">
        <v>259638.421875</v>
      </c>
      <c r="Q18" s="438">
        <v>7458.0029296875</v>
      </c>
      <c r="R18" s="438">
        <v>20689.083984375</v>
      </c>
      <c r="S18" s="438">
        <v>94286.515625</v>
      </c>
      <c r="T18" s="438">
        <v>262339.0625</v>
      </c>
      <c r="U18" s="438">
        <v>893011.875</v>
      </c>
      <c r="V18" s="438">
        <v>5807.07421875</v>
      </c>
      <c r="W18" s="438">
        <v>14083.451171875</v>
      </c>
      <c r="X18" s="438">
        <v>51647.06640625</v>
      </c>
      <c r="Y18" s="438">
        <v>164550.328125</v>
      </c>
      <c r="Z18" s="438">
        <v>572894.5625</v>
      </c>
      <c r="AA18" s="438">
        <v>10765.646484375</v>
      </c>
      <c r="AB18" s="438">
        <v>31035.8828125</v>
      </c>
      <c r="AC18" s="438">
        <v>94641.1796875</v>
      </c>
      <c r="AD18" s="438">
        <v>326340.34375</v>
      </c>
      <c r="AE18" s="438">
        <v>1318716.625</v>
      </c>
      <c r="AF18" s="438">
        <v>11839.578125</v>
      </c>
      <c r="AG18" s="438">
        <v>31901.154296875</v>
      </c>
      <c r="AH18" s="438">
        <v>92427.703125</v>
      </c>
      <c r="AI18" s="438">
        <v>308689.625</v>
      </c>
      <c r="AJ18" s="438">
        <v>1123720.25</v>
      </c>
      <c r="AK18" s="438">
        <v>9113.1015625</v>
      </c>
      <c r="AL18" s="438">
        <v>27380.71875</v>
      </c>
      <c r="AM18" s="438">
        <v>97560.1328125</v>
      </c>
      <c r="AN18" s="438">
        <v>369029.5625</v>
      </c>
      <c r="AO18" s="438">
        <v>1597869.375</v>
      </c>
      <c r="AP18" s="438">
        <v>9521.94140625</v>
      </c>
      <c r="AQ18" s="438">
        <v>26185.88671875</v>
      </c>
      <c r="AR18" s="438">
        <v>77009.1640625</v>
      </c>
      <c r="AS18" s="438">
        <v>245236.90625</v>
      </c>
      <c r="AT18" s="438">
        <v>847988.8125</v>
      </c>
      <c r="AU18" s="438">
        <v>11645.1591796875</v>
      </c>
      <c r="AV18" s="438">
        <v>31832.666015625</v>
      </c>
      <c r="AW18" s="438">
        <v>81584.3203125</v>
      </c>
      <c r="AX18" s="438">
        <v>216406.734375</v>
      </c>
      <c r="AY18" s="438">
        <v>597645.9375</v>
      </c>
      <c r="AZ18" s="438">
        <v>13428.87890625</v>
      </c>
      <c r="BA18" s="438">
        <v>29884.82421875</v>
      </c>
      <c r="BB18" s="438">
        <v>88730.484375</v>
      </c>
      <c r="BC18" s="438">
        <v>314364.90625</v>
      </c>
      <c r="BD18" s="438">
        <v>1226543.375</v>
      </c>
      <c r="BE18" s="438">
        <v>11455.732421875</v>
      </c>
      <c r="BF18" s="438">
        <v>33142.859375</v>
      </c>
      <c r="BG18" s="438">
        <v>97798.359375</v>
      </c>
      <c r="BH18" s="438">
        <v>304425.46875</v>
      </c>
      <c r="BI18" s="438">
        <v>1034319.125</v>
      </c>
      <c r="BJ18" s="438">
        <v>3988.419189453125</v>
      </c>
      <c r="BK18" s="438">
        <v>12971.0712890625</v>
      </c>
      <c r="BL18" s="438">
        <v>40871.5859375</v>
      </c>
      <c r="BM18" s="438">
        <v>137980.59375</v>
      </c>
      <c r="BN18" s="438">
        <v>519920.59375</v>
      </c>
      <c r="BO18" s="438">
        <v>2796.01416015625</v>
      </c>
      <c r="BP18" s="438">
        <v>10257.298828125</v>
      </c>
      <c r="BQ18" s="438">
        <v>44222.6171875</v>
      </c>
      <c r="BR18" s="438">
        <v>147290</v>
      </c>
      <c r="BS18" s="438">
        <v>365319.09375</v>
      </c>
      <c r="BT18" s="438">
        <v>1800.1339111328125</v>
      </c>
      <c r="BU18" s="438">
        <v>6749.6650390625</v>
      </c>
      <c r="BV18" s="438">
        <v>49620.51171875</v>
      </c>
      <c r="BW18" s="438">
        <v>259972.734375</v>
      </c>
      <c r="BX18" s="438">
        <v>1430180</v>
      </c>
      <c r="BY18" s="438">
        <v>2058.2578125</v>
      </c>
      <c r="BZ18" s="438">
        <v>8672.837890625</v>
      </c>
      <c r="CA18" s="438">
        <v>73165.640625</v>
      </c>
      <c r="CB18" s="438">
        <v>362446.5625</v>
      </c>
      <c r="CC18" s="438">
        <v>1553076.625</v>
      </c>
      <c r="CD18" s="438">
        <v>1333.20947265625</v>
      </c>
      <c r="CE18" s="438">
        <v>5920.15576171875</v>
      </c>
      <c r="CF18" s="438">
        <v>32064.474609375</v>
      </c>
      <c r="CG18" s="438">
        <v>130248.8671875</v>
      </c>
      <c r="CH18" s="438">
        <v>469974</v>
      </c>
      <c r="CI18" s="438">
        <v>1723.7269287109375</v>
      </c>
      <c r="CJ18" s="438">
        <v>9440.0263671875</v>
      </c>
      <c r="CK18" s="438">
        <v>57876.34375</v>
      </c>
      <c r="CL18" s="438">
        <v>213821.78125</v>
      </c>
      <c r="CM18" s="438">
        <v>670805.75</v>
      </c>
      <c r="CN18" s="438">
        <v>1076.7818603515625</v>
      </c>
      <c r="CO18" s="438">
        <v>6155.439453125</v>
      </c>
      <c r="CP18" s="438">
        <v>35943.37109375</v>
      </c>
      <c r="CQ18" s="438">
        <v>145139.875</v>
      </c>
      <c r="CR18" s="438">
        <v>522581.8125</v>
      </c>
      <c r="CS18" s="438">
        <v>3162.08447265625</v>
      </c>
      <c r="CT18" s="438">
        <v>9529.0322265625</v>
      </c>
      <c r="CU18" s="438">
        <v>35740.80078125</v>
      </c>
      <c r="CV18" s="438">
        <v>95409.390625</v>
      </c>
      <c r="CW18" s="438">
        <v>226700.953125</v>
      </c>
      <c r="CX18" s="438">
        <v>2103.595703125</v>
      </c>
      <c r="CY18" s="438">
        <v>5470.58544921875</v>
      </c>
      <c r="CZ18" s="438">
        <v>31057.349609375</v>
      </c>
      <c r="DA18" s="438">
        <v>113436.2890625</v>
      </c>
      <c r="DB18" s="438">
        <v>440561.59375</v>
      </c>
      <c r="DC18" s="438">
        <v>3408.083740234375</v>
      </c>
      <c r="DD18" s="438">
        <v>10023.416015625</v>
      </c>
      <c r="DE18" s="438">
        <v>58009.5390625</v>
      </c>
      <c r="DF18" s="438">
        <v>207695.171875</v>
      </c>
      <c r="DG18" s="438">
        <v>800327.375</v>
      </c>
      <c r="DH18" s="438">
        <v>1708.884765625</v>
      </c>
      <c r="DI18" s="438">
        <v>9867.4375</v>
      </c>
      <c r="DJ18" s="438">
        <v>83597.90625</v>
      </c>
      <c r="DK18" s="438">
        <v>367200.5625</v>
      </c>
      <c r="DL18" s="438">
        <v>1280594.75</v>
      </c>
      <c r="DM18" s="438">
        <v>9640.546875</v>
      </c>
      <c r="DN18" s="438">
        <v>36595.89453125</v>
      </c>
      <c r="DO18" s="438">
        <v>149433.5</v>
      </c>
      <c r="DP18" s="438">
        <v>611666</v>
      </c>
      <c r="DQ18" s="438">
        <v>2736740</v>
      </c>
      <c r="DR18" s="438">
        <v>9100.4130859375</v>
      </c>
      <c r="DS18" s="438">
        <v>30176.541015625</v>
      </c>
      <c r="DT18" s="438">
        <v>114054.140625</v>
      </c>
      <c r="DU18" s="438">
        <v>431709.4375</v>
      </c>
      <c r="DV18" s="438">
        <v>1858618.25</v>
      </c>
      <c r="DW18" s="438">
        <v>9056</v>
      </c>
      <c r="DX18" s="438">
        <v>35081.765625</v>
      </c>
      <c r="DY18" s="438">
        <v>84107.7578125</v>
      </c>
      <c r="DZ18" s="438">
        <v>303062.03125</v>
      </c>
      <c r="EA18" s="438">
        <v>1175222.5</v>
      </c>
      <c r="EB18" s="438">
        <v>8260.701171875</v>
      </c>
      <c r="EC18" s="438">
        <v>24159.646484375</v>
      </c>
      <c r="ED18" s="438">
        <v>67261.828125</v>
      </c>
      <c r="EE18" s="438">
        <v>210721.546875</v>
      </c>
      <c r="EF18" s="438">
        <v>890982.3125</v>
      </c>
      <c r="EG18" s="438">
        <v>681.54827880859375</v>
      </c>
      <c r="EH18" s="438">
        <v>1910.56640625</v>
      </c>
      <c r="EI18" s="438">
        <v>9622.1748046875</v>
      </c>
      <c r="EJ18" s="438">
        <v>40743.109375</v>
      </c>
      <c r="EK18" s="438">
        <v>135189.671875</v>
      </c>
      <c r="EL18" s="438">
        <v>1139.9935302734375</v>
      </c>
      <c r="EM18" s="438">
        <v>3475.580322265625</v>
      </c>
      <c r="EN18" s="438">
        <v>15191.1728515625</v>
      </c>
      <c r="EO18" s="438">
        <v>43903.83984375</v>
      </c>
      <c r="EP18" s="438">
        <v>103719.96875</v>
      </c>
      <c r="EQ18" s="438">
        <v>694.09295654296875</v>
      </c>
      <c r="ER18" s="438">
        <v>2823.03955078125</v>
      </c>
      <c r="ES18" s="438">
        <v>19774.779296875</v>
      </c>
      <c r="ET18" s="438">
        <v>83597.4921875</v>
      </c>
      <c r="EU18" s="438">
        <v>305422.53125</v>
      </c>
      <c r="EV18" s="438">
        <v>1511.4403076171875</v>
      </c>
      <c r="EW18" s="438">
        <v>5720.18115234375</v>
      </c>
      <c r="EX18" s="438">
        <v>43912.40625</v>
      </c>
      <c r="EY18" s="438">
        <v>136394.875</v>
      </c>
      <c r="EZ18" s="438">
        <v>401445.84375</v>
      </c>
      <c r="FA18" s="438">
        <v>285.5301513671875</v>
      </c>
      <c r="FB18" s="438">
        <v>1506.7852783203125</v>
      </c>
      <c r="FC18" s="438">
        <v>9691.294921875</v>
      </c>
      <c r="FD18" s="438">
        <v>35901.80078125</v>
      </c>
      <c r="FE18" s="438">
        <v>110683.609375</v>
      </c>
    </row>
    <row r="19" spans="1:161" x14ac:dyDescent="0.2">
      <c r="A19" s="438">
        <v>2010</v>
      </c>
      <c r="B19" s="438">
        <v>5048.24658203125</v>
      </c>
      <c r="C19" s="438">
        <v>14610.2880859375</v>
      </c>
      <c r="D19" s="438">
        <v>70030.0546875</v>
      </c>
      <c r="E19" s="438">
        <v>304016.71875</v>
      </c>
      <c r="F19" s="438">
        <v>1549857.125</v>
      </c>
      <c r="G19" s="438">
        <v>1710.298095703125</v>
      </c>
      <c r="H19" s="438">
        <v>7071.28759765625</v>
      </c>
      <c r="I19" s="438">
        <v>26558.54296875</v>
      </c>
      <c r="J19" s="438">
        <v>84828.90625</v>
      </c>
      <c r="K19" s="438">
        <v>272102.09375</v>
      </c>
      <c r="L19" s="438">
        <v>1908.2099609375</v>
      </c>
      <c r="M19" s="438">
        <v>7474.9912109375</v>
      </c>
      <c r="N19" s="438">
        <v>29543.275390625</v>
      </c>
      <c r="O19" s="438">
        <v>104862.5078125</v>
      </c>
      <c r="P19" s="438">
        <v>455396.53125</v>
      </c>
      <c r="Q19" s="438">
        <v>7560.13330078125</v>
      </c>
      <c r="R19" s="438">
        <v>20931.701171875</v>
      </c>
      <c r="S19" s="438">
        <v>92199.875</v>
      </c>
      <c r="T19" s="438">
        <v>247594.921875</v>
      </c>
      <c r="U19" s="438">
        <v>789996.25</v>
      </c>
      <c r="V19" s="438">
        <v>6215.4921875</v>
      </c>
      <c r="W19" s="438">
        <v>15970.919921875</v>
      </c>
      <c r="X19" s="438">
        <v>68841.5703125</v>
      </c>
      <c r="Y19" s="438">
        <v>228526.328125</v>
      </c>
      <c r="Z19" s="438">
        <v>822620.6875</v>
      </c>
      <c r="AA19" s="438">
        <v>11174.89453125</v>
      </c>
      <c r="AB19" s="438">
        <v>31800.611328125</v>
      </c>
      <c r="AC19" s="438">
        <v>106067.0625</v>
      </c>
      <c r="AD19" s="438">
        <v>371867.09375</v>
      </c>
      <c r="AE19" s="438">
        <v>1352194.75</v>
      </c>
      <c r="AF19" s="438">
        <v>11988.4921875</v>
      </c>
      <c r="AG19" s="438">
        <v>31995.025390625</v>
      </c>
      <c r="AH19" s="438">
        <v>90756.6171875</v>
      </c>
      <c r="AI19" s="438">
        <v>294751.46875</v>
      </c>
      <c r="AJ19" s="438">
        <v>1050932.625</v>
      </c>
      <c r="AK19" s="438">
        <v>9714.076171875</v>
      </c>
      <c r="AL19" s="438">
        <v>27848.802734375</v>
      </c>
      <c r="AM19" s="438">
        <v>87621.59375</v>
      </c>
      <c r="AN19" s="438">
        <v>318256.78125</v>
      </c>
      <c r="AO19" s="438">
        <v>1333109.25</v>
      </c>
      <c r="AP19" s="438">
        <v>9214.8232421875</v>
      </c>
      <c r="AQ19" s="438">
        <v>25146.091796875</v>
      </c>
      <c r="AR19" s="438">
        <v>76115.03125</v>
      </c>
      <c r="AS19" s="438">
        <v>253868.390625</v>
      </c>
      <c r="AT19" s="438">
        <v>932686.25</v>
      </c>
      <c r="AU19" s="438">
        <v>10780.4716796875</v>
      </c>
      <c r="AV19" s="438">
        <v>29828.345703125</v>
      </c>
      <c r="AW19" s="438">
        <v>76660.4140625</v>
      </c>
      <c r="AX19" s="438">
        <v>196690.234375</v>
      </c>
      <c r="AY19" s="438">
        <v>517284.75</v>
      </c>
      <c r="AZ19" s="438">
        <v>13688.021484375</v>
      </c>
      <c r="BA19" s="438">
        <v>34164.9765625</v>
      </c>
      <c r="BB19" s="438">
        <v>92384.53125</v>
      </c>
      <c r="BC19" s="438">
        <v>314876</v>
      </c>
      <c r="BD19" s="438">
        <v>1280209.625</v>
      </c>
      <c r="BE19" s="438">
        <v>11738.2568359375</v>
      </c>
      <c r="BF19" s="438">
        <v>34678.91796875</v>
      </c>
      <c r="BG19" s="438">
        <v>100296.578125</v>
      </c>
      <c r="BH19" s="438">
        <v>299813.5</v>
      </c>
      <c r="BI19" s="438">
        <v>1019433.8125</v>
      </c>
      <c r="BJ19" s="438">
        <v>4797.779296875</v>
      </c>
      <c r="BK19" s="438">
        <v>14930.529296875</v>
      </c>
      <c r="BL19" s="438">
        <v>47247.9609375</v>
      </c>
      <c r="BM19" s="438">
        <v>158700.796875</v>
      </c>
      <c r="BN19" s="438">
        <v>586724.25</v>
      </c>
      <c r="BO19" s="438">
        <v>3506.31689453125</v>
      </c>
      <c r="BP19" s="438">
        <v>12381.470703125</v>
      </c>
      <c r="BQ19" s="438">
        <v>54897.77734375</v>
      </c>
      <c r="BR19" s="438">
        <v>187719.546875</v>
      </c>
      <c r="BS19" s="438">
        <v>539733.5</v>
      </c>
      <c r="BT19" s="438">
        <v>2203.3505859375</v>
      </c>
      <c r="BU19" s="438">
        <v>8064.7177734375</v>
      </c>
      <c r="BV19" s="438">
        <v>57596.953125</v>
      </c>
      <c r="BW19" s="438">
        <v>272948.28125</v>
      </c>
      <c r="BX19" s="438">
        <v>1185617.75</v>
      </c>
      <c r="BY19" s="438">
        <v>2294.754150390625</v>
      </c>
      <c r="BZ19" s="438">
        <v>9891.75390625</v>
      </c>
      <c r="CA19" s="438">
        <v>85098.296875</v>
      </c>
      <c r="CB19" s="438">
        <v>381145.40625</v>
      </c>
      <c r="CC19" s="438">
        <v>1409581.625</v>
      </c>
      <c r="CD19" s="438">
        <v>1488.9085693359375</v>
      </c>
      <c r="CE19" s="438">
        <v>6908.35302734375</v>
      </c>
      <c r="CF19" s="438">
        <v>39682.2734375</v>
      </c>
      <c r="CG19" s="438">
        <v>166021.953125</v>
      </c>
      <c r="CH19" s="438">
        <v>623414.375</v>
      </c>
      <c r="CI19" s="438">
        <v>1526.83544921875</v>
      </c>
      <c r="CJ19" s="438">
        <v>9113.169921875</v>
      </c>
      <c r="CK19" s="438">
        <v>63671.99609375</v>
      </c>
      <c r="CL19" s="438">
        <v>270045.28125</v>
      </c>
      <c r="CM19" s="438">
        <v>1048581.5</v>
      </c>
      <c r="CN19" s="438">
        <v>1306.2518310546875</v>
      </c>
      <c r="CO19" s="438">
        <v>7238.2734375</v>
      </c>
      <c r="CP19" s="438">
        <v>40960.15234375</v>
      </c>
      <c r="CQ19" s="438">
        <v>162218.484375</v>
      </c>
      <c r="CR19" s="438">
        <v>598745.375</v>
      </c>
      <c r="CS19" s="438">
        <v>3699.651611328125</v>
      </c>
      <c r="CT19" s="438">
        <v>10545.2470703125</v>
      </c>
      <c r="CU19" s="438">
        <v>37789.53125</v>
      </c>
      <c r="CV19" s="438">
        <v>98783.921875</v>
      </c>
      <c r="CW19" s="438">
        <v>229692.171875</v>
      </c>
      <c r="CX19" s="438">
        <v>2704.40185546875</v>
      </c>
      <c r="CY19" s="438">
        <v>6788.08154296875</v>
      </c>
      <c r="CZ19" s="438">
        <v>33956.515625</v>
      </c>
      <c r="DA19" s="438">
        <v>110612.46875</v>
      </c>
      <c r="DB19" s="438">
        <v>379168.03125</v>
      </c>
      <c r="DC19" s="438">
        <v>3781.95703125</v>
      </c>
      <c r="DD19" s="438">
        <v>10640.2177734375</v>
      </c>
      <c r="DE19" s="438">
        <v>63944.390625</v>
      </c>
      <c r="DF19" s="438">
        <v>242859.375</v>
      </c>
      <c r="DG19" s="438">
        <v>989070.6875</v>
      </c>
      <c r="DH19" s="438">
        <v>2042.537353515625</v>
      </c>
      <c r="DI19" s="438">
        <v>11388.30078125</v>
      </c>
      <c r="DJ19" s="438">
        <v>88185.4453125</v>
      </c>
      <c r="DK19" s="438">
        <v>368857.25</v>
      </c>
      <c r="DL19" s="438">
        <v>1289684.875</v>
      </c>
      <c r="DM19" s="438">
        <v>9146.19140625</v>
      </c>
      <c r="DN19" s="438">
        <v>36123</v>
      </c>
      <c r="DO19" s="438">
        <v>148714.5</v>
      </c>
      <c r="DP19" s="438">
        <v>600610.1875</v>
      </c>
      <c r="DQ19" s="438">
        <v>2676225.75</v>
      </c>
      <c r="DR19" s="438">
        <v>9226.5712890625</v>
      </c>
      <c r="DS19" s="438">
        <v>30247.765625</v>
      </c>
      <c r="DT19" s="438">
        <v>112443.96875</v>
      </c>
      <c r="DU19" s="438">
        <v>392470.8125</v>
      </c>
      <c r="DV19" s="438">
        <v>1549956.25</v>
      </c>
      <c r="DW19" s="438">
        <v>9654.1142578125</v>
      </c>
      <c r="DX19" s="438">
        <v>36147.75390625</v>
      </c>
      <c r="DY19" s="438">
        <v>88150.3515625</v>
      </c>
      <c r="DZ19" s="438">
        <v>322836.3125</v>
      </c>
      <c r="EA19" s="438">
        <v>1384543.375</v>
      </c>
      <c r="EB19" s="438">
        <v>8622.6494140625</v>
      </c>
      <c r="EC19" s="438">
        <v>25433.830078125</v>
      </c>
      <c r="ED19" s="438">
        <v>65597.5234375</v>
      </c>
      <c r="EE19" s="438">
        <v>200120.28125</v>
      </c>
      <c r="EF19" s="438">
        <v>817755.0625</v>
      </c>
      <c r="EG19" s="438">
        <v>799.82568359375</v>
      </c>
      <c r="EH19" s="438">
        <v>2265.21630859375</v>
      </c>
      <c r="EI19" s="438">
        <v>14854.4052734375</v>
      </c>
      <c r="EJ19" s="438">
        <v>60409.56640625</v>
      </c>
      <c r="EK19" s="438">
        <v>231831.609375</v>
      </c>
      <c r="EL19" s="438">
        <v>1818.9757080078125</v>
      </c>
      <c r="EM19" s="438">
        <v>5677.5888671875</v>
      </c>
      <c r="EN19" s="438">
        <v>23169.66796875</v>
      </c>
      <c r="EO19" s="438">
        <v>62517.52734375</v>
      </c>
      <c r="EP19" s="438">
        <v>141020.578125</v>
      </c>
      <c r="EQ19" s="438">
        <v>903.26971435546875</v>
      </c>
      <c r="ER19" s="438">
        <v>3407.13525390625</v>
      </c>
      <c r="ES19" s="438">
        <v>23568.228515625</v>
      </c>
      <c r="ET19" s="438">
        <v>100470.609375</v>
      </c>
      <c r="EU19" s="438">
        <v>376065.625</v>
      </c>
      <c r="EV19" s="438">
        <v>1321.7811279296875</v>
      </c>
      <c r="EW19" s="438">
        <v>6428.32958984375</v>
      </c>
      <c r="EX19" s="438">
        <v>51469.0234375</v>
      </c>
      <c r="EY19" s="438">
        <v>157283.546875</v>
      </c>
      <c r="EZ19" s="438">
        <v>445808.4375</v>
      </c>
      <c r="FA19" s="438">
        <v>333.66061401367188</v>
      </c>
      <c r="FB19" s="438">
        <v>1744.621826171875</v>
      </c>
      <c r="FC19" s="438">
        <v>11320.515625</v>
      </c>
      <c r="FD19" s="438">
        <v>41800.3046875</v>
      </c>
      <c r="FE19" s="438">
        <v>126962.65625</v>
      </c>
    </row>
    <row r="20" spans="1:161" x14ac:dyDescent="0.2">
      <c r="A20" s="438">
        <v>2015</v>
      </c>
      <c r="B20" s="438">
        <v>5643.19091796875</v>
      </c>
      <c r="C20" s="438">
        <v>15578.376953125</v>
      </c>
      <c r="D20" s="438">
        <v>75136.3203125</v>
      </c>
      <c r="E20" s="438">
        <v>326639</v>
      </c>
      <c r="F20" s="438">
        <v>1715235.375</v>
      </c>
      <c r="G20" s="438">
        <v>1886.481689453125</v>
      </c>
      <c r="H20" s="438">
        <v>7769.4375</v>
      </c>
      <c r="I20" s="438">
        <v>30751.818359375</v>
      </c>
      <c r="J20" s="438">
        <v>101278.109375</v>
      </c>
      <c r="K20" s="438">
        <v>339767.875</v>
      </c>
      <c r="L20" s="438">
        <v>2833.047607421875</v>
      </c>
      <c r="M20" s="438">
        <v>10846.7802734375</v>
      </c>
      <c r="N20" s="438">
        <v>41093.703125</v>
      </c>
      <c r="O20" s="438">
        <v>138117.171875</v>
      </c>
      <c r="P20" s="438">
        <v>624869.5</v>
      </c>
      <c r="Q20" s="438">
        <v>8398.7548828125</v>
      </c>
      <c r="R20" s="438">
        <v>23288.697265625</v>
      </c>
      <c r="S20" s="438">
        <v>102768.4453125</v>
      </c>
      <c r="T20" s="438">
        <v>277344.40625</v>
      </c>
      <c r="U20" s="438">
        <v>888414.375</v>
      </c>
      <c r="V20" s="438">
        <v>6966.52294921875</v>
      </c>
      <c r="W20" s="438">
        <v>17902.85546875</v>
      </c>
      <c r="X20" s="438">
        <v>77142.46875</v>
      </c>
      <c r="Y20" s="438">
        <v>253068.796875</v>
      </c>
      <c r="Z20" s="438">
        <v>896745.25</v>
      </c>
      <c r="AA20" s="438">
        <v>11322.3876953125</v>
      </c>
      <c r="AB20" s="438">
        <v>33821.4296875</v>
      </c>
      <c r="AC20" s="438">
        <v>118150.5</v>
      </c>
      <c r="AD20" s="438">
        <v>411612.34375</v>
      </c>
      <c r="AE20" s="438">
        <v>1487158.625</v>
      </c>
      <c r="AF20" s="438">
        <v>12047.1484375</v>
      </c>
      <c r="AG20" s="438">
        <v>32480.8359375</v>
      </c>
      <c r="AH20" s="438">
        <v>89680.03125</v>
      </c>
      <c r="AI20" s="438">
        <v>275870.4375</v>
      </c>
      <c r="AJ20" s="438">
        <v>937963.5</v>
      </c>
      <c r="AK20" s="438">
        <v>10012.32421875</v>
      </c>
      <c r="AL20" s="438">
        <v>28248.248046875</v>
      </c>
      <c r="AM20" s="438">
        <v>92471.5703125</v>
      </c>
      <c r="AN20" s="438">
        <v>326119.6875</v>
      </c>
      <c r="AO20" s="438">
        <v>1263940.5</v>
      </c>
      <c r="AP20" s="438">
        <v>9528.6376953125</v>
      </c>
      <c r="AQ20" s="438">
        <v>25811.841796875</v>
      </c>
      <c r="AR20" s="438">
        <v>79555.0234375</v>
      </c>
      <c r="AS20" s="438">
        <v>274269.15625</v>
      </c>
      <c r="AT20" s="438">
        <v>1012961.25</v>
      </c>
      <c r="AU20" s="438">
        <v>9729.943359375</v>
      </c>
      <c r="AV20" s="438">
        <v>27993.412109375</v>
      </c>
      <c r="AW20" s="438">
        <v>70795.53125</v>
      </c>
      <c r="AX20" s="438">
        <v>177189.8125</v>
      </c>
      <c r="AY20" s="438">
        <v>446167.71875</v>
      </c>
      <c r="AZ20" s="438">
        <v>15622.40625</v>
      </c>
      <c r="BA20" s="438">
        <v>37572.22265625</v>
      </c>
      <c r="BB20" s="438">
        <v>100336.8046875</v>
      </c>
      <c r="BC20" s="438">
        <v>328959.25</v>
      </c>
      <c r="BD20" s="438">
        <v>1208474.25</v>
      </c>
      <c r="BE20" s="438">
        <v>11476.3369140625</v>
      </c>
      <c r="BF20" s="438">
        <v>35067.265625</v>
      </c>
      <c r="BG20" s="438">
        <v>100539.65625</v>
      </c>
      <c r="BH20" s="438">
        <v>302378.09375</v>
      </c>
      <c r="BI20" s="438">
        <v>1023494.4375</v>
      </c>
      <c r="BJ20" s="438">
        <v>5328.52001953125</v>
      </c>
      <c r="BK20" s="438">
        <v>16882.9921875</v>
      </c>
      <c r="BL20" s="438">
        <v>55674.796875</v>
      </c>
      <c r="BM20" s="438">
        <v>201038.046875</v>
      </c>
      <c r="BN20" s="438">
        <v>806273.1875</v>
      </c>
      <c r="BO20" s="438">
        <v>4425.01806640625</v>
      </c>
      <c r="BP20" s="438">
        <v>14542.7119140625</v>
      </c>
      <c r="BQ20" s="438">
        <v>55484.16796875</v>
      </c>
      <c r="BR20" s="438">
        <v>191289.515625</v>
      </c>
      <c r="BS20" s="438">
        <v>648585.4375</v>
      </c>
      <c r="BT20" s="438">
        <v>2332.363037109375</v>
      </c>
      <c r="BU20" s="438">
        <v>8498.5791015625</v>
      </c>
      <c r="BV20" s="438">
        <v>57480.40234375</v>
      </c>
      <c r="BW20" s="438">
        <v>249311.921875</v>
      </c>
      <c r="BX20" s="438">
        <v>888337.3125</v>
      </c>
      <c r="BY20" s="438">
        <v>3002.68505859375</v>
      </c>
      <c r="BZ20" s="438">
        <v>11454.669921875</v>
      </c>
      <c r="CA20" s="438">
        <v>102179.328125</v>
      </c>
      <c r="CB20" s="438">
        <v>499115.40625</v>
      </c>
      <c r="CC20" s="438">
        <v>2073740.625</v>
      </c>
      <c r="CD20" s="438">
        <v>2158.895263671875</v>
      </c>
      <c r="CE20" s="438">
        <v>9073.7158203125</v>
      </c>
      <c r="CF20" s="438">
        <v>44864.59375</v>
      </c>
      <c r="CG20" s="438">
        <v>180640.4375</v>
      </c>
      <c r="CH20" s="438">
        <v>679517.5</v>
      </c>
      <c r="CI20" s="438">
        <v>1762.752685546875</v>
      </c>
      <c r="CJ20" s="438">
        <v>9489.2744140625</v>
      </c>
      <c r="CK20" s="438">
        <v>69587.3125</v>
      </c>
      <c r="CL20" s="438">
        <v>329004.34375</v>
      </c>
      <c r="CM20" s="438">
        <v>1445567.125</v>
      </c>
      <c r="CN20" s="438">
        <v>1570.2686767578125</v>
      </c>
      <c r="CO20" s="438">
        <v>8142.8134765625</v>
      </c>
      <c r="CP20" s="438">
        <v>43803.69140625</v>
      </c>
      <c r="CQ20" s="438">
        <v>179126.609375</v>
      </c>
      <c r="CR20" s="438">
        <v>709650</v>
      </c>
      <c r="CS20" s="438">
        <v>3787.30126953125</v>
      </c>
      <c r="CT20" s="438">
        <v>10680.21484375</v>
      </c>
      <c r="CU20" s="438">
        <v>37918.6171875</v>
      </c>
      <c r="CV20" s="438">
        <v>98680.453125</v>
      </c>
      <c r="CW20" s="438">
        <v>228387.34375</v>
      </c>
      <c r="CX20" s="438">
        <v>2685.84033203125</v>
      </c>
      <c r="CY20" s="438">
        <v>6664.81982421875</v>
      </c>
      <c r="CZ20" s="438">
        <v>38081.24609375</v>
      </c>
      <c r="DA20" s="438">
        <v>148727.15625</v>
      </c>
      <c r="DB20" s="438">
        <v>608487.3125</v>
      </c>
      <c r="DC20" s="438">
        <v>5051.35791015625</v>
      </c>
      <c r="DD20" s="438">
        <v>13794.0625</v>
      </c>
      <c r="DE20" s="438">
        <v>82737.765625</v>
      </c>
      <c r="DF20" s="438">
        <v>300668.28125</v>
      </c>
      <c r="DG20" s="438">
        <v>1316711.25</v>
      </c>
      <c r="DH20" s="438">
        <v>2014.3172607421875</v>
      </c>
      <c r="DI20" s="438">
        <v>11241.556640625</v>
      </c>
      <c r="DJ20" s="438">
        <v>91892.296875</v>
      </c>
      <c r="DK20" s="438">
        <v>392018.0625</v>
      </c>
      <c r="DL20" s="438">
        <v>1347618.5</v>
      </c>
      <c r="DM20" s="438">
        <v>9751.658203125</v>
      </c>
      <c r="DN20" s="438">
        <v>39166.859375</v>
      </c>
      <c r="DO20" s="438">
        <v>172770.90625</v>
      </c>
      <c r="DP20" s="438">
        <v>713994.1875</v>
      </c>
      <c r="DQ20" s="438">
        <v>3228669.25</v>
      </c>
      <c r="DR20" s="438">
        <v>9658.9736328125</v>
      </c>
      <c r="DS20" s="438">
        <v>31153.650390625</v>
      </c>
      <c r="DT20" s="438">
        <v>121742.6015625</v>
      </c>
      <c r="DU20" s="438">
        <v>464388.84375</v>
      </c>
      <c r="DV20" s="438">
        <v>2178760.25</v>
      </c>
      <c r="DW20" s="438">
        <v>9130.6904296875</v>
      </c>
      <c r="DX20" s="438">
        <v>36022.88671875</v>
      </c>
      <c r="DY20" s="438">
        <v>92854.6875</v>
      </c>
      <c r="DZ20" s="438">
        <v>333558</v>
      </c>
      <c r="EA20" s="438">
        <v>1661357.125</v>
      </c>
      <c r="EB20" s="438">
        <v>9354.6240234375</v>
      </c>
      <c r="EC20" s="438">
        <v>28090.30859375</v>
      </c>
      <c r="ED20" s="438">
        <v>81360.453125</v>
      </c>
      <c r="EE20" s="438">
        <v>263673.5</v>
      </c>
      <c r="EF20" s="438">
        <v>1095152.5</v>
      </c>
      <c r="EG20" s="438">
        <v>967.70623779296875</v>
      </c>
      <c r="EH20" s="438">
        <v>2740.6787109375</v>
      </c>
      <c r="EI20" s="438">
        <v>21055.05859375</v>
      </c>
      <c r="EJ20" s="438">
        <v>80102.2890625</v>
      </c>
      <c r="EK20" s="438">
        <v>307634.25</v>
      </c>
      <c r="EL20" s="438">
        <v>2214.52587890625</v>
      </c>
      <c r="EM20" s="438">
        <v>6731.22705078125</v>
      </c>
      <c r="EN20" s="438">
        <v>26880.619140625</v>
      </c>
      <c r="EO20" s="438">
        <v>72636.96875</v>
      </c>
      <c r="EP20" s="438">
        <v>166199.9375</v>
      </c>
      <c r="EQ20" s="438">
        <v>1104.275390625</v>
      </c>
      <c r="ER20" s="438">
        <v>4141.650390625</v>
      </c>
      <c r="ES20" s="438">
        <v>27042.947265625</v>
      </c>
      <c r="ET20" s="438">
        <v>110921.953125</v>
      </c>
      <c r="EU20" s="438">
        <v>412956.375</v>
      </c>
      <c r="EV20" s="438">
        <v>997.669677734375</v>
      </c>
      <c r="EW20" s="438">
        <v>6185.330078125</v>
      </c>
      <c r="EX20" s="438">
        <v>56207.05859375</v>
      </c>
      <c r="EY20" s="438">
        <v>165926.34375</v>
      </c>
      <c r="EZ20" s="438">
        <v>496098.03125</v>
      </c>
      <c r="FA20" s="438">
        <v>396.531494140625</v>
      </c>
      <c r="FB20" s="438">
        <v>2096.40771484375</v>
      </c>
      <c r="FC20" s="438">
        <v>12626.8486328125</v>
      </c>
      <c r="FD20" s="438">
        <v>45265.2890625</v>
      </c>
      <c r="FE20" s="438">
        <v>140175.21875</v>
      </c>
    </row>
    <row r="21" spans="1:161" x14ac:dyDescent="0.2">
      <c r="A21" s="438">
        <v>2020</v>
      </c>
      <c r="B21" s="438">
        <v>5613.9150390625</v>
      </c>
      <c r="C21" s="438">
        <v>15121.3046875</v>
      </c>
      <c r="D21" s="438">
        <v>76747.3125</v>
      </c>
      <c r="E21" s="438">
        <v>354565.375</v>
      </c>
      <c r="F21" s="438">
        <v>1675929.125</v>
      </c>
      <c r="G21" s="438">
        <v>2141.990234375</v>
      </c>
      <c r="H21" s="438">
        <v>8358.5361328125</v>
      </c>
      <c r="I21" s="438">
        <v>33356.25</v>
      </c>
      <c r="J21" s="438">
        <v>114788.46875</v>
      </c>
      <c r="K21" s="438">
        <v>390134.75</v>
      </c>
      <c r="L21" s="438">
        <v>3472.996826171875</v>
      </c>
      <c r="M21" s="438">
        <v>13296.9287109375</v>
      </c>
      <c r="N21" s="438">
        <v>50376.2421875</v>
      </c>
      <c r="O21" s="438">
        <v>169316.078125</v>
      </c>
      <c r="P21" s="438">
        <v>766019.5</v>
      </c>
      <c r="Q21" s="438">
        <v>8889.828125</v>
      </c>
      <c r="R21" s="438">
        <v>24629.287109375</v>
      </c>
      <c r="S21" s="438">
        <v>108572.34375</v>
      </c>
      <c r="T21" s="438">
        <v>292188.28125</v>
      </c>
      <c r="U21" s="438">
        <v>933880.375</v>
      </c>
      <c r="V21" s="438">
        <v>7489.01806640625</v>
      </c>
      <c r="W21" s="438">
        <v>19340.888671875</v>
      </c>
      <c r="X21" s="438">
        <v>83575.3203125</v>
      </c>
      <c r="Y21" s="438">
        <v>274189.03125</v>
      </c>
      <c r="Z21" s="438">
        <v>969628.25</v>
      </c>
      <c r="AA21" s="438">
        <v>12283.7568359375</v>
      </c>
      <c r="AB21" s="438">
        <v>35947.125</v>
      </c>
      <c r="AC21" s="438">
        <v>123202.671875</v>
      </c>
      <c r="AD21" s="438">
        <v>427933.59375</v>
      </c>
      <c r="AE21" s="438">
        <v>1552102.125</v>
      </c>
      <c r="AF21" s="438">
        <v>12689.013671875</v>
      </c>
      <c r="AG21" s="438">
        <v>33841.3046875</v>
      </c>
      <c r="AH21" s="438">
        <v>94551.1171875</v>
      </c>
      <c r="AI21" s="438">
        <v>294385.28125</v>
      </c>
      <c r="AJ21" s="438">
        <v>1017666.0625</v>
      </c>
      <c r="AK21" s="438">
        <v>10893.7421875</v>
      </c>
      <c r="AL21" s="438">
        <v>29392</v>
      </c>
      <c r="AM21" s="438">
        <v>95537.71875</v>
      </c>
      <c r="AN21" s="438">
        <v>345949.03125</v>
      </c>
      <c r="AO21" s="438">
        <v>1401636.875</v>
      </c>
      <c r="AP21" s="438">
        <v>10619.662109375</v>
      </c>
      <c r="AQ21" s="438">
        <v>28510.87109375</v>
      </c>
      <c r="AR21" s="438">
        <v>88968.671875</v>
      </c>
      <c r="AS21" s="438">
        <v>316941.96875</v>
      </c>
      <c r="AT21" s="438">
        <v>1230068.5</v>
      </c>
      <c r="AU21" s="438">
        <v>10215.298828125</v>
      </c>
      <c r="AV21" s="438">
        <v>28885.494140625</v>
      </c>
      <c r="AW21" s="438">
        <v>79910.921875</v>
      </c>
      <c r="AX21" s="438">
        <v>217825.625</v>
      </c>
      <c r="AY21" s="438">
        <v>611288.625</v>
      </c>
      <c r="AZ21" s="438">
        <v>17159.109375</v>
      </c>
      <c r="BA21" s="438">
        <v>40480.06640625</v>
      </c>
      <c r="BB21" s="438">
        <v>102563.5546875</v>
      </c>
      <c r="BC21" s="438">
        <v>318525.90625</v>
      </c>
      <c r="BD21" s="438">
        <v>1104767.75</v>
      </c>
      <c r="BE21" s="438">
        <v>12591.3896484375</v>
      </c>
      <c r="BF21" s="438">
        <v>37359.6171875</v>
      </c>
      <c r="BG21" s="438">
        <v>107891.921875</v>
      </c>
      <c r="BH21" s="438">
        <v>321872.75</v>
      </c>
      <c r="BI21" s="438">
        <v>1093414.125</v>
      </c>
      <c r="BJ21" s="438">
        <v>6380.65966796875</v>
      </c>
      <c r="BK21" s="438">
        <v>20102.1171875</v>
      </c>
      <c r="BL21" s="438">
        <v>64805.6171875</v>
      </c>
      <c r="BM21" s="438">
        <v>233143.21875</v>
      </c>
      <c r="BN21" s="438">
        <v>934526.125</v>
      </c>
      <c r="BO21" s="438">
        <v>4175.4619140625</v>
      </c>
      <c r="BP21" s="438">
        <v>12407.3515625</v>
      </c>
      <c r="BQ21" s="438">
        <v>50947.23828125</v>
      </c>
      <c r="BR21" s="438">
        <v>215888.59375</v>
      </c>
      <c r="BS21" s="438">
        <v>995116.125</v>
      </c>
      <c r="BT21" s="438">
        <v>1955.02001953125</v>
      </c>
      <c r="BU21" s="438">
        <v>7693.64453125</v>
      </c>
      <c r="BV21" s="438">
        <v>59064.65625</v>
      </c>
      <c r="BW21" s="438">
        <v>308599.3125</v>
      </c>
      <c r="BX21" s="438">
        <v>1587686.625</v>
      </c>
      <c r="BY21" s="438">
        <v>3292.833984375</v>
      </c>
      <c r="BZ21" s="438">
        <v>12173.9208984375</v>
      </c>
      <c r="CA21" s="438">
        <v>99161.6328125</v>
      </c>
      <c r="CB21" s="438">
        <v>461814.3125</v>
      </c>
      <c r="CC21" s="438">
        <v>1799476.75</v>
      </c>
      <c r="CD21" s="438">
        <v>2262.807373046875</v>
      </c>
      <c r="CE21" s="438">
        <v>9243.888671875</v>
      </c>
      <c r="CF21" s="438">
        <v>45629.5703125</v>
      </c>
      <c r="CG21" s="438">
        <v>184050.859375</v>
      </c>
      <c r="CH21" s="438">
        <v>691332.25</v>
      </c>
      <c r="CI21" s="438">
        <v>2011.6192626953125</v>
      </c>
      <c r="CJ21" s="438">
        <v>9763.33203125</v>
      </c>
      <c r="CK21" s="438">
        <v>69378.4296875</v>
      </c>
      <c r="CL21" s="438">
        <v>340191.375</v>
      </c>
      <c r="CM21" s="438">
        <v>1645755.25</v>
      </c>
      <c r="CN21" s="438">
        <v>1502.3409423828125</v>
      </c>
      <c r="CO21" s="438">
        <v>7644.904296875</v>
      </c>
      <c r="CP21" s="438">
        <v>39248.96484375</v>
      </c>
      <c r="CQ21" s="438">
        <v>157524.15625</v>
      </c>
      <c r="CR21" s="438">
        <v>627788.75</v>
      </c>
      <c r="CS21" s="438">
        <v>3575.725341796875</v>
      </c>
      <c r="CT21" s="438">
        <v>10083.568359375</v>
      </c>
      <c r="CU21" s="438">
        <v>35800.30859375</v>
      </c>
      <c r="CV21" s="438">
        <v>93167.703125</v>
      </c>
      <c r="CW21" s="438">
        <v>215628.5625</v>
      </c>
      <c r="CX21" s="438">
        <v>3052.367431640625</v>
      </c>
      <c r="CY21" s="438">
        <v>7574.34423828125</v>
      </c>
      <c r="CZ21" s="438">
        <v>43278.05859375</v>
      </c>
      <c r="DA21" s="438">
        <v>169023.4375</v>
      </c>
      <c r="DB21" s="438">
        <v>691525.5</v>
      </c>
      <c r="DC21" s="438">
        <v>5215.84814453125</v>
      </c>
      <c r="DD21" s="438">
        <v>14243.2470703125</v>
      </c>
      <c r="DE21" s="438">
        <v>85432.0078125</v>
      </c>
      <c r="DF21" s="438">
        <v>310459.125</v>
      </c>
      <c r="DG21" s="438">
        <v>1359588.125</v>
      </c>
      <c r="DH21" s="438">
        <v>1968.3328857421875</v>
      </c>
      <c r="DI21" s="438">
        <v>11193.5166015625</v>
      </c>
      <c r="DJ21" s="438">
        <v>90844.8359375</v>
      </c>
      <c r="DK21" s="438">
        <v>385373.875</v>
      </c>
      <c r="DL21" s="438">
        <v>1324655.75</v>
      </c>
      <c r="DM21" s="438">
        <v>10493.1025390625</v>
      </c>
      <c r="DN21" s="438">
        <v>40639.109375</v>
      </c>
      <c r="DO21" s="438">
        <v>179197.21875</v>
      </c>
      <c r="DP21" s="438">
        <v>739669</v>
      </c>
      <c r="DQ21" s="438">
        <v>3329152.75</v>
      </c>
      <c r="DR21" s="438">
        <v>9608.6826171875</v>
      </c>
      <c r="DS21" s="438">
        <v>33694.96875</v>
      </c>
      <c r="DT21" s="438">
        <v>125469.0859375</v>
      </c>
      <c r="DU21" s="438">
        <v>455922.125</v>
      </c>
      <c r="DV21" s="438">
        <v>1972505.5</v>
      </c>
      <c r="DW21" s="438">
        <v>9461.2548828125</v>
      </c>
      <c r="DX21" s="438">
        <v>36757.046875</v>
      </c>
      <c r="DY21" s="438">
        <v>98331.8046875</v>
      </c>
      <c r="DZ21" s="438">
        <v>375960.625</v>
      </c>
      <c r="EA21" s="438">
        <v>2070931.25</v>
      </c>
      <c r="EB21" s="438">
        <v>10352.4423828125</v>
      </c>
      <c r="EC21" s="438">
        <v>30325.619140625</v>
      </c>
      <c r="ED21" s="438">
        <v>91433.1640625</v>
      </c>
      <c r="EE21" s="438">
        <v>313895.65625</v>
      </c>
      <c r="EF21" s="438">
        <v>1434916.625</v>
      </c>
      <c r="EG21" s="438">
        <v>1186.4788818359375</v>
      </c>
      <c r="EH21" s="438">
        <v>3360.267578125</v>
      </c>
      <c r="EI21" s="438">
        <v>25815.01171875</v>
      </c>
      <c r="EJ21" s="438">
        <v>98211.125</v>
      </c>
      <c r="EK21" s="438">
        <v>377181.6875</v>
      </c>
      <c r="EL21" s="438">
        <v>2476.90087890625</v>
      </c>
      <c r="EM21" s="438">
        <v>8000.69970703125</v>
      </c>
      <c r="EN21" s="438">
        <v>31225.400390625</v>
      </c>
      <c r="EO21" s="438">
        <v>82127</v>
      </c>
      <c r="EP21" s="438">
        <v>183667.046875</v>
      </c>
      <c r="EQ21" s="438">
        <v>1301.8021240234375</v>
      </c>
      <c r="ER21" s="438">
        <v>4787.1767578125</v>
      </c>
      <c r="ES21" s="438">
        <v>30982.052734375</v>
      </c>
      <c r="ET21" s="438">
        <v>126148.2421875</v>
      </c>
      <c r="EU21" s="438">
        <v>466170.8125</v>
      </c>
      <c r="EV21" s="438">
        <v>967.13568115234375</v>
      </c>
      <c r="EW21" s="438">
        <v>5996.033203125</v>
      </c>
      <c r="EX21" s="438">
        <v>54486.87890625</v>
      </c>
      <c r="EY21" s="438">
        <v>160848.265625</v>
      </c>
      <c r="EZ21" s="438">
        <v>480915.25</v>
      </c>
      <c r="FA21" s="438">
        <v>422.16482543945312</v>
      </c>
      <c r="FB21" s="438">
        <v>2148.875732421875</v>
      </c>
      <c r="FC21" s="438">
        <v>12082.2275390625</v>
      </c>
      <c r="FD21" s="438">
        <v>41731.0625</v>
      </c>
      <c r="FE21" s="438">
        <v>127758.046875</v>
      </c>
    </row>
  </sheetData>
  <pageMargins left="0.7" right="0.7" top="0.75" bottom="0.75" header="0.3" footer="0.3"/>
  <pageSetup paperSize="9" orientation="portrait" horizontalDpi="0" verticalDpi="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J18"/>
  <sheetViews>
    <sheetView workbookViewId="0"/>
  </sheetViews>
  <sheetFormatPr baseColWidth="10" defaultRowHeight="16" x14ac:dyDescent="0.2"/>
  <sheetData>
    <row r="1" spans="1:10" x14ac:dyDescent="0.2">
      <c r="A1" t="s">
        <v>3457</v>
      </c>
      <c r="B1" t="s">
        <v>3475</v>
      </c>
      <c r="C1" t="s">
        <v>3476</v>
      </c>
      <c r="D1" t="s">
        <v>3477</v>
      </c>
      <c r="E1" t="s">
        <v>3478</v>
      </c>
      <c r="F1" t="s">
        <v>3479</v>
      </c>
      <c r="G1" t="s">
        <v>3480</v>
      </c>
      <c r="H1" t="s">
        <v>3481</v>
      </c>
      <c r="I1" t="s">
        <v>3482</v>
      </c>
      <c r="J1" t="s">
        <v>3483</v>
      </c>
    </row>
    <row r="2" spans="1:10" x14ac:dyDescent="0.2">
      <c r="A2" t="s">
        <v>3458</v>
      </c>
      <c r="B2" s="1">
        <v>704</v>
      </c>
      <c r="C2" s="1">
        <v>807</v>
      </c>
      <c r="D2" s="1">
        <v>1188</v>
      </c>
      <c r="E2" s="1">
        <v>1594</v>
      </c>
      <c r="F2" s="1">
        <v>1677</v>
      </c>
      <c r="G2" s="1">
        <v>2580</v>
      </c>
      <c r="H2" s="1">
        <v>5571</v>
      </c>
      <c r="I2" s="1">
        <v>7209</v>
      </c>
      <c r="J2" s="1">
        <v>11131</v>
      </c>
    </row>
    <row r="3" spans="1:10" x14ac:dyDescent="0.2">
      <c r="A3" t="s">
        <v>3459</v>
      </c>
      <c r="B3" s="1">
        <v>521</v>
      </c>
      <c r="C3" s="1">
        <v>604</v>
      </c>
      <c r="D3" s="1">
        <v>1113</v>
      </c>
      <c r="E3" s="1">
        <v>1622</v>
      </c>
      <c r="F3" s="1">
        <v>1355</v>
      </c>
      <c r="G3" s="1">
        <v>3854</v>
      </c>
      <c r="H3" s="1">
        <v>9241</v>
      </c>
      <c r="I3" s="1">
        <v>6456</v>
      </c>
      <c r="J3" s="1">
        <v>12193</v>
      </c>
    </row>
    <row r="4" spans="1:10" x14ac:dyDescent="0.2">
      <c r="A4" t="s">
        <v>3460</v>
      </c>
      <c r="B4" s="1">
        <v>520</v>
      </c>
      <c r="C4" s="1">
        <v>602</v>
      </c>
      <c r="D4" s="1">
        <v>1111</v>
      </c>
      <c r="E4" s="1">
        <v>1619</v>
      </c>
      <c r="F4" s="1">
        <v>1205</v>
      </c>
      <c r="G4" s="1">
        <v>3847</v>
      </c>
      <c r="H4" s="1">
        <v>11836</v>
      </c>
      <c r="I4" s="1">
        <v>9266</v>
      </c>
      <c r="J4" s="1">
        <v>16530</v>
      </c>
    </row>
    <row r="5" spans="1:10" x14ac:dyDescent="0.2">
      <c r="A5" t="s">
        <v>3461</v>
      </c>
      <c r="B5" s="1">
        <v>590</v>
      </c>
      <c r="C5" s="1">
        <v>576</v>
      </c>
      <c r="D5" s="1">
        <v>634</v>
      </c>
      <c r="E5" s="1">
        <v>685</v>
      </c>
      <c r="F5" s="1">
        <v>731</v>
      </c>
      <c r="G5" s="1">
        <v>742</v>
      </c>
      <c r="H5" s="1">
        <v>2492</v>
      </c>
      <c r="I5" s="1">
        <v>5044</v>
      </c>
      <c r="J5" s="1">
        <v>13733</v>
      </c>
    </row>
    <row r="6" spans="1:10" x14ac:dyDescent="0.2">
      <c r="A6" t="s">
        <v>3462</v>
      </c>
      <c r="B6" s="1">
        <v>577</v>
      </c>
      <c r="C6" s="1">
        <v>561</v>
      </c>
      <c r="D6" s="1">
        <v>606</v>
      </c>
      <c r="E6" s="1">
        <v>636</v>
      </c>
      <c r="F6" s="1">
        <v>631</v>
      </c>
      <c r="G6" s="1">
        <v>523</v>
      </c>
      <c r="H6" s="1">
        <v>1105</v>
      </c>
      <c r="I6" s="1">
        <v>2949</v>
      </c>
      <c r="J6" s="1">
        <v>12093</v>
      </c>
    </row>
    <row r="7" spans="1:10" x14ac:dyDescent="0.2">
      <c r="A7" t="s">
        <v>3463</v>
      </c>
      <c r="B7" s="1">
        <v>702</v>
      </c>
      <c r="C7" s="1">
        <v>766</v>
      </c>
      <c r="D7" s="1">
        <v>895</v>
      </c>
      <c r="E7" s="1">
        <v>1132</v>
      </c>
      <c r="F7" s="1">
        <v>1586</v>
      </c>
      <c r="G7" s="1">
        <v>2177</v>
      </c>
      <c r="H7" s="1">
        <v>13194</v>
      </c>
      <c r="I7" s="1">
        <v>20158</v>
      </c>
      <c r="J7" s="1">
        <v>25154</v>
      </c>
    </row>
    <row r="8" spans="1:10" x14ac:dyDescent="0.2">
      <c r="A8" t="s">
        <v>3464</v>
      </c>
      <c r="B8" s="1">
        <v>1352</v>
      </c>
      <c r="C8" s="1">
        <v>1635</v>
      </c>
      <c r="D8" s="1">
        <v>2411</v>
      </c>
      <c r="E8" s="1">
        <v>3331</v>
      </c>
      <c r="F8" s="1">
        <v>3175</v>
      </c>
      <c r="G8" s="1">
        <v>5170</v>
      </c>
      <c r="H8" s="1">
        <v>14296</v>
      </c>
      <c r="I8" s="1">
        <v>21153</v>
      </c>
      <c r="J8" s="1">
        <v>26647</v>
      </c>
    </row>
    <row r="9" spans="1:10" x14ac:dyDescent="0.2">
      <c r="A9" t="s">
        <v>3465</v>
      </c>
      <c r="B9" s="1">
        <v>1637</v>
      </c>
      <c r="C9" s="1">
        <v>2145</v>
      </c>
      <c r="D9" s="1">
        <v>3601</v>
      </c>
      <c r="E9" s="1">
        <v>4998</v>
      </c>
      <c r="F9" s="1">
        <v>5091</v>
      </c>
      <c r="G9" s="1">
        <v>7544</v>
      </c>
      <c r="H9" s="1">
        <v>11795</v>
      </c>
      <c r="I9" s="1">
        <v>22323</v>
      </c>
      <c r="J9" s="1">
        <v>26757</v>
      </c>
    </row>
    <row r="10" spans="1:10" x14ac:dyDescent="0.2">
      <c r="A10" t="s">
        <v>3466</v>
      </c>
      <c r="B10" s="1">
        <v>1585</v>
      </c>
      <c r="C10" s="1">
        <v>2000</v>
      </c>
      <c r="D10" s="1">
        <v>2678</v>
      </c>
      <c r="E10" s="1">
        <v>4033</v>
      </c>
      <c r="F10" s="1">
        <v>4219</v>
      </c>
      <c r="G10" s="1">
        <v>6520</v>
      </c>
      <c r="H10" s="1">
        <v>18884</v>
      </c>
      <c r="I10" s="1">
        <v>26812</v>
      </c>
      <c r="J10" s="1">
        <v>29336</v>
      </c>
    </row>
    <row r="11" spans="1:10" x14ac:dyDescent="0.2">
      <c r="A11" t="s">
        <v>3467</v>
      </c>
      <c r="B11" s="1">
        <v>1228</v>
      </c>
      <c r="C11" s="1">
        <v>1778</v>
      </c>
      <c r="D11" s="1">
        <v>2479</v>
      </c>
      <c r="E11" s="1">
        <v>3716</v>
      </c>
      <c r="F11" s="1">
        <v>3481</v>
      </c>
      <c r="G11" s="1">
        <v>4831</v>
      </c>
      <c r="H11" s="1">
        <v>17570</v>
      </c>
      <c r="I11" s="1">
        <v>26059</v>
      </c>
      <c r="J11" s="1">
        <v>32841</v>
      </c>
    </row>
    <row r="12" spans="1:10" x14ac:dyDescent="0.2">
      <c r="A12" t="s">
        <v>3468</v>
      </c>
      <c r="B12" s="1">
        <v>1445</v>
      </c>
      <c r="C12" s="1">
        <v>1702</v>
      </c>
      <c r="D12" s="1">
        <v>2428</v>
      </c>
      <c r="E12" s="1">
        <v>3317</v>
      </c>
      <c r="F12" s="1">
        <v>3636</v>
      </c>
      <c r="G12" s="1">
        <v>5781</v>
      </c>
      <c r="H12" s="1">
        <v>16675</v>
      </c>
      <c r="I12" s="1">
        <v>26752</v>
      </c>
      <c r="J12" s="1">
        <v>31968</v>
      </c>
    </row>
    <row r="13" spans="1:10" x14ac:dyDescent="0.2">
      <c r="A13" t="s">
        <v>3469</v>
      </c>
      <c r="B13" s="1">
        <v>795</v>
      </c>
      <c r="C13" s="1">
        <v>879</v>
      </c>
      <c r="D13" s="1">
        <v>1155</v>
      </c>
      <c r="E13" s="1">
        <v>1352</v>
      </c>
      <c r="F13" s="1">
        <v>1792</v>
      </c>
      <c r="G13" s="1">
        <v>2905</v>
      </c>
      <c r="H13" s="1">
        <v>6951</v>
      </c>
      <c r="I13" s="1">
        <v>7904</v>
      </c>
      <c r="J13" s="1">
        <v>10017</v>
      </c>
    </row>
    <row r="14" spans="1:10" x14ac:dyDescent="0.2">
      <c r="A14" t="s">
        <v>3470</v>
      </c>
      <c r="B14" s="1">
        <v>1216</v>
      </c>
      <c r="C14" s="1">
        <v>1380</v>
      </c>
      <c r="D14" s="1">
        <v>1791</v>
      </c>
      <c r="E14" s="1">
        <v>2296</v>
      </c>
      <c r="F14" s="1">
        <v>2501</v>
      </c>
      <c r="G14" s="1">
        <v>3010</v>
      </c>
      <c r="H14" s="1">
        <v>9644</v>
      </c>
      <c r="I14" s="1">
        <v>9990</v>
      </c>
      <c r="J14" s="1">
        <v>13421</v>
      </c>
    </row>
    <row r="15" spans="1:10" x14ac:dyDescent="0.2">
      <c r="A15" t="s">
        <v>3471</v>
      </c>
      <c r="B15" s="1">
        <v>1792</v>
      </c>
      <c r="C15" s="1">
        <v>2424</v>
      </c>
      <c r="D15" s="1">
        <v>4156</v>
      </c>
      <c r="E15" s="1">
        <v>5422</v>
      </c>
      <c r="F15" s="1">
        <v>6840</v>
      </c>
      <c r="G15" s="1">
        <v>10384</v>
      </c>
      <c r="H15" s="1">
        <v>19573</v>
      </c>
      <c r="I15" s="1">
        <v>31357</v>
      </c>
      <c r="J15" s="1">
        <v>38547</v>
      </c>
    </row>
    <row r="16" spans="1:10" x14ac:dyDescent="0.2">
      <c r="A16" t="s">
        <v>3472</v>
      </c>
      <c r="B16" s="1">
        <v>435</v>
      </c>
      <c r="C16" s="1">
        <v>426</v>
      </c>
      <c r="D16" s="1">
        <v>426</v>
      </c>
      <c r="E16" s="1">
        <v>454</v>
      </c>
      <c r="F16" s="1">
        <v>596</v>
      </c>
      <c r="G16" s="1">
        <v>655</v>
      </c>
      <c r="H16" s="1">
        <v>1227</v>
      </c>
      <c r="I16" s="1">
        <v>2235</v>
      </c>
      <c r="J16" s="1">
        <v>5243</v>
      </c>
    </row>
    <row r="17" spans="1:10" x14ac:dyDescent="0.2">
      <c r="A17" t="s">
        <v>3473</v>
      </c>
      <c r="B17" s="1">
        <v>399</v>
      </c>
      <c r="C17" s="1">
        <v>400</v>
      </c>
      <c r="D17" s="1">
        <v>375</v>
      </c>
      <c r="E17" s="1">
        <v>404</v>
      </c>
      <c r="F17" s="1">
        <v>428</v>
      </c>
      <c r="G17" s="1">
        <v>562</v>
      </c>
      <c r="H17" s="1">
        <v>880</v>
      </c>
      <c r="I17" s="1">
        <v>1714</v>
      </c>
      <c r="J17" s="1">
        <v>4519</v>
      </c>
    </row>
    <row r="18" spans="1:10" x14ac:dyDescent="0.2">
      <c r="A18" t="s">
        <v>3474</v>
      </c>
      <c r="B18" s="1">
        <v>437</v>
      </c>
      <c r="C18" s="1">
        <v>485</v>
      </c>
      <c r="D18" s="1">
        <v>745</v>
      </c>
      <c r="E18" s="1">
        <v>905</v>
      </c>
      <c r="F18" s="1">
        <v>939</v>
      </c>
      <c r="G18" s="1">
        <v>1428</v>
      </c>
      <c r="H18" s="1">
        <v>2187</v>
      </c>
      <c r="I18" s="1">
        <v>1762</v>
      </c>
      <c r="J18" s="1">
        <v>2594</v>
      </c>
    </row>
  </sheetData>
  <hyperlinks>
    <hyperlink ref="A21" location="'Income (per capita) - summary'!A1" display="Go to Table" xr:uid="{00000000-0004-0000-4500-000000000000}"/>
  </hyperlinks>
  <pageMargins left="0.7" right="0.7" top="0.75" bottom="0.75" header="0.3" footer="0.3"/>
  <pageSetup paperSize="9" orientation="portrait" horizontalDpi="0" verticalDpi="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J6"/>
  <sheetViews>
    <sheetView workbookViewId="0">
      <selection activeCell="A3" sqref="A3:A6"/>
    </sheetView>
  </sheetViews>
  <sheetFormatPr baseColWidth="10" defaultRowHeight="16" x14ac:dyDescent="0.2"/>
  <sheetData>
    <row r="1" spans="1:10" x14ac:dyDescent="0.2">
      <c r="A1" t="s">
        <v>3484</v>
      </c>
      <c r="B1" t="s">
        <v>3490</v>
      </c>
      <c r="C1" t="s">
        <v>3491</v>
      </c>
      <c r="D1" t="s">
        <v>3492</v>
      </c>
      <c r="E1" t="s">
        <v>3493</v>
      </c>
      <c r="F1" t="s">
        <v>3494</v>
      </c>
      <c r="G1" t="s">
        <v>3495</v>
      </c>
      <c r="H1" t="s">
        <v>3496</v>
      </c>
      <c r="I1" t="s">
        <v>3497</v>
      </c>
      <c r="J1" t="s">
        <v>3498</v>
      </c>
    </row>
    <row r="2" spans="1:10" x14ac:dyDescent="0.2">
      <c r="A2" t="s">
        <v>3485</v>
      </c>
      <c r="B2" s="1">
        <v>1043690</v>
      </c>
      <c r="C2" s="1">
        <v>1200473</v>
      </c>
      <c r="D2" s="1">
        <v>1348852</v>
      </c>
      <c r="E2" s="1">
        <v>1554354</v>
      </c>
      <c r="F2" s="1">
        <v>1948288</v>
      </c>
      <c r="G2" s="1">
        <v>2509944</v>
      </c>
      <c r="H2" s="1">
        <v>4413648</v>
      </c>
      <c r="I2" s="1">
        <v>6087453</v>
      </c>
      <c r="J2" s="1">
        <v>7631764</v>
      </c>
    </row>
    <row r="3" spans="1:10" x14ac:dyDescent="0.2">
      <c r="A3" t="s">
        <v>3486</v>
      </c>
      <c r="B3" s="1">
        <v>96946</v>
      </c>
      <c r="C3" s="1">
        <v>110617</v>
      </c>
      <c r="D3" s="1">
        <v>132087</v>
      </c>
      <c r="E3" s="1">
        <v>153834</v>
      </c>
      <c r="F3" s="1">
        <v>197316</v>
      </c>
      <c r="G3" s="1">
        <v>287598</v>
      </c>
      <c r="H3" s="1">
        <v>612864</v>
      </c>
      <c r="I3" s="1">
        <v>1042504</v>
      </c>
      <c r="J3" s="1">
        <v>1644244</v>
      </c>
    </row>
    <row r="4" spans="1:10" x14ac:dyDescent="0.2">
      <c r="A4" t="s">
        <v>3487</v>
      </c>
      <c r="B4" s="1">
        <v>743681</v>
      </c>
      <c r="C4" s="1">
        <v>818137</v>
      </c>
      <c r="D4" s="1">
        <v>852664</v>
      </c>
      <c r="E4" s="1">
        <v>949127</v>
      </c>
      <c r="F4" s="1">
        <v>1208669</v>
      </c>
      <c r="G4" s="1">
        <v>1496862</v>
      </c>
      <c r="H4" s="1">
        <v>2695723</v>
      </c>
      <c r="I4" s="1">
        <v>3688454</v>
      </c>
      <c r="J4" s="1">
        <v>4426918</v>
      </c>
    </row>
    <row r="5" spans="1:10" x14ac:dyDescent="0.2">
      <c r="A5" t="s">
        <v>3488</v>
      </c>
      <c r="B5" s="1">
        <v>31408</v>
      </c>
      <c r="C5" s="1">
        <v>56450</v>
      </c>
      <c r="D5" s="1">
        <v>100154</v>
      </c>
      <c r="E5" s="1">
        <v>144398</v>
      </c>
      <c r="F5" s="1">
        <v>202383</v>
      </c>
      <c r="G5" s="1">
        <v>329232</v>
      </c>
      <c r="H5" s="1">
        <v>608013</v>
      </c>
      <c r="I5" s="1">
        <v>835508</v>
      </c>
      <c r="J5" s="1">
        <v>1012838</v>
      </c>
    </row>
    <row r="6" spans="1:10" x14ac:dyDescent="0.2">
      <c r="A6" t="s">
        <v>3489</v>
      </c>
      <c r="B6" s="1">
        <v>171655</v>
      </c>
      <c r="C6" s="1">
        <v>215269</v>
      </c>
      <c r="D6" s="1">
        <v>263947</v>
      </c>
      <c r="E6" s="1">
        <v>306995</v>
      </c>
      <c r="F6" s="1">
        <v>339920</v>
      </c>
      <c r="G6" s="1">
        <v>396252</v>
      </c>
      <c r="H6" s="1">
        <v>497048</v>
      </c>
      <c r="I6" s="1">
        <v>520987</v>
      </c>
      <c r="J6" s="1">
        <v>547764</v>
      </c>
    </row>
  </sheetData>
  <pageMargins left="0.7" right="0.7" top="0.75" bottom="0.75" header="0.3" footer="0.3"/>
  <pageSetup paperSize="9" orientation="portrait" horizontalDpi="0" verticalDpi="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J9"/>
  <sheetViews>
    <sheetView workbookViewId="0">
      <selection activeCell="A9" sqref="A9"/>
    </sheetView>
  </sheetViews>
  <sheetFormatPr baseColWidth="10" defaultRowHeight="16" x14ac:dyDescent="0.2"/>
  <sheetData>
    <row r="1" spans="1:10" x14ac:dyDescent="0.2">
      <c r="A1" t="s">
        <v>318</v>
      </c>
      <c r="B1" t="s">
        <v>324</v>
      </c>
      <c r="C1" t="s">
        <v>325</v>
      </c>
      <c r="D1" t="s">
        <v>326</v>
      </c>
      <c r="E1" t="s">
        <v>327</v>
      </c>
      <c r="F1" t="s">
        <v>328</v>
      </c>
      <c r="G1" t="s">
        <v>329</v>
      </c>
      <c r="H1" t="s">
        <v>330</v>
      </c>
      <c r="I1" t="s">
        <v>331</v>
      </c>
      <c r="J1" t="s">
        <v>332</v>
      </c>
    </row>
    <row r="2" spans="1:10" x14ac:dyDescent="0.2">
      <c r="A2" t="s">
        <v>319</v>
      </c>
      <c r="B2" s="1">
        <v>759726</v>
      </c>
      <c r="C2" s="1">
        <v>984496</v>
      </c>
      <c r="D2" s="1">
        <v>1551555</v>
      </c>
      <c r="E2" s="1">
        <v>2347159</v>
      </c>
      <c r="F2" s="1">
        <v>3109395</v>
      </c>
      <c r="G2" s="1">
        <v>6100325</v>
      </c>
      <c r="H2" s="1">
        <v>23349204</v>
      </c>
      <c r="I2" s="1">
        <v>42548908</v>
      </c>
      <c r="J2" s="1">
        <v>82430688</v>
      </c>
    </row>
    <row r="3" spans="1:10" x14ac:dyDescent="0.2">
      <c r="A3" t="s">
        <v>320</v>
      </c>
      <c r="B3" s="1">
        <v>92250</v>
      </c>
      <c r="C3" s="1">
        <v>114431</v>
      </c>
      <c r="D3" s="1">
        <v>166501</v>
      </c>
      <c r="E3" s="1">
        <v>229958</v>
      </c>
      <c r="F3" s="1">
        <v>310556</v>
      </c>
      <c r="G3" s="1">
        <v>557475</v>
      </c>
      <c r="H3" s="1">
        <v>3010048</v>
      </c>
      <c r="I3" s="1">
        <v>4944742</v>
      </c>
      <c r="J3" s="1">
        <v>10101231</v>
      </c>
    </row>
    <row r="4" spans="1:10" x14ac:dyDescent="0.2">
      <c r="A4" t="s">
        <v>321</v>
      </c>
      <c r="B4" s="1">
        <v>35999</v>
      </c>
      <c r="C4" s="1">
        <v>90742</v>
      </c>
      <c r="D4" s="1">
        <v>283344</v>
      </c>
      <c r="E4" s="1">
        <v>534354</v>
      </c>
      <c r="F4" s="1">
        <v>957216</v>
      </c>
      <c r="G4" s="1">
        <v>2222761</v>
      </c>
      <c r="H4" s="1">
        <v>7498635</v>
      </c>
      <c r="I4" s="1">
        <v>14126599</v>
      </c>
      <c r="J4" s="1">
        <v>20768316</v>
      </c>
    </row>
    <row r="5" spans="1:10" x14ac:dyDescent="0.2">
      <c r="A5" t="s">
        <v>322</v>
      </c>
      <c r="B5" s="1">
        <v>396048</v>
      </c>
      <c r="C5" s="1">
        <v>429322</v>
      </c>
      <c r="D5" s="1">
        <v>516185</v>
      </c>
      <c r="E5" s="1">
        <v>677764</v>
      </c>
      <c r="F5" s="1">
        <v>824193</v>
      </c>
      <c r="G5" s="1">
        <v>1587323</v>
      </c>
      <c r="H5" s="1">
        <v>6833538</v>
      </c>
      <c r="I5" s="1">
        <v>13613065</v>
      </c>
      <c r="J5" s="1">
        <v>39144872</v>
      </c>
    </row>
    <row r="6" spans="1:10" x14ac:dyDescent="0.2">
      <c r="A6" t="s">
        <v>323</v>
      </c>
      <c r="B6" s="1">
        <v>235429</v>
      </c>
      <c r="C6" s="1">
        <v>350001</v>
      </c>
      <c r="D6" s="1">
        <v>585525</v>
      </c>
      <c r="E6" s="1">
        <v>905083</v>
      </c>
      <c r="F6" s="1">
        <v>1017430</v>
      </c>
      <c r="G6" s="1">
        <v>1732766</v>
      </c>
      <c r="H6" s="1">
        <v>6006982</v>
      </c>
      <c r="I6" s="1">
        <v>9864501</v>
      </c>
      <c r="J6" s="1">
        <v>12416267</v>
      </c>
    </row>
    <row r="9" spans="1:10" x14ac:dyDescent="0.2">
      <c r="A9" s="10" t="s">
        <v>317</v>
      </c>
    </row>
  </sheetData>
  <hyperlinks>
    <hyperlink ref="A9" location="'Income (totals) - summary'!A1" display="Go back to table" xr:uid="{00000000-0004-0000-4700-000000000000}"/>
  </hyperlinks>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7558519241921"/>
  </sheetPr>
  <dimension ref="A1:F30"/>
  <sheetViews>
    <sheetView zoomScaleNormal="100" workbookViewId="0">
      <pane xSplit="1" ySplit="2" topLeftCell="B3" activePane="bottomRight" state="frozen"/>
      <selection activeCell="I26" sqref="I26"/>
      <selection pane="topRight" activeCell="I26" sqref="I26"/>
      <selection pane="bottomLeft" activeCell="I26" sqref="I26"/>
      <selection pane="bottomRight" activeCell="D24" sqref="D24"/>
    </sheetView>
  </sheetViews>
  <sheetFormatPr baseColWidth="10" defaultColWidth="10.83203125" defaultRowHeight="16" x14ac:dyDescent="0.2"/>
  <cols>
    <col min="1" max="1" width="29.33203125" style="11" customWidth="1"/>
    <col min="2" max="2" width="13.5" style="11" bestFit="1" customWidth="1"/>
    <col min="3" max="4" width="10.83203125" style="11"/>
    <col min="5" max="6" width="13.83203125" style="11" bestFit="1" customWidth="1"/>
    <col min="7" max="16384" width="10.83203125" style="11"/>
  </cols>
  <sheetData>
    <row r="1" spans="1:6" ht="17" thickBot="1" x14ac:dyDescent="0.25">
      <c r="A1" s="506" t="s">
        <v>3591</v>
      </c>
      <c r="B1" s="506"/>
      <c r="C1" s="506"/>
      <c r="D1" s="506"/>
      <c r="E1" s="506"/>
      <c r="F1" s="506"/>
    </row>
    <row r="2" spans="1:6" x14ac:dyDescent="0.2">
      <c r="A2" s="12"/>
      <c r="B2" s="291">
        <v>1820</v>
      </c>
      <c r="C2" s="291">
        <v>1900</v>
      </c>
      <c r="D2" s="291">
        <v>1950</v>
      </c>
      <c r="E2" s="291">
        <v>1980</v>
      </c>
      <c r="F2" s="166">
        <v>2020</v>
      </c>
    </row>
    <row r="3" spans="1:6" s="250" customFormat="1" x14ac:dyDescent="0.2">
      <c r="A3" s="302" t="s">
        <v>3569</v>
      </c>
      <c r="B3" s="296">
        <f>'data-totincmain'!B2/1000</f>
        <v>733.58299999999997</v>
      </c>
      <c r="C3" s="296">
        <f>'data-totincmain'!E2/1000</f>
        <v>2476.9549999999999</v>
      </c>
      <c r="D3" s="296">
        <f>'data-totincmain'!G2/1000</f>
        <v>6477.0010000000002</v>
      </c>
      <c r="E3" s="296">
        <f>'data-totincmain'!H2/1000</f>
        <v>24695.646000000001</v>
      </c>
      <c r="F3" s="297">
        <f>'data-totincmain'!J2/1000</f>
        <v>85318.176999999996</v>
      </c>
    </row>
    <row r="4" spans="1:6" s="250" customFormat="1" x14ac:dyDescent="0.2">
      <c r="A4" s="13" t="s">
        <v>43</v>
      </c>
      <c r="B4" s="288">
        <f>'data-totincmain'!B2/'data-totincmain'!$B$2</f>
        <v>1</v>
      </c>
      <c r="C4" s="288">
        <f>'data-totincmain'!E2/'data-totincmain'!$E$2</f>
        <v>1</v>
      </c>
      <c r="D4" s="288">
        <f>'data-totincmain'!G2/'data-totincmain'!$G$2</f>
        <v>1</v>
      </c>
      <c r="E4" s="288">
        <f>'data-totincmain'!H2/'data-totincmain'!$H$2</f>
        <v>1</v>
      </c>
      <c r="F4" s="289">
        <f>'data-totincmain'!J2/'data-totincmain'!$J$2</f>
        <v>1</v>
      </c>
    </row>
    <row r="5" spans="1:6" s="250" customFormat="1" x14ac:dyDescent="0.2">
      <c r="A5" s="13" t="s">
        <v>51</v>
      </c>
      <c r="B5" s="288">
        <f>'data-totincmain'!B3/'data-totincmain'!$B$2</f>
        <v>0.35519907086178387</v>
      </c>
      <c r="C5" s="288">
        <f>'data-totincmain'!E3/'data-totincmain'!$E$2</f>
        <v>0.13167215391478651</v>
      </c>
      <c r="D5" s="288">
        <f>'data-totincmain'!G3/'data-totincmain'!$G$2</f>
        <v>7.7678388501097956E-2</v>
      </c>
      <c r="E5" s="288">
        <f>'data-totincmain'!H3/'data-totincmain'!$H$2</f>
        <v>0.11952835734687807</v>
      </c>
      <c r="F5" s="289">
        <f>'data-totincmain'!J3/'data-totincmain'!$J$2</f>
        <v>0.26379072773671663</v>
      </c>
    </row>
    <row r="6" spans="1:6" x14ac:dyDescent="0.2">
      <c r="A6" s="14" t="s">
        <v>298</v>
      </c>
      <c r="B6" s="292">
        <f>'data-totincmain'!B4/'data-totincmain'!$B$2</f>
        <v>0.30078396036985589</v>
      </c>
      <c r="C6" s="292">
        <f>'data-totincmain'!E4/'data-totincmain'!$E$2</f>
        <v>0.10306687041145277</v>
      </c>
      <c r="D6" s="292">
        <f>'data-totincmain'!G4/'data-totincmain'!$G$2</f>
        <v>4.4291794921754682E-2</v>
      </c>
      <c r="E6" s="292">
        <f>'data-totincmain'!H4/'data-totincmain'!$H$2</f>
        <v>4.4180783932519924E-2</v>
      </c>
      <c r="F6" s="293">
        <f>'data-totincmain'!J4/'data-totincmain'!$J$2</f>
        <v>0.1985673580437613</v>
      </c>
    </row>
    <row r="7" spans="1:6" x14ac:dyDescent="0.2">
      <c r="A7" s="14" t="s">
        <v>300</v>
      </c>
      <c r="B7" s="292">
        <f>'data-totincmain'!B5/'data-totincmain'!$B$2</f>
        <v>2.911872276211417E-2</v>
      </c>
      <c r="C7" s="292">
        <f>'data-totincmain'!E5/'data-totincmain'!$E$2</f>
        <v>1.9779527686211499E-2</v>
      </c>
      <c r="D7" s="292">
        <f>'data-totincmain'!G5/'data-totincmain'!$G$2</f>
        <v>2.8275586185643634E-2</v>
      </c>
      <c r="E7" s="292">
        <f>'data-totincmain'!H5/'data-totincmain'!$H$2</f>
        <v>6.2542765635691402E-2</v>
      </c>
      <c r="F7" s="293">
        <f>'data-totincmain'!J5/'data-totincmain'!$J$2</f>
        <v>3.7045575880037852E-2</v>
      </c>
    </row>
    <row r="8" spans="1:6" s="250" customFormat="1" x14ac:dyDescent="0.2">
      <c r="A8" s="13" t="s">
        <v>0</v>
      </c>
      <c r="B8" s="288">
        <f>'data-totincmain'!B6/'data-totincmain'!$B$2</f>
        <v>0.31626005509942295</v>
      </c>
      <c r="C8" s="288">
        <f>'data-totincmain'!E6/'data-totincmain'!$E$2</f>
        <v>0.41284318851170088</v>
      </c>
      <c r="D8" s="288">
        <f>'data-totincmain'!G6/'data-totincmain'!$G$2</f>
        <v>0.31631722767990927</v>
      </c>
      <c r="E8" s="288">
        <f>'data-totincmain'!H6/'data-totincmain'!$H$2</f>
        <v>0.28773363531369051</v>
      </c>
      <c r="F8" s="289">
        <f>'data-totincmain'!J6/'data-totincmain'!$J$2</f>
        <v>0.17108291003451703</v>
      </c>
    </row>
    <row r="9" spans="1:6" x14ac:dyDescent="0.2">
      <c r="A9" s="14" t="s">
        <v>311</v>
      </c>
      <c r="B9" s="292">
        <f>'data-totincmain'!B7/'data-totincmain'!$B$2</f>
        <v>4.7599249164716195E-2</v>
      </c>
      <c r="C9" s="292">
        <f>'data-totincmain'!E7/'data-totincmain'!$E$2</f>
        <v>8.3049954480400326E-2</v>
      </c>
      <c r="D9" s="292">
        <f>'data-totincmain'!G7/'data-totincmain'!$G$2</f>
        <v>5.8565684952032585E-2</v>
      </c>
      <c r="E9" s="292">
        <f>'data-totincmain'!H7/'data-totincmain'!$H$2</f>
        <v>2.6903244401867438E-2</v>
      </c>
      <c r="F9" s="293">
        <f>'data-totincmain'!J7/'data-totincmain'!$J$2</f>
        <v>2.089262877710104E-2</v>
      </c>
    </row>
    <row r="10" spans="1:6" x14ac:dyDescent="0.2">
      <c r="A10" s="14" t="s">
        <v>312</v>
      </c>
      <c r="B10" s="292">
        <f>'data-totincmain'!B8/'data-totincmain'!$B$2</f>
        <v>6.8544391023237991E-2</v>
      </c>
      <c r="C10" s="292">
        <f>'data-totincmain'!E8/'data-totincmain'!$E$2</f>
        <v>6.366526642591408E-2</v>
      </c>
      <c r="D10" s="292">
        <f>'data-totincmain'!G8/'data-totincmain'!$G$2</f>
        <v>4.2559974901964656E-2</v>
      </c>
      <c r="E10" s="292">
        <f>'data-totincmain'!H8/'data-totincmain'!$H$2</f>
        <v>4.2036397833043117E-2</v>
      </c>
      <c r="F10" s="293">
        <f>'data-totincmain'!J8/'data-totincmain'!$J$2</f>
        <v>2.2934678972336694E-2</v>
      </c>
    </row>
    <row r="11" spans="1:6" x14ac:dyDescent="0.2">
      <c r="A11" s="14" t="s">
        <v>313</v>
      </c>
      <c r="B11" s="292">
        <f>'data-totincmain'!B9/'data-totincmain'!$B$2</f>
        <v>4.170761863347433E-2</v>
      </c>
      <c r="C11" s="292">
        <f>'data-totincmain'!E9/'data-totincmain'!$E$2</f>
        <v>8.1645811086596243E-2</v>
      </c>
      <c r="D11" s="292">
        <f>'data-totincmain'!G9/'data-totincmain'!$G$2</f>
        <v>5.1033340893416566E-2</v>
      </c>
      <c r="E11" s="292">
        <f>'data-totincmain'!H9/'data-totincmain'!$H$2</f>
        <v>5.5741445273389485E-2</v>
      </c>
      <c r="F11" s="293">
        <f>'data-totincmain'!J9/'data-totincmain'!$J$2</f>
        <v>3.2410971462739996E-2</v>
      </c>
    </row>
    <row r="12" spans="1:6" s="250" customFormat="1" x14ac:dyDescent="0.2">
      <c r="A12" s="13" t="s">
        <v>24</v>
      </c>
      <c r="B12" s="288">
        <f>'data-totincmain'!B10/'data-totincmain'!$B$2</f>
        <v>2.2371020048174508E-2</v>
      </c>
      <c r="C12" s="288">
        <f>'data-totincmain'!E10/'data-totincmain'!$E$2</f>
        <v>3.4313501860146832E-2</v>
      </c>
      <c r="D12" s="288">
        <f>'data-totincmain'!G10/'data-totincmain'!$G$2</f>
        <v>7.3359105549003309E-2</v>
      </c>
      <c r="E12" s="288">
        <f>'data-totincmain'!H10/'data-totincmain'!$H$2</f>
        <v>0.10013145637089226</v>
      </c>
      <c r="F12" s="289">
        <f>'data-totincmain'!J10/'data-totincmain'!$J$2</f>
        <v>7.586538094924368E-2</v>
      </c>
    </row>
    <row r="13" spans="1:6" s="250" customFormat="1" x14ac:dyDescent="0.2">
      <c r="A13" s="14" t="s">
        <v>3268</v>
      </c>
      <c r="B13" s="292">
        <f>'data-totincmain'!B11/'data-totincmain'!$B$2</f>
        <v>5.6408068344004697E-3</v>
      </c>
      <c r="C13" s="292">
        <f>'data-totincmain'!E11/'data-totincmain'!$E$2</f>
        <v>6.7191370049112719E-3</v>
      </c>
      <c r="D13" s="292">
        <f>'data-totincmain'!G11/'data-totincmain'!$G$2</f>
        <v>1.953589323206836E-2</v>
      </c>
      <c r="E13" s="292">
        <f>'data-totincmain'!H11/'data-totincmain'!$H$2</f>
        <v>3.6964167691746146E-2</v>
      </c>
      <c r="F13" s="293">
        <f>'data-totincmain'!J11/'data-totincmain'!$J$2</f>
        <v>2.4641361007983094E-2</v>
      </c>
    </row>
    <row r="14" spans="1:6" s="250" customFormat="1" x14ac:dyDescent="0.2">
      <c r="A14" s="14" t="s">
        <v>3269</v>
      </c>
      <c r="B14" s="292">
        <f>'data-totincmain'!B12/'data-totincmain'!$B$2</f>
        <v>7.7550870181015644E-3</v>
      </c>
      <c r="C14" s="292">
        <f>'data-totincmain'!E12/'data-totincmain'!$E$2</f>
        <v>8.5839266357281424E-3</v>
      </c>
      <c r="D14" s="292">
        <f>'data-totincmain'!G12/'data-totincmain'!$G$2</f>
        <v>1.3238534315495706E-2</v>
      </c>
      <c r="E14" s="292">
        <f>'data-totincmain'!H12/'data-totincmain'!$H$2</f>
        <v>2.2750731039795438E-2</v>
      </c>
      <c r="F14" s="293">
        <f>'data-totincmain'!J12/'data-totincmain'!$J$2</f>
        <v>1.7653260453513911E-2</v>
      </c>
    </row>
    <row r="15" spans="1:6" s="250" customFormat="1" x14ac:dyDescent="0.2">
      <c r="A15" s="13" t="s">
        <v>314</v>
      </c>
      <c r="B15" s="288">
        <f>'data-totincmain'!B13/'data-totincmain'!$B$2</f>
        <v>5.9641512957633966E-2</v>
      </c>
      <c r="C15" s="288">
        <f>'data-totincmain'!E13/'data-totincmain'!$E$2</f>
        <v>6.1654733331853021E-2</v>
      </c>
      <c r="D15" s="288">
        <f>'data-totincmain'!G13/'data-totincmain'!$G$2</f>
        <v>4.8019754821714555E-2</v>
      </c>
      <c r="E15" s="288">
        <f>'data-totincmain'!H13/'data-totincmain'!$H$2</f>
        <v>8.95907723976931E-2</v>
      </c>
      <c r="F15" s="289">
        <f>'data-totincmain'!J13/'data-totincmain'!$J$2</f>
        <v>8.4789551938035432E-2</v>
      </c>
    </row>
    <row r="16" spans="1:6" s="250" customFormat="1" x14ac:dyDescent="0.2">
      <c r="A16" s="14" t="s">
        <v>3274</v>
      </c>
      <c r="B16" s="292">
        <f>'data-totincmain'!B14/'data-totincmain'!$B$2</f>
        <v>5.8480090187477077E-3</v>
      </c>
      <c r="C16" s="292">
        <f>'data-totincmain'!E14/'data-totincmain'!$E$2</f>
        <v>7.2266149364845142E-3</v>
      </c>
      <c r="D16" s="292">
        <f>'data-totincmain'!G14/'data-totincmain'!$G$2</f>
        <v>5.0809008675465695E-3</v>
      </c>
      <c r="E16" s="292">
        <f>'data-totincmain'!H14/'data-totincmain'!$H$2</f>
        <v>5.5852355512384655E-3</v>
      </c>
      <c r="F16" s="293">
        <f>'data-totincmain'!J14/'data-totincmain'!$J$2</f>
        <v>1.0452872193928851E-2</v>
      </c>
    </row>
    <row r="17" spans="1:6" s="250" customFormat="1" x14ac:dyDescent="0.2">
      <c r="A17" s="14" t="s">
        <v>3275</v>
      </c>
      <c r="B17" s="292">
        <f>'data-totincmain'!B15/'data-totincmain'!$B$2</f>
        <v>1.7377720039859157E-2</v>
      </c>
      <c r="C17" s="292">
        <f>'data-totincmain'!E15/'data-totincmain'!$E$2</f>
        <v>1.0264215538836999E-2</v>
      </c>
      <c r="D17" s="292">
        <f>'data-totincmain'!G15/'data-totincmain'!$G$2</f>
        <v>8.8082431977392003E-3</v>
      </c>
      <c r="E17" s="292">
        <f>'data-totincmain'!H15/'data-totincmain'!$H$2</f>
        <v>1.0513270233951362E-2</v>
      </c>
      <c r="F17" s="293">
        <f>'data-totincmain'!J15/'data-totincmain'!$J$2</f>
        <v>1.647548095173201E-2</v>
      </c>
    </row>
    <row r="18" spans="1:6" s="250" customFormat="1" x14ac:dyDescent="0.2">
      <c r="A18" s="13" t="s">
        <v>3270</v>
      </c>
      <c r="B18" s="288">
        <f>'data-totincmain'!B16/'data-totincmain'!$B$2</f>
        <v>2.6277871760932301E-2</v>
      </c>
      <c r="C18" s="288">
        <f>'data-totincmain'!E16/'data-totincmain'!$E$2</f>
        <v>0.17852403455048638</v>
      </c>
      <c r="D18" s="288">
        <f>'data-totincmain'!G16/'data-totincmain'!$G$2</f>
        <v>0.26563759987068092</v>
      </c>
      <c r="E18" s="288">
        <f>'data-totincmain'!H16/'data-totincmain'!$H$2</f>
        <v>0.19992260983980739</v>
      </c>
      <c r="F18" s="289">
        <f>'data-totincmain'!J16/'data-totincmain'!$J$2</f>
        <v>0.16564951921089452</v>
      </c>
    </row>
    <row r="19" spans="1:6" s="250" customFormat="1" x14ac:dyDescent="0.2">
      <c r="A19" s="14" t="s">
        <v>3273</v>
      </c>
      <c r="B19" s="292">
        <f>'data-totincmain'!B17/'data-totincmain'!$B$2</f>
        <v>2.5101454095855548E-2</v>
      </c>
      <c r="C19" s="292">
        <f>'data-totincmain'!E17/'data-totincmain'!$E$2</f>
        <v>0.17102531131974541</v>
      </c>
      <c r="D19" s="292">
        <f>'data-totincmain'!G17/'data-totincmain'!$G$2</f>
        <v>0.24719511391151552</v>
      </c>
      <c r="E19" s="292">
        <f>'data-totincmain'!H17/'data-totincmain'!$H$2</f>
        <v>0.18172511057212271</v>
      </c>
      <c r="F19" s="293">
        <f>'data-totincmain'!J17/'data-totincmain'!$J$2</f>
        <v>0.15215330960482196</v>
      </c>
    </row>
    <row r="20" spans="1:6" s="250" customFormat="1" x14ac:dyDescent="0.2">
      <c r="A20" s="13" t="s">
        <v>3263</v>
      </c>
      <c r="B20" s="288">
        <f>'data-totincmain'!B18/'data-totincmain'!$B$2</f>
        <v>3.5567890749921956E-2</v>
      </c>
      <c r="C20" s="288">
        <f>'data-totincmain'!E18/'data-totincmain'!$E$2</f>
        <v>7.4616615965974353E-2</v>
      </c>
      <c r="D20" s="288">
        <f>'data-totincmain'!G18/'data-totincmain'!$G$2</f>
        <v>9.7797113201001512E-2</v>
      </c>
      <c r="E20" s="288">
        <f>'data-totincmain'!H18/'data-totincmain'!$H$2</f>
        <v>9.4678349373812698E-2</v>
      </c>
      <c r="F20" s="289">
        <f>'data-totincmain'!J18/'data-totincmain'!$J$2</f>
        <v>4.155870559681555E-2</v>
      </c>
    </row>
    <row r="21" spans="1:6" s="250" customFormat="1" x14ac:dyDescent="0.2">
      <c r="A21" s="14" t="s">
        <v>301</v>
      </c>
      <c r="B21" s="292">
        <f>'data-totincmain'!B19/'data-totincmain'!$B$2</f>
        <v>2.1868009482226277E-2</v>
      </c>
      <c r="C21" s="292">
        <f>'data-totincmain'!E19/'data-totincmain'!$E$2</f>
        <v>4.5877700644541379E-2</v>
      </c>
      <c r="D21" s="292">
        <f>'data-totincmain'!G19/'data-totincmain'!$G$2</f>
        <v>6.0129989172458057E-2</v>
      </c>
      <c r="E21" s="292">
        <f>'data-totincmain'!H19/'data-totincmain'!$H$2</f>
        <v>6.6200009507748861E-2</v>
      </c>
      <c r="F21" s="293">
        <f>'data-totincmain'!J19/'data-totincmain'!$J$2</f>
        <v>2.8509059681385365E-2</v>
      </c>
    </row>
    <row r="22" spans="1:6" s="250" customFormat="1" x14ac:dyDescent="0.2">
      <c r="A22" s="13" t="s">
        <v>63</v>
      </c>
      <c r="B22" s="288">
        <f>'data-totincmain'!B20/'data-totincmain'!$B$2</f>
        <v>0.14781694777550733</v>
      </c>
      <c r="C22" s="288">
        <f>'data-totincmain'!E20/'data-totincmain'!$E$2</f>
        <v>6.5031056276759161E-2</v>
      </c>
      <c r="D22" s="288">
        <f>'data-totincmain'!G20/'data-totincmain'!$G$2</f>
        <v>6.5410056289940358E-2</v>
      </c>
      <c r="E22" s="288">
        <f>'data-totincmain'!H20/'data-totincmain'!$H$2</f>
        <v>6.2503527949825652E-2</v>
      </c>
      <c r="F22" s="289">
        <f>'data-totincmain'!J20/'data-totincmain'!$J$2</f>
        <v>0.15346203423919852</v>
      </c>
    </row>
    <row r="23" spans="1:6" x14ac:dyDescent="0.2">
      <c r="A23" s="14" t="s">
        <v>299</v>
      </c>
      <c r="B23" s="292">
        <f>'data-totincmain'!B21/'data-totincmain'!$B$2</f>
        <v>0.1125135124450812</v>
      </c>
      <c r="C23" s="292">
        <f>'data-totincmain'!E21/'data-totincmain'!$E$2</f>
        <v>4.5925339782111503E-2</v>
      </c>
      <c r="D23" s="292">
        <f>'data-totincmain'!G21/'data-totincmain'!$G$2</f>
        <v>3.2628217905169385E-2</v>
      </c>
      <c r="E23" s="292">
        <f>'data-totincmain'!H21/'data-totincmain'!$H$2</f>
        <v>2.4911759749066696E-2</v>
      </c>
      <c r="F23" s="293">
        <f>'data-totincmain'!J21/'data-totincmain'!$J$2</f>
        <v>7.2371846388607206E-2</v>
      </c>
    </row>
    <row r="24" spans="1:6" x14ac:dyDescent="0.2">
      <c r="A24" s="14" t="s">
        <v>3272</v>
      </c>
      <c r="B24" s="292">
        <f>'data-totincmain'!B22/'data-totincmain'!$B$2</f>
        <v>8.2281077942100624E-3</v>
      </c>
      <c r="C24" s="292">
        <f>'data-totincmain'!E22/'data-totincmain'!$E$2</f>
        <v>6.4377431160436904E-3</v>
      </c>
      <c r="D24" s="638">
        <f>'data-totincmain'!G22/'data-totincmain'!$G$2</f>
        <v>4.3251498648834543E-3</v>
      </c>
      <c r="E24" s="292">
        <f>'data-totincmain'!H22/'data-totincmain'!$H$2</f>
        <v>6.7999840943622205E-3</v>
      </c>
      <c r="F24" s="293">
        <f>'data-totincmain'!J22/'data-totincmain'!$J$2</f>
        <v>2.3984021599523862E-2</v>
      </c>
    </row>
    <row r="25" spans="1:6" x14ac:dyDescent="0.2">
      <c r="A25" s="13" t="s">
        <v>64</v>
      </c>
      <c r="B25" s="288">
        <f>'data-totincmain'!B23/'data-totincmain'!$B$2</f>
        <v>3.6321725012711581E-2</v>
      </c>
      <c r="C25" s="288">
        <f>'data-totincmain'!E23/'data-totincmain'!$E$2</f>
        <v>3.1916203564457166E-2</v>
      </c>
      <c r="D25" s="288">
        <f>'data-totincmain'!G23/'data-totincmain'!$G$2</f>
        <v>4.0637017039213054E-2</v>
      </c>
      <c r="E25" s="288">
        <f>'data-totincmain'!H23/'data-totincmain'!$H$2</f>
        <v>3.3964894054603796E-2</v>
      </c>
      <c r="F25" s="289">
        <f>'data-totincmain'!J23/'data-totincmain'!$J$2</f>
        <v>3.3603448887568235E-2</v>
      </c>
    </row>
    <row r="26" spans="1:6" s="250" customFormat="1" ht="17" thickBot="1" x14ac:dyDescent="0.25">
      <c r="A26" s="16" t="s">
        <v>3271</v>
      </c>
      <c r="B26" s="638">
        <f>'data-totincmain'!B24/'data-totincmain'!$B$2</f>
        <v>1.3563564041151445E-3</v>
      </c>
      <c r="C26" s="638">
        <f>'data-totincmain'!E24/'data-totincmain'!$E$2</f>
        <v>2.9964210088596686E-3</v>
      </c>
      <c r="D26" s="292">
        <f>'data-totincmain'!G24/'data-totincmain'!$G$2</f>
        <v>8.4565372152945479E-3</v>
      </c>
      <c r="E26" s="292">
        <f>'data-totincmain'!H24/'data-totincmain'!$H$2</f>
        <v>8.6206289157206087E-3</v>
      </c>
      <c r="F26" s="293">
        <f>'data-totincmain'!J24/'data-totincmain'!$J$2</f>
        <v>5.619693444692331E-3</v>
      </c>
    </row>
    <row r="27" spans="1:6" s="250" customFormat="1" x14ac:dyDescent="0.2">
      <c r="A27" s="507" t="s">
        <v>4569</v>
      </c>
      <c r="B27" s="508"/>
      <c r="C27" s="508"/>
      <c r="D27" s="508"/>
      <c r="E27" s="508"/>
      <c r="F27" s="509"/>
    </row>
    <row r="28" spans="1:6" ht="17" customHeight="1" thickBot="1" x14ac:dyDescent="0.25">
      <c r="A28" s="510"/>
      <c r="B28" s="511"/>
      <c r="C28" s="511"/>
      <c r="D28" s="511"/>
      <c r="E28" s="511"/>
      <c r="F28" s="512"/>
    </row>
    <row r="29" spans="1:6" x14ac:dyDescent="0.2">
      <c r="A29" s="38" t="s">
        <v>315</v>
      </c>
    </row>
    <row r="30" spans="1:6" x14ac:dyDescent="0.2">
      <c r="A30" s="38" t="s">
        <v>316</v>
      </c>
    </row>
  </sheetData>
  <mergeCells count="2">
    <mergeCell ref="A27:F28"/>
    <mergeCell ref="A1:F1"/>
  </mergeCells>
  <hyperlinks>
    <hyperlink ref="A29" location="'data-incomepcsum'!A1" display="Go to data" xr:uid="{00000000-0004-0000-0500-000000000000}"/>
    <hyperlink ref="A30" location="'Table of Contents'!A1" display="Go to table of contents" xr:uid="{00000000-0004-0000-0500-000001000000}"/>
  </hyperlink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theme="1"/>
  </sheetPr>
  <dimension ref="A1:DV19"/>
  <sheetViews>
    <sheetView topLeftCell="L1" workbookViewId="0">
      <selection activeCell="AB21" sqref="AB21"/>
    </sheetView>
  </sheetViews>
  <sheetFormatPr baseColWidth="10" defaultRowHeight="16" x14ac:dyDescent="0.2"/>
  <sheetData>
    <row r="1" spans="1:126" x14ac:dyDescent="0.2">
      <c r="A1" t="s">
        <v>4140</v>
      </c>
      <c r="B1" t="s">
        <v>4141</v>
      </c>
      <c r="C1" t="s">
        <v>4142</v>
      </c>
      <c r="D1" t="s">
        <v>4143</v>
      </c>
      <c r="E1" t="s">
        <v>4144</v>
      </c>
      <c r="F1" t="s">
        <v>4145</v>
      </c>
      <c r="G1" t="s">
        <v>4146</v>
      </c>
      <c r="H1" t="s">
        <v>4147</v>
      </c>
      <c r="I1" t="s">
        <v>4148</v>
      </c>
      <c r="J1" t="s">
        <v>4149</v>
      </c>
      <c r="K1" t="s">
        <v>4150</v>
      </c>
      <c r="L1" t="s">
        <v>4151</v>
      </c>
      <c r="M1" t="s">
        <v>4152</v>
      </c>
      <c r="N1" t="s">
        <v>4153</v>
      </c>
      <c r="O1" t="s">
        <v>4154</v>
      </c>
      <c r="P1" t="s">
        <v>4155</v>
      </c>
      <c r="Q1" t="s">
        <v>4156</v>
      </c>
      <c r="R1" t="s">
        <v>4157</v>
      </c>
      <c r="S1" t="s">
        <v>4158</v>
      </c>
      <c r="T1" t="s">
        <v>4159</v>
      </c>
      <c r="U1" t="s">
        <v>4160</v>
      </c>
      <c r="V1" t="s">
        <v>4161</v>
      </c>
      <c r="W1" t="s">
        <v>4162</v>
      </c>
      <c r="X1" t="s">
        <v>4163</v>
      </c>
      <c r="Y1" t="s">
        <v>4164</v>
      </c>
      <c r="Z1" t="s">
        <v>4165</v>
      </c>
      <c r="AA1" t="s">
        <v>4166</v>
      </c>
      <c r="AB1" t="s">
        <v>4167</v>
      </c>
      <c r="AC1" t="s">
        <v>4168</v>
      </c>
      <c r="AD1" t="s">
        <v>4169</v>
      </c>
      <c r="AE1" t="s">
        <v>4170</v>
      </c>
      <c r="AF1" t="s">
        <v>4171</v>
      </c>
      <c r="AG1" t="s">
        <v>4172</v>
      </c>
      <c r="AH1" t="s">
        <v>4173</v>
      </c>
      <c r="AI1" t="s">
        <v>4174</v>
      </c>
      <c r="AJ1" t="s">
        <v>4175</v>
      </c>
      <c r="AK1" t="s">
        <v>4176</v>
      </c>
      <c r="AL1" t="s">
        <v>4177</v>
      </c>
      <c r="AM1" t="s">
        <v>4178</v>
      </c>
      <c r="AN1" t="s">
        <v>4179</v>
      </c>
      <c r="AO1" t="s">
        <v>4180</v>
      </c>
      <c r="AP1" t="s">
        <v>4181</v>
      </c>
      <c r="AQ1" t="s">
        <v>4182</v>
      </c>
      <c r="AR1" t="s">
        <v>4183</v>
      </c>
      <c r="AS1" t="s">
        <v>4184</v>
      </c>
      <c r="AT1" t="s">
        <v>4185</v>
      </c>
      <c r="AU1" t="s">
        <v>4186</v>
      </c>
      <c r="AV1" t="s">
        <v>4187</v>
      </c>
      <c r="AW1" t="s">
        <v>4188</v>
      </c>
      <c r="AX1" t="s">
        <v>4189</v>
      </c>
      <c r="AY1" t="s">
        <v>4190</v>
      </c>
      <c r="AZ1" t="s">
        <v>4191</v>
      </c>
      <c r="BA1" t="s">
        <v>4192</v>
      </c>
      <c r="BB1" t="s">
        <v>4193</v>
      </c>
      <c r="BC1" t="s">
        <v>4194</v>
      </c>
      <c r="BD1" t="s">
        <v>4195</v>
      </c>
      <c r="BE1" t="s">
        <v>4196</v>
      </c>
      <c r="BF1" t="s">
        <v>4197</v>
      </c>
      <c r="BG1" t="s">
        <v>4198</v>
      </c>
      <c r="BH1" t="s">
        <v>4199</v>
      </c>
      <c r="BI1" t="s">
        <v>4200</v>
      </c>
      <c r="BJ1" t="s">
        <v>4201</v>
      </c>
      <c r="BK1" t="s">
        <v>4202</v>
      </c>
      <c r="BL1" t="s">
        <v>4203</v>
      </c>
      <c r="BM1" t="s">
        <v>4204</v>
      </c>
      <c r="BN1" t="s">
        <v>4205</v>
      </c>
      <c r="BO1" t="s">
        <v>4206</v>
      </c>
      <c r="BP1" t="s">
        <v>4207</v>
      </c>
      <c r="BQ1" t="s">
        <v>4208</v>
      </c>
      <c r="BR1" t="s">
        <v>4209</v>
      </c>
      <c r="BS1" t="s">
        <v>4210</v>
      </c>
      <c r="BT1" t="s">
        <v>4211</v>
      </c>
      <c r="BU1" t="s">
        <v>4212</v>
      </c>
      <c r="BV1" t="s">
        <v>4213</v>
      </c>
      <c r="BW1" t="s">
        <v>4214</v>
      </c>
      <c r="BX1" t="s">
        <v>4215</v>
      </c>
      <c r="BY1" t="s">
        <v>4216</v>
      </c>
      <c r="BZ1" t="s">
        <v>4217</v>
      </c>
      <c r="CA1" t="s">
        <v>4218</v>
      </c>
      <c r="CB1" t="s">
        <v>4219</v>
      </c>
      <c r="CC1" t="s">
        <v>4220</v>
      </c>
      <c r="CD1" t="s">
        <v>4221</v>
      </c>
      <c r="CE1" t="s">
        <v>4222</v>
      </c>
      <c r="CF1" t="s">
        <v>4223</v>
      </c>
      <c r="CG1" t="s">
        <v>4224</v>
      </c>
      <c r="CH1" t="s">
        <v>4225</v>
      </c>
      <c r="CI1" t="s">
        <v>4226</v>
      </c>
      <c r="CJ1" t="s">
        <v>4227</v>
      </c>
      <c r="CK1" t="s">
        <v>4228</v>
      </c>
      <c r="CL1" t="s">
        <v>4229</v>
      </c>
      <c r="CM1" t="s">
        <v>4230</v>
      </c>
      <c r="CN1" t="s">
        <v>4231</v>
      </c>
      <c r="CO1" t="s">
        <v>4232</v>
      </c>
      <c r="CP1" t="s">
        <v>4233</v>
      </c>
      <c r="CQ1" t="s">
        <v>4234</v>
      </c>
      <c r="CR1" t="s">
        <v>4235</v>
      </c>
      <c r="CS1" t="s">
        <v>4236</v>
      </c>
      <c r="CT1" t="s">
        <v>4237</v>
      </c>
      <c r="CU1" t="s">
        <v>4238</v>
      </c>
      <c r="CV1" t="s">
        <v>4239</v>
      </c>
      <c r="CW1" t="s">
        <v>4240</v>
      </c>
      <c r="CX1" t="s">
        <v>4241</v>
      </c>
      <c r="CY1" t="s">
        <v>4242</v>
      </c>
      <c r="CZ1" t="s">
        <v>4243</v>
      </c>
      <c r="DA1" t="s">
        <v>4244</v>
      </c>
      <c r="DB1" t="s">
        <v>4245</v>
      </c>
      <c r="DC1" t="s">
        <v>4246</v>
      </c>
      <c r="DD1" t="s">
        <v>4247</v>
      </c>
      <c r="DE1" t="s">
        <v>4248</v>
      </c>
      <c r="DF1" t="s">
        <v>4249</v>
      </c>
      <c r="DG1" t="s">
        <v>4250</v>
      </c>
      <c r="DH1" t="s">
        <v>4251</v>
      </c>
      <c r="DI1" t="s">
        <v>4252</v>
      </c>
      <c r="DJ1" t="s">
        <v>4253</v>
      </c>
      <c r="DK1" t="s">
        <v>4254</v>
      </c>
      <c r="DL1" t="s">
        <v>4255</v>
      </c>
      <c r="DM1" t="s">
        <v>4256</v>
      </c>
      <c r="DN1" t="s">
        <v>4257</v>
      </c>
      <c r="DO1" t="s">
        <v>4258</v>
      </c>
      <c r="DP1" t="s">
        <v>4259</v>
      </c>
      <c r="DQ1" t="s">
        <v>4260</v>
      </c>
      <c r="DR1" t="s">
        <v>4261</v>
      </c>
      <c r="DS1" t="s">
        <v>4262</v>
      </c>
      <c r="DT1" t="s">
        <v>4263</v>
      </c>
      <c r="DU1" t="s">
        <v>4264</v>
      </c>
      <c r="DV1" t="s">
        <v>4265</v>
      </c>
    </row>
    <row r="2" spans="1:126" x14ac:dyDescent="0.2">
      <c r="A2" s="1">
        <v>1820</v>
      </c>
      <c r="B2" s="1">
        <v>0.15891305944587458</v>
      </c>
      <c r="C2" s="1">
        <v>0.39150447909806085</v>
      </c>
      <c r="D2" s="1">
        <v>0.449582477859785</v>
      </c>
      <c r="E2" s="1">
        <v>0.1633161572193913</v>
      </c>
      <c r="F2" s="1">
        <v>6.0633417333421313E-2</v>
      </c>
      <c r="G2" s="1">
        <v>0.18546116573232219</v>
      </c>
      <c r="H2" s="1">
        <v>0.34974761191018899</v>
      </c>
      <c r="I2" s="1">
        <v>0.46479123830795288</v>
      </c>
      <c r="J2" s="1">
        <v>0.16165807843208313</v>
      </c>
      <c r="K2" s="1">
        <v>5.7816710323095322E-2</v>
      </c>
      <c r="L2" s="1">
        <v>0.18035005375174956</v>
      </c>
      <c r="M2" s="1">
        <v>0.37401815520983916</v>
      </c>
      <c r="N2" s="1">
        <v>0.44563180755987081</v>
      </c>
      <c r="O2" s="1">
        <v>0.16179665562209131</v>
      </c>
      <c r="P2" s="1">
        <v>7.1260185352430533E-2</v>
      </c>
      <c r="Q2" s="1">
        <v>0.17162290091709448</v>
      </c>
      <c r="R2" s="1">
        <v>0.35708696880799223</v>
      </c>
      <c r="S2" s="1">
        <v>0.47129013027491323</v>
      </c>
      <c r="T2" s="1">
        <v>0.18072554460586379</v>
      </c>
      <c r="U2" s="1">
        <v>8.530593494085309E-2</v>
      </c>
      <c r="V2" s="1">
        <v>0.13645471501350404</v>
      </c>
      <c r="W2" s="1">
        <v>0.37294670057296753</v>
      </c>
      <c r="X2" s="1">
        <v>0.49059858441352844</v>
      </c>
      <c r="Y2" s="1">
        <v>0.20399999999999999</v>
      </c>
      <c r="Z2" s="1">
        <v>9.5000000000000001E-2</v>
      </c>
      <c r="AA2" s="214">
        <v>0.15680557823181152</v>
      </c>
      <c r="AB2" s="214">
        <v>0.34719442176818849</v>
      </c>
      <c r="AC2" s="214">
        <v>0.496</v>
      </c>
      <c r="AD2" s="214">
        <v>0.248</v>
      </c>
      <c r="AE2" s="214">
        <v>0.15806899289136797</v>
      </c>
      <c r="AF2" s="1">
        <v>0.16302030111570875</v>
      </c>
      <c r="AG2" s="1">
        <v>0.35276281557609224</v>
      </c>
      <c r="AH2" s="1">
        <v>0.48421689867973328</v>
      </c>
      <c r="AI2" s="1">
        <v>0.228181391954422</v>
      </c>
      <c r="AJ2" s="1">
        <v>0.13241492211818695</v>
      </c>
      <c r="AK2" s="1">
        <v>0.16302030111570875</v>
      </c>
      <c r="AL2" s="1">
        <v>0.35276281557609224</v>
      </c>
      <c r="AM2" s="1">
        <v>0.48421689867973328</v>
      </c>
      <c r="AN2" s="1">
        <v>0.228181391954422</v>
      </c>
      <c r="AO2" s="1">
        <v>0.13241492211818695</v>
      </c>
      <c r="AP2" s="1">
        <v>0.18711132752716014</v>
      </c>
      <c r="AQ2" s="1">
        <v>0.33390982612408932</v>
      </c>
      <c r="AR2" s="1">
        <v>0.4789788463487506</v>
      </c>
      <c r="AS2" s="1">
        <v>0.28000000000000003</v>
      </c>
      <c r="AT2" s="1">
        <v>0.19128475969264597</v>
      </c>
      <c r="AU2" s="1">
        <v>9.7361380594969169E-2</v>
      </c>
      <c r="AV2" s="1">
        <v>0.36355924348161278</v>
      </c>
      <c r="AW2" s="1">
        <v>0.53907937592341804</v>
      </c>
      <c r="AX2" s="1">
        <v>0.22401142996786227</v>
      </c>
      <c r="AY2" s="1">
        <v>7.9147746475775008E-2</v>
      </c>
      <c r="AZ2" s="1">
        <v>0.11556838835152447</v>
      </c>
      <c r="BA2" s="1">
        <v>0.35199978325834608</v>
      </c>
      <c r="BB2" s="1">
        <v>0.53243182142282064</v>
      </c>
      <c r="BC2" s="1">
        <v>0.25649999678134922</v>
      </c>
      <c r="BD2" s="1">
        <v>0.10772999864816665</v>
      </c>
      <c r="BE2" s="1">
        <v>9.7361380594969169E-2</v>
      </c>
      <c r="BF2" s="1">
        <v>0.36355924348161278</v>
      </c>
      <c r="BG2" s="1">
        <v>0.53907937592341804</v>
      </c>
      <c r="BH2" s="1">
        <v>0.22401142996786227</v>
      </c>
      <c r="BI2" s="1">
        <v>7.9147746475775008E-2</v>
      </c>
      <c r="BJ2" s="1">
        <v>0.10629707348881823</v>
      </c>
      <c r="BK2" s="1">
        <v>0.35794732413684116</v>
      </c>
      <c r="BL2" s="1">
        <v>0.53575557470321655</v>
      </c>
      <c r="BM2" s="1">
        <v>0.24025571346282959</v>
      </c>
      <c r="BN2" s="1">
        <v>9.3438871204853058E-2</v>
      </c>
      <c r="BO2" s="1">
        <v>0.10629707348881823</v>
      </c>
      <c r="BP2" s="1">
        <v>0.35794732413684116</v>
      </c>
      <c r="BQ2" s="1">
        <v>0.53575557470321655</v>
      </c>
      <c r="BR2" s="1">
        <v>0.24025571346282959</v>
      </c>
      <c r="BS2" s="1">
        <v>9.3438871204853058E-2</v>
      </c>
      <c r="BT2" s="1">
        <v>0.13458652353286743</v>
      </c>
      <c r="BU2" s="1">
        <v>0.36141346168518068</v>
      </c>
      <c r="BV2" s="1">
        <v>0.50400001478195189</v>
      </c>
      <c r="BW2" s="1">
        <v>0.18</v>
      </c>
      <c r="BX2" s="1">
        <v>5.5E-2</v>
      </c>
      <c r="BY2" s="1">
        <v>0.1491696861833165</v>
      </c>
      <c r="BZ2" s="1">
        <v>0.3166703028279711</v>
      </c>
      <c r="CA2" s="1">
        <v>0.53415999710559847</v>
      </c>
      <c r="CB2" s="1">
        <v>0.26361000144481656</v>
      </c>
      <c r="CC2" s="1">
        <v>8.0910000443458557E-2</v>
      </c>
      <c r="CD2" s="1">
        <v>0.13791555840900505</v>
      </c>
      <c r="CE2" s="1">
        <v>0.33551467047144778</v>
      </c>
      <c r="CF2" s="1">
        <v>0.52656977111954717</v>
      </c>
      <c r="CG2" s="1">
        <v>0.20995139961240916</v>
      </c>
      <c r="CH2" s="1">
        <v>8.4018983755218546E-2</v>
      </c>
      <c r="CI2" s="1">
        <v>0.14000000000000001</v>
      </c>
      <c r="CJ2" s="1">
        <v>0.44</v>
      </c>
      <c r="CK2" s="1">
        <v>0.42</v>
      </c>
      <c r="CL2" s="1">
        <v>0.16</v>
      </c>
      <c r="CM2" s="1">
        <v>5.5E-2</v>
      </c>
      <c r="CN2" s="1">
        <v>0.12</v>
      </c>
      <c r="CO2" s="1">
        <v>0.46</v>
      </c>
      <c r="CP2" s="1">
        <v>0.42</v>
      </c>
      <c r="CQ2" s="1">
        <v>0.17499999999999999</v>
      </c>
      <c r="CR2" s="1">
        <v>6.5000000000000002E-2</v>
      </c>
      <c r="CS2" s="1">
        <v>0.13596540162547402</v>
      </c>
      <c r="CT2" s="1">
        <v>0.41407026527664204</v>
      </c>
      <c r="CU2" s="1">
        <v>0.44996431670554315</v>
      </c>
      <c r="CV2" s="1">
        <v>0.14998810556851438</v>
      </c>
      <c r="CW2" s="1">
        <v>6.6442783090005619E-2</v>
      </c>
      <c r="CX2" s="1">
        <v>0.10174054402713005</v>
      </c>
      <c r="CY2" s="1">
        <v>0.45786211315148057</v>
      </c>
      <c r="CZ2" s="1">
        <v>0.44039735116011869</v>
      </c>
      <c r="DA2" s="1">
        <v>0.1467991170533729</v>
      </c>
      <c r="DB2" s="1">
        <v>4.891088112590003E-2</v>
      </c>
      <c r="DC2" s="1">
        <v>0.16019584417343141</v>
      </c>
      <c r="DD2" s="1">
        <v>0.35980415582656861</v>
      </c>
      <c r="DE2" s="1">
        <v>0.47999999999999993</v>
      </c>
      <c r="DF2" s="1">
        <v>0.16</v>
      </c>
      <c r="DG2" s="1">
        <v>5.5E-2</v>
      </c>
      <c r="DH2" s="1">
        <v>0.17791221126073672</v>
      </c>
      <c r="DI2" s="1">
        <v>0.41035682637402171</v>
      </c>
      <c r="DJ2" s="1">
        <v>0.41173094483345751</v>
      </c>
      <c r="DK2" s="1">
        <v>0.13724364827781918</v>
      </c>
      <c r="DL2" s="1">
        <v>5.6685514787425763E-2</v>
      </c>
      <c r="DM2" s="1">
        <v>0.12779877761495623</v>
      </c>
      <c r="DN2" s="1">
        <v>0.37958681652500492</v>
      </c>
      <c r="DO2" s="1">
        <v>0.49261442098130748</v>
      </c>
      <c r="DP2" s="1">
        <v>0.19108492714522787</v>
      </c>
      <c r="DQ2" s="1">
        <v>6.5257681745312976E-2</v>
      </c>
      <c r="DR2" s="1">
        <v>0.14084768587915342</v>
      </c>
      <c r="DS2" s="1">
        <v>0.33757571647725015</v>
      </c>
      <c r="DT2" s="1">
        <v>0.52157658338546753</v>
      </c>
      <c r="DU2" s="1">
        <v>0.21785379946231842</v>
      </c>
      <c r="DV2" s="1">
        <v>7.3309659957885742E-2</v>
      </c>
    </row>
    <row r="3" spans="1:126" x14ac:dyDescent="0.2">
      <c r="A3" s="1">
        <v>1850</v>
      </c>
      <c r="B3" s="1">
        <v>0.15753220326595652</v>
      </c>
      <c r="C3" s="1">
        <v>0.38810254736687871</v>
      </c>
      <c r="D3" s="1">
        <v>0.454365265628347</v>
      </c>
      <c r="E3" s="1">
        <v>0.16698619072083076</v>
      </c>
      <c r="F3" s="1">
        <v>6.1338456385750639E-2</v>
      </c>
      <c r="G3" s="1">
        <v>0.18116728733343024</v>
      </c>
      <c r="H3" s="1">
        <v>0.34165010152349851</v>
      </c>
      <c r="I3" s="1">
        <v>0.47718262672424316</v>
      </c>
      <c r="J3" s="1">
        <v>0.17349310219287872</v>
      </c>
      <c r="K3" s="1">
        <v>6.0669228434562683E-2</v>
      </c>
      <c r="L3" s="1">
        <v>0.17880776430500575</v>
      </c>
      <c r="M3" s="1">
        <v>0.37081968511420649</v>
      </c>
      <c r="N3" s="1">
        <v>0.45037256696096173</v>
      </c>
      <c r="O3" s="1">
        <v>0.16543254295047277</v>
      </c>
      <c r="P3" s="1">
        <v>7.208879135485019E-2</v>
      </c>
      <c r="Q3" s="1">
        <v>0.16850077736333269</v>
      </c>
      <c r="R3" s="1">
        <v>0.35059092643777623</v>
      </c>
      <c r="S3" s="1">
        <v>0.48090829619889108</v>
      </c>
      <c r="T3" s="1">
        <v>0.18441382102639162</v>
      </c>
      <c r="U3" s="1">
        <v>8.7046872388625601E-2</v>
      </c>
      <c r="V3" s="1">
        <v>0.13439760875701906</v>
      </c>
      <c r="W3" s="1">
        <v>0.36732438850402832</v>
      </c>
      <c r="X3" s="1">
        <v>0.49827800273895256</v>
      </c>
      <c r="Y3" s="1">
        <v>0.216</v>
      </c>
      <c r="Z3" s="1">
        <v>8.5000000000000006E-2</v>
      </c>
      <c r="AA3" s="214">
        <v>0.15556108951568604</v>
      </c>
      <c r="AB3" s="214">
        <v>0.34443891048431396</v>
      </c>
      <c r="AC3" s="214">
        <v>0.5</v>
      </c>
      <c r="AD3" s="214">
        <v>0.25</v>
      </c>
      <c r="AE3" s="214">
        <v>0.15934374283404029</v>
      </c>
      <c r="AF3" s="1">
        <v>0.16093194484710693</v>
      </c>
      <c r="AG3" s="1">
        <v>0.34824377298355103</v>
      </c>
      <c r="AH3" s="1">
        <v>0.49082425236701965</v>
      </c>
      <c r="AI3" s="1">
        <v>0.23335345089435577</v>
      </c>
      <c r="AJ3" s="1">
        <v>0.13118121027946472</v>
      </c>
      <c r="AK3" s="1">
        <v>0.16093194484710693</v>
      </c>
      <c r="AL3" s="1">
        <v>0.34824377298355103</v>
      </c>
      <c r="AM3" s="1">
        <v>0.49082425236701965</v>
      </c>
      <c r="AN3" s="1">
        <v>0.23335345089435577</v>
      </c>
      <c r="AO3" s="1">
        <v>0.13118121027946472</v>
      </c>
      <c r="AP3" s="1">
        <v>0.18526833200145726</v>
      </c>
      <c r="AQ3" s="1">
        <v>0.33062090543891282</v>
      </c>
      <c r="AR3" s="1">
        <v>0.48411076255962998</v>
      </c>
      <c r="AS3" s="1">
        <v>0.28299999999999997</v>
      </c>
      <c r="AT3" s="1">
        <v>0.19333423926078142</v>
      </c>
      <c r="AU3" s="1">
        <v>9.6162739163175665E-2</v>
      </c>
      <c r="AV3" s="1">
        <v>0.35908337050728195</v>
      </c>
      <c r="AW3" s="1">
        <v>0.54475389032954236</v>
      </c>
      <c r="AX3" s="1">
        <v>0.22636944280096633</v>
      </c>
      <c r="AY3" s="1">
        <v>7.9980879865120008E-2</v>
      </c>
      <c r="AZ3" s="1">
        <v>0.11418311940109402</v>
      </c>
      <c r="BA3" s="1">
        <v>0.34778051207821287</v>
      </c>
      <c r="BB3" s="1">
        <v>0.5380363616368985</v>
      </c>
      <c r="BC3" s="1">
        <v>0.25919999420642853</v>
      </c>
      <c r="BD3" s="1">
        <v>0.10886399756669998</v>
      </c>
      <c r="BE3" s="1">
        <v>9.6162739163175665E-2</v>
      </c>
      <c r="BF3" s="1">
        <v>0.35908337050728195</v>
      </c>
      <c r="BG3" s="1">
        <v>0.54475389032954236</v>
      </c>
      <c r="BH3" s="1">
        <v>0.22636944280096633</v>
      </c>
      <c r="BI3" s="1">
        <v>7.9980879865120008E-2</v>
      </c>
      <c r="BJ3" s="1">
        <v>0.10500579683697708</v>
      </c>
      <c r="BK3" s="1">
        <v>0.3535990480547575</v>
      </c>
      <c r="BL3" s="1">
        <v>0.54139512777328491</v>
      </c>
      <c r="BM3" s="1">
        <v>0.24278472363948822</v>
      </c>
      <c r="BN3" s="1">
        <v>9.4422437250614166E-2</v>
      </c>
      <c r="BO3" s="1">
        <v>0.10500579683697708</v>
      </c>
      <c r="BP3" s="1">
        <v>0.3535990480547575</v>
      </c>
      <c r="BQ3" s="1">
        <v>0.54139512777328491</v>
      </c>
      <c r="BR3" s="1">
        <v>0.24278472363948822</v>
      </c>
      <c r="BS3" s="1">
        <v>9.4422437250614166E-2</v>
      </c>
      <c r="BT3" s="1">
        <v>0.13078771036863326</v>
      </c>
      <c r="BU3" s="1">
        <v>0.35121227526664733</v>
      </c>
      <c r="BV3" s="1">
        <v>0.51800001436471943</v>
      </c>
      <c r="BW3" s="1">
        <v>0.185</v>
      </c>
      <c r="BX3" s="1">
        <v>0.06</v>
      </c>
      <c r="BY3" s="1">
        <v>0.14528226077548162</v>
      </c>
      <c r="BZ3" s="1">
        <v>0.30841774017521206</v>
      </c>
      <c r="CA3" s="1">
        <v>0.54629998552799219</v>
      </c>
      <c r="CB3" s="1">
        <v>0.26966999566555022</v>
      </c>
      <c r="CC3" s="1">
        <v>8.2769998669624326E-2</v>
      </c>
      <c r="CD3" s="1">
        <v>0.13630086829043245</v>
      </c>
      <c r="CE3" s="1">
        <v>0.33158652611053557</v>
      </c>
      <c r="CF3" s="1">
        <v>0.53211260559903195</v>
      </c>
      <c r="CG3" s="1">
        <v>0.21216141226526908</v>
      </c>
      <c r="CH3" s="1">
        <v>8.4903393278195072E-2</v>
      </c>
      <c r="CI3" s="1">
        <v>0.11</v>
      </c>
      <c r="CJ3" s="1">
        <v>0.44</v>
      </c>
      <c r="CK3" s="1">
        <v>0.45</v>
      </c>
      <c r="CL3" s="1">
        <v>0.17</v>
      </c>
      <c r="CM3" s="1">
        <v>0.06</v>
      </c>
      <c r="CN3" s="1">
        <v>0.12889655588567256</v>
      </c>
      <c r="CO3" s="1">
        <v>0.49410345339775086</v>
      </c>
      <c r="CP3" s="1">
        <v>0.377</v>
      </c>
      <c r="CQ3" s="1">
        <v>0.11700000000000001</v>
      </c>
      <c r="CR3" s="1">
        <v>4.3999999999999997E-2</v>
      </c>
      <c r="CS3" s="1">
        <v>0.13346588231997442</v>
      </c>
      <c r="CT3" s="1">
        <v>0.40645820655053155</v>
      </c>
      <c r="CU3" s="1">
        <v>0.46007589503850177</v>
      </c>
      <c r="CV3" s="1">
        <v>0.15335863167950059</v>
      </c>
      <c r="CW3" s="1">
        <v>6.7215372841401333E-2</v>
      </c>
      <c r="CX3" s="1">
        <v>9.994125940448384E-2</v>
      </c>
      <c r="CY3" s="1">
        <v>0.44976480772262345</v>
      </c>
      <c r="CZ3" s="1">
        <v>0.45029394106415133</v>
      </c>
      <c r="DA3" s="1">
        <v>0.15009798035471711</v>
      </c>
      <c r="DB3" s="1">
        <v>4.9479611749938091E-2</v>
      </c>
      <c r="DC3" s="1">
        <v>0.15403446555137634</v>
      </c>
      <c r="DD3" s="1">
        <v>0.34596553444862366</v>
      </c>
      <c r="DE3" s="1">
        <v>0.5</v>
      </c>
      <c r="DF3" s="1">
        <v>0.18</v>
      </c>
      <c r="DG3" s="1">
        <v>0.06</v>
      </c>
      <c r="DH3" s="1">
        <v>0.17660146312499631</v>
      </c>
      <c r="DI3" s="1">
        <v>0.4073335687721597</v>
      </c>
      <c r="DJ3" s="1">
        <v>0.41606495070022348</v>
      </c>
      <c r="DK3" s="1">
        <v>0.13868831690007449</v>
      </c>
      <c r="DL3" s="1">
        <v>5.7282203855206978E-2</v>
      </c>
      <c r="DM3" s="1">
        <v>0.12497881978772744</v>
      </c>
      <c r="DN3" s="1">
        <v>0.37121100234000859</v>
      </c>
      <c r="DO3" s="1">
        <v>0.50381019265987259</v>
      </c>
      <c r="DP3" s="1">
        <v>0.19547767987775952</v>
      </c>
      <c r="DQ3" s="1">
        <v>6.6757856898257084E-2</v>
      </c>
      <c r="DR3" s="1">
        <v>0.13773855186121509</v>
      </c>
      <c r="DS3" s="1">
        <v>0.33012392103469068</v>
      </c>
      <c r="DT3" s="1">
        <v>0.53213751316070557</v>
      </c>
      <c r="DU3" s="1">
        <v>0.22227713465690613</v>
      </c>
      <c r="DV3" s="1">
        <v>7.5891129672527313E-2</v>
      </c>
    </row>
    <row r="4" spans="1:126" x14ac:dyDescent="0.2">
      <c r="A4" s="1">
        <v>1880</v>
      </c>
      <c r="B4" s="1">
        <v>0.15477048267556837</v>
      </c>
      <c r="C4" s="1">
        <v>0.38129866362740189</v>
      </c>
      <c r="D4" s="1">
        <v>0.46393086967313479</v>
      </c>
      <c r="E4" s="1">
        <v>0.16515116850134604</v>
      </c>
      <c r="F4" s="1">
        <v>6.2043495438079965E-2</v>
      </c>
      <c r="G4" s="1">
        <v>0.17153995975850123</v>
      </c>
      <c r="H4" s="1">
        <v>0.32349463045702009</v>
      </c>
      <c r="I4" s="1">
        <v>0.50496542453765869</v>
      </c>
      <c r="J4" s="1">
        <v>0.17357558012008667</v>
      </c>
      <c r="K4" s="1">
        <v>6.3521750271320343E-2</v>
      </c>
      <c r="L4" s="1">
        <v>0.17572317621874789</v>
      </c>
      <c r="M4" s="1">
        <v>0.3644227258585554</v>
      </c>
      <c r="N4" s="1">
        <v>0.45985411402029852</v>
      </c>
      <c r="O4" s="1">
        <v>0.16361459386839869</v>
      </c>
      <c r="P4" s="1">
        <v>7.2917397357269861E-2</v>
      </c>
      <c r="Q4" s="1">
        <v>0.17340972847709463</v>
      </c>
      <c r="R4" s="1">
        <v>0.36080472928036217</v>
      </c>
      <c r="S4" s="1">
        <v>0.46578554224254326</v>
      </c>
      <c r="T4" s="1">
        <v>0.17861470118675654</v>
      </c>
      <c r="U4" s="1">
        <v>8.4309576225911093E-2</v>
      </c>
      <c r="V4" s="1">
        <v>0.13868324679136276</v>
      </c>
      <c r="W4" s="1">
        <v>0.37903753864765166</v>
      </c>
      <c r="X4" s="1">
        <v>0.48227921456098555</v>
      </c>
      <c r="Y4" s="1">
        <v>0.191</v>
      </c>
      <c r="Z4" s="1">
        <v>7.5999999999999998E-2</v>
      </c>
      <c r="AA4" s="214">
        <v>0.14560517978668211</v>
      </c>
      <c r="AB4" s="214">
        <v>0.32239482021331783</v>
      </c>
      <c r="AC4" s="214">
        <v>0.53200000000000003</v>
      </c>
      <c r="AD4" s="214">
        <v>0.26600000000000001</v>
      </c>
      <c r="AE4" s="214">
        <v>0.16954174237541889</v>
      </c>
      <c r="AF4" s="1">
        <v>0.15966653823852539</v>
      </c>
      <c r="AG4" s="1">
        <v>0.34629595279693604</v>
      </c>
      <c r="AH4" s="1">
        <v>0.49403750896453857</v>
      </c>
      <c r="AI4" s="1">
        <v>0.23140367865562439</v>
      </c>
      <c r="AJ4" s="1">
        <v>0.1319919228553772</v>
      </c>
      <c r="AK4" s="1">
        <v>0.15966653823852539</v>
      </c>
      <c r="AL4" s="1">
        <v>0.34629595279693604</v>
      </c>
      <c r="AM4" s="1">
        <v>0.49403750896453857</v>
      </c>
      <c r="AN4" s="1">
        <v>0.23140367865562439</v>
      </c>
      <c r="AO4" s="1">
        <v>0.1319919228553772</v>
      </c>
      <c r="AP4" s="1">
        <v>0.18096800910815053</v>
      </c>
      <c r="AQ4" s="1">
        <v>0.3229467571735008</v>
      </c>
      <c r="AR4" s="1">
        <v>0.49608523371834873</v>
      </c>
      <c r="AS4" s="1">
        <v>0.28999999999999998</v>
      </c>
      <c r="AT4" s="1">
        <v>0.19811635825309759</v>
      </c>
      <c r="AU4" s="1">
        <v>9.4964090586915684E-2</v>
      </c>
      <c r="AV4" s="1">
        <v>0.35460747085464384</v>
      </c>
      <c r="AW4" s="1">
        <v>0.55042843855844048</v>
      </c>
      <c r="AX4" s="1">
        <v>0.22872746968893551</v>
      </c>
      <c r="AY4" s="1">
        <v>8.0814018220331699E-2</v>
      </c>
      <c r="AZ4" s="1">
        <v>0.11279784219380931</v>
      </c>
      <c r="BA4" s="1">
        <v>0.34356121574923959</v>
      </c>
      <c r="BB4" s="1">
        <v>0.54364093525667112</v>
      </c>
      <c r="BC4" s="1">
        <v>0.26190000772476196</v>
      </c>
      <c r="BD4" s="1">
        <v>0.10999800324440002</v>
      </c>
      <c r="BE4" s="1">
        <v>9.4964090586915684E-2</v>
      </c>
      <c r="BF4" s="1">
        <v>0.35460747085464384</v>
      </c>
      <c r="BG4" s="1">
        <v>0.55042843855844048</v>
      </c>
      <c r="BH4" s="1">
        <v>0.22872746968893551</v>
      </c>
      <c r="BI4" s="1">
        <v>8.0814018220331699E-2</v>
      </c>
      <c r="BJ4" s="1">
        <v>0.10371452018513594</v>
      </c>
      <c r="BK4" s="1">
        <v>0.34925077197267385</v>
      </c>
      <c r="BL4" s="1">
        <v>0.54703468084335327</v>
      </c>
      <c r="BM4" s="1">
        <v>0.24531373381614685</v>
      </c>
      <c r="BN4" s="1">
        <v>9.5406010746955872E-2</v>
      </c>
      <c r="BO4" s="1">
        <v>0.10371452018513594</v>
      </c>
      <c r="BP4" s="1">
        <v>0.34925077197267385</v>
      </c>
      <c r="BQ4" s="1">
        <v>0.54703468084335327</v>
      </c>
      <c r="BR4" s="1">
        <v>0.24531373381614685</v>
      </c>
      <c r="BS4" s="1">
        <v>9.5406010746955872E-2</v>
      </c>
      <c r="BT4" s="1">
        <v>0.12698889720439913</v>
      </c>
      <c r="BU4" s="1">
        <v>0.3410110888481141</v>
      </c>
      <c r="BV4" s="1">
        <v>0.53200001394748675</v>
      </c>
      <c r="BW4" s="1">
        <v>0.19</v>
      </c>
      <c r="BX4" s="1">
        <v>0.06</v>
      </c>
      <c r="BY4" s="1">
        <v>0.14139482378220511</v>
      </c>
      <c r="BZ4" s="1">
        <v>0.30016515292787627</v>
      </c>
      <c r="CA4" s="1">
        <v>0.55844001013040545</v>
      </c>
      <c r="CB4" s="1">
        <v>0.27269999277591705</v>
      </c>
      <c r="CC4" s="1">
        <v>8.3699997782707217E-2</v>
      </c>
      <c r="CD4" s="1">
        <v>0.13468616854754759</v>
      </c>
      <c r="CE4" s="1">
        <v>0.32765835833603618</v>
      </c>
      <c r="CF4" s="1">
        <v>0.53765547311641626</v>
      </c>
      <c r="CG4" s="1">
        <v>0.21437143809084347</v>
      </c>
      <c r="CH4" s="1">
        <v>8.578780807266817E-2</v>
      </c>
      <c r="CI4" s="1">
        <v>0.15037931674718857</v>
      </c>
      <c r="CJ4" s="1">
        <v>0.4726207203865051</v>
      </c>
      <c r="CK4" s="1">
        <v>0.377</v>
      </c>
      <c r="CL4" s="1">
        <v>0.11700000000000001</v>
      </c>
      <c r="CM4" s="1">
        <v>4.8000000000000001E-2</v>
      </c>
      <c r="CN4" s="1">
        <v>0.12620690062642098</v>
      </c>
      <c r="CO4" s="1">
        <v>0.48379310846328732</v>
      </c>
      <c r="CP4" s="1">
        <v>0.39</v>
      </c>
      <c r="CQ4" s="1">
        <v>0.12</v>
      </c>
      <c r="CR4" s="1">
        <v>4.5999999999999999E-2</v>
      </c>
      <c r="CS4" s="1">
        <v>0.13471564569729069</v>
      </c>
      <c r="CT4" s="1">
        <v>0.41026424725641525</v>
      </c>
      <c r="CU4" s="1">
        <v>0.45502009080462713</v>
      </c>
      <c r="CV4" s="1">
        <v>0.15167336360154238</v>
      </c>
      <c r="CW4" s="1">
        <v>6.7987962592797047E-2</v>
      </c>
      <c r="CX4" s="1">
        <v>0.10084090439694453</v>
      </c>
      <c r="CY4" s="1">
        <v>0.4538134725029529</v>
      </c>
      <c r="CZ4" s="1">
        <v>0.44534563136509675</v>
      </c>
      <c r="DA4" s="1">
        <v>0.14844854378836558</v>
      </c>
      <c r="DB4" s="1">
        <v>5.0048342373976151E-2</v>
      </c>
      <c r="DC4" s="1">
        <v>0.13986329472064971</v>
      </c>
      <c r="DD4" s="1">
        <v>0.31413670527935023</v>
      </c>
      <c r="DE4" s="1">
        <v>0.54600000000000004</v>
      </c>
      <c r="DF4" s="1">
        <v>0.182</v>
      </c>
      <c r="DG4" s="1">
        <v>6.5000000000000002E-2</v>
      </c>
      <c r="DH4" s="1">
        <v>0.17529070717658068</v>
      </c>
      <c r="DI4" s="1">
        <v>0.40431029315026085</v>
      </c>
      <c r="DJ4" s="1">
        <v>0.42039898239970214</v>
      </c>
      <c r="DK4" s="1">
        <v>0.14013299413323405</v>
      </c>
      <c r="DL4" s="1">
        <v>5.787889647953557E-2</v>
      </c>
      <c r="DM4" s="1">
        <v>0.1221588535563614</v>
      </c>
      <c r="DN4" s="1">
        <v>0.36283516319311693</v>
      </c>
      <c r="DO4" s="1">
        <v>0.51500599770446931</v>
      </c>
      <c r="DP4" s="1">
        <v>0.19767405624402537</v>
      </c>
      <c r="DQ4" s="1">
        <v>6.7507944474729131E-2</v>
      </c>
      <c r="DR4" s="1">
        <v>0.13462940029569026</v>
      </c>
      <c r="DS4" s="1">
        <v>0.32267208353507471</v>
      </c>
      <c r="DT4" s="1">
        <v>0.54269850254058838</v>
      </c>
      <c r="DU4" s="1">
        <v>0.22569048404693604</v>
      </c>
      <c r="DV4" s="1">
        <v>7.6495938003063202E-2</v>
      </c>
    </row>
    <row r="5" spans="1:126" x14ac:dyDescent="0.2">
      <c r="A5" s="1">
        <v>1900</v>
      </c>
      <c r="B5" s="1">
        <v>0.15062791109085083</v>
      </c>
      <c r="C5" s="1">
        <v>0.37109285593032837</v>
      </c>
      <c r="D5" s="1">
        <v>0.4782792329788208</v>
      </c>
      <c r="E5" s="1">
        <v>0.18350130319595337</v>
      </c>
      <c r="F5" s="1">
        <v>7.0503972470760345E-2</v>
      </c>
      <c r="G5" s="1">
        <v>0.17050933228077803</v>
      </c>
      <c r="H5" s="1">
        <v>0.32155104567645765</v>
      </c>
      <c r="I5" s="1">
        <v>0.50793963670730591</v>
      </c>
      <c r="J5" s="1">
        <v>0.17575065791606903</v>
      </c>
      <c r="K5" s="1">
        <v>6.525198370218277E-2</v>
      </c>
      <c r="L5" s="1">
        <v>0.17109630277944926</v>
      </c>
      <c r="M5" s="1">
        <v>0.35482730499697951</v>
      </c>
      <c r="N5" s="1">
        <v>0.47407639222357129</v>
      </c>
      <c r="O5" s="1">
        <v>0.18179399800300597</v>
      </c>
      <c r="P5" s="1">
        <v>8.2860679264068607E-2</v>
      </c>
      <c r="Q5" s="1">
        <v>0.15389544663348637</v>
      </c>
      <c r="R5" s="1">
        <v>0.32020236377574302</v>
      </c>
      <c r="S5" s="1">
        <v>0.52590218959077073</v>
      </c>
      <c r="T5" s="1">
        <v>0.22779758790900539</v>
      </c>
      <c r="U5" s="1">
        <v>0.10752484523551062</v>
      </c>
      <c r="V5" s="1">
        <v>0.13353288173675537</v>
      </c>
      <c r="W5" s="1">
        <v>0.36496096849441528</v>
      </c>
      <c r="X5" s="1">
        <v>0.50150614976882935</v>
      </c>
      <c r="Y5" s="1">
        <v>0.22104437649250031</v>
      </c>
      <c r="Z5" s="1">
        <v>0.10528503358364105</v>
      </c>
      <c r="AA5" s="214">
        <v>0.13751600313186643</v>
      </c>
      <c r="AB5" s="214">
        <v>0.30448399686813349</v>
      </c>
      <c r="AC5" s="214">
        <v>0.55800000000000005</v>
      </c>
      <c r="AD5" s="214">
        <v>0.31</v>
      </c>
      <c r="AE5" s="214">
        <v>0.19758624111420994</v>
      </c>
      <c r="AF5" s="1">
        <v>0.15061928331851959</v>
      </c>
      <c r="AG5" s="1">
        <v>0.32661592960357666</v>
      </c>
      <c r="AH5" s="1">
        <v>0.52276480197906494</v>
      </c>
      <c r="AI5" s="1">
        <v>0.2636084258556366</v>
      </c>
      <c r="AJ5" s="1">
        <v>0.15308314561843872</v>
      </c>
      <c r="AK5" s="1">
        <v>0.15061928331851959</v>
      </c>
      <c r="AL5" s="1">
        <v>0.32661592960357666</v>
      </c>
      <c r="AM5" s="1">
        <v>0.52276480197906494</v>
      </c>
      <c r="AN5" s="1">
        <v>0.2636084258556366</v>
      </c>
      <c r="AO5" s="1">
        <v>0.15308314561843872</v>
      </c>
      <c r="AP5" s="1">
        <v>0.17753278806202144</v>
      </c>
      <c r="AQ5" s="1">
        <v>0.31681642782695563</v>
      </c>
      <c r="AR5" s="1">
        <v>0.50565078411102293</v>
      </c>
      <c r="AS5" s="1">
        <v>0.29559178573806194</v>
      </c>
      <c r="AT5" s="1">
        <v>0.20193643792321184</v>
      </c>
      <c r="AU5" s="1">
        <v>9.3765449155122194E-2</v>
      </c>
      <c r="AV5" s="1">
        <v>0.35013159788031301</v>
      </c>
      <c r="AW5" s="1">
        <v>0.5561029529645648</v>
      </c>
      <c r="AX5" s="1">
        <v>0.23108548252203959</v>
      </c>
      <c r="AY5" s="1">
        <v>8.1647151609676699E-2</v>
      </c>
      <c r="AZ5" s="1">
        <v>0.11141257324337886</v>
      </c>
      <c r="BA5" s="1">
        <v>0.33934194456910632</v>
      </c>
      <c r="BB5" s="1">
        <v>0.54924547547074898</v>
      </c>
      <c r="BC5" s="1">
        <v>0.26460000514984133</v>
      </c>
      <c r="BD5" s="1">
        <v>0.11113200216293335</v>
      </c>
      <c r="BE5" s="1">
        <v>9.3765449155122194E-2</v>
      </c>
      <c r="BF5" s="1">
        <v>0.35013159788031301</v>
      </c>
      <c r="BG5" s="1">
        <v>0.5561029529645648</v>
      </c>
      <c r="BH5" s="1">
        <v>0.23108548252203959</v>
      </c>
      <c r="BI5" s="1">
        <v>8.1647151609676699E-2</v>
      </c>
      <c r="BJ5" s="1">
        <v>0.10242324353329479</v>
      </c>
      <c r="BK5" s="1">
        <v>0.34490249589059019</v>
      </c>
      <c r="BL5" s="1">
        <v>0.55267423391342163</v>
      </c>
      <c r="BM5" s="1">
        <v>0.24784274399280548</v>
      </c>
      <c r="BN5" s="1">
        <v>9.638957679271698E-2</v>
      </c>
      <c r="BO5" s="1">
        <v>0.10242324353329479</v>
      </c>
      <c r="BP5" s="1">
        <v>0.34490249589059019</v>
      </c>
      <c r="BQ5" s="1">
        <v>0.55267423391342163</v>
      </c>
      <c r="BR5" s="1">
        <v>0.24784274399280548</v>
      </c>
      <c r="BS5" s="1">
        <v>9.638957679271698E-2</v>
      </c>
      <c r="BT5" s="1">
        <v>0.12319008404016496</v>
      </c>
      <c r="BU5" s="1">
        <v>0.33080990242958075</v>
      </c>
      <c r="BV5" s="1">
        <v>0.54600001353025429</v>
      </c>
      <c r="BW5" s="1">
        <v>0.19500000000000001</v>
      </c>
      <c r="BX5" s="1">
        <v>6.5000000000000002E-2</v>
      </c>
      <c r="BY5" s="1">
        <v>0.13556368567045279</v>
      </c>
      <c r="BZ5" s="1">
        <v>0.28778630894873775</v>
      </c>
      <c r="CA5" s="1">
        <v>0.57664999276399609</v>
      </c>
      <c r="CB5" s="1">
        <v>0.28481999927759172</v>
      </c>
      <c r="CC5" s="1">
        <v>8.7419999778270724E-2</v>
      </c>
      <c r="CD5" s="1">
        <v>0.13307147842897499</v>
      </c>
      <c r="CE5" s="1">
        <v>0.32373021397512397</v>
      </c>
      <c r="CF5" s="1">
        <v>0.54319830759590104</v>
      </c>
      <c r="CG5" s="1">
        <v>0.21658145074370339</v>
      </c>
      <c r="CH5" s="1">
        <v>8.6672217595644696E-2</v>
      </c>
      <c r="CI5" s="1">
        <v>0.14531035101413725</v>
      </c>
      <c r="CJ5" s="1">
        <v>0.45668968486785888</v>
      </c>
      <c r="CK5" s="1">
        <v>0.39800000000000002</v>
      </c>
      <c r="CL5" s="1">
        <v>0.155</v>
      </c>
      <c r="CM5" s="1">
        <v>7.4999999999999997E-2</v>
      </c>
      <c r="CN5" s="1">
        <v>0.12413793504238128</v>
      </c>
      <c r="CO5" s="1">
        <v>0.47586207389831542</v>
      </c>
      <c r="CP5" s="1">
        <v>0.4</v>
      </c>
      <c r="CQ5" s="1">
        <v>0.12</v>
      </c>
      <c r="CR5" s="1">
        <v>4.5999999999999999E-2</v>
      </c>
      <c r="CS5" s="1">
        <v>0.12221807151719144</v>
      </c>
      <c r="CT5" s="1">
        <v>0.37220402168283329</v>
      </c>
      <c r="CU5" s="1">
        <v>0.50557789206504822</v>
      </c>
      <c r="CV5" s="1">
        <v>0.16852596402168274</v>
      </c>
      <c r="CW5" s="1">
        <v>7.7259048819541931E-2</v>
      </c>
      <c r="CX5" s="1">
        <v>9.1844497370539013E-2</v>
      </c>
      <c r="CY5" s="1">
        <v>0.41332701775407266</v>
      </c>
      <c r="CZ5" s="1">
        <v>0.4948284924030304</v>
      </c>
      <c r="DA5" s="1">
        <v>0.16494283080101013</v>
      </c>
      <c r="DB5" s="1">
        <v>5.687311664223671E-2</v>
      </c>
      <c r="DC5" s="1">
        <v>0.14245107374191285</v>
      </c>
      <c r="DD5" s="1">
        <v>0.31994892625808719</v>
      </c>
      <c r="DE5" s="1">
        <v>0.53759999999999986</v>
      </c>
      <c r="DF5" s="1">
        <v>0.16799999999999998</v>
      </c>
      <c r="DG5" s="1">
        <v>0.06</v>
      </c>
      <c r="DH5" s="1">
        <v>0.17397995904084024</v>
      </c>
      <c r="DI5" s="1">
        <v>0.40128703554839873</v>
      </c>
      <c r="DJ5" s="1">
        <v>0.4247329882664681</v>
      </c>
      <c r="DK5" s="1">
        <v>0.14157766275548936</v>
      </c>
      <c r="DL5" s="1">
        <v>5.8475585547316779E-2</v>
      </c>
      <c r="DM5" s="1">
        <v>0.11792891681551823</v>
      </c>
      <c r="DN5" s="1">
        <v>0.35027144191562243</v>
      </c>
      <c r="DO5" s="1">
        <v>0.53179965522231698</v>
      </c>
      <c r="DP5" s="1">
        <v>0.20645957480052446</v>
      </c>
      <c r="DQ5" s="1">
        <v>7.0508299251491949E-2</v>
      </c>
      <c r="DR5" s="1">
        <v>0.13092459590659367</v>
      </c>
      <c r="DS5" s="1">
        <v>0.3137926192524283</v>
      </c>
      <c r="DT5" s="1">
        <v>0.55528277158737183</v>
      </c>
      <c r="DU5" s="1">
        <v>0.23213382065296173</v>
      </c>
      <c r="DV5" s="1">
        <v>7.9697407782077789E-2</v>
      </c>
    </row>
    <row r="6" spans="1:126" x14ac:dyDescent="0.2">
      <c r="A6" s="1">
        <v>1910</v>
      </c>
      <c r="B6" s="1">
        <v>0.15062791109085083</v>
      </c>
      <c r="C6" s="1">
        <v>0.37109285593032837</v>
      </c>
      <c r="D6" s="1">
        <v>0.4782792329788208</v>
      </c>
      <c r="E6" s="1">
        <v>0.18350130319595337</v>
      </c>
      <c r="F6" s="1">
        <v>7.0503972470760345E-2</v>
      </c>
      <c r="G6" s="1">
        <v>0.16908994019166104</v>
      </c>
      <c r="H6" s="1">
        <v>0.31887431822479595</v>
      </c>
      <c r="I6" s="1">
        <v>0.51203575612601071</v>
      </c>
      <c r="J6" s="1">
        <v>0.19635026746845247</v>
      </c>
      <c r="K6" s="1">
        <v>8.7499930739736567E-2</v>
      </c>
      <c r="L6" s="1">
        <v>0.14620901141937923</v>
      </c>
      <c r="M6" s="1">
        <v>0.30321490672469531</v>
      </c>
      <c r="N6" s="1">
        <v>0.55057608185592544</v>
      </c>
      <c r="O6" s="1">
        <v>0.21112931985855102</v>
      </c>
      <c r="P6" s="1">
        <v>9.4085947031974801E-2</v>
      </c>
      <c r="Q6" s="1">
        <v>0.16096065927330039</v>
      </c>
      <c r="R6" s="1">
        <v>0.33490258939862672</v>
      </c>
      <c r="S6" s="1">
        <v>0.5041367513280729</v>
      </c>
      <c r="T6" s="1">
        <v>0.21836976190987226</v>
      </c>
      <c r="U6" s="1">
        <v>0.10307472993460125</v>
      </c>
      <c r="V6" s="1">
        <v>0.12924039363861084</v>
      </c>
      <c r="W6" s="1">
        <v>0.35238641500473022</v>
      </c>
      <c r="X6" s="1">
        <v>0.51837319135665894</v>
      </c>
      <c r="Y6" s="1">
        <v>0.23021134734153748</v>
      </c>
      <c r="Z6" s="1">
        <v>0.11270000785589218</v>
      </c>
      <c r="AA6" s="214">
        <v>0.14311620235443115</v>
      </c>
      <c r="AB6" s="214">
        <v>0.31688379764556884</v>
      </c>
      <c r="AC6" s="214">
        <v>0.54</v>
      </c>
      <c r="AD6" s="214">
        <v>0.3</v>
      </c>
      <c r="AE6" s="214">
        <v>0.19121249589920045</v>
      </c>
      <c r="AF6" s="1">
        <v>0.15513968467712402</v>
      </c>
      <c r="AG6" s="1">
        <v>0.33457872271537781</v>
      </c>
      <c r="AH6" s="1">
        <v>0.51028156280517578</v>
      </c>
      <c r="AI6" s="1">
        <v>0.26762580871582031</v>
      </c>
      <c r="AJ6" s="1">
        <v>0.15956661105155945</v>
      </c>
      <c r="AK6" s="1">
        <v>0.15513968467712402</v>
      </c>
      <c r="AL6" s="1">
        <v>0.33457872271537781</v>
      </c>
      <c r="AM6" s="1">
        <v>0.51028156280517578</v>
      </c>
      <c r="AN6" s="1">
        <v>0.26762580871582031</v>
      </c>
      <c r="AO6" s="1">
        <v>0.15956661105155945</v>
      </c>
      <c r="AP6" s="1">
        <v>0.18724148434075369</v>
      </c>
      <c r="AQ6" s="1">
        <v>0.33414209767905217</v>
      </c>
      <c r="AR6" s="1">
        <v>0.47861641798019411</v>
      </c>
      <c r="AS6" s="1">
        <v>0.32192212935090048</v>
      </c>
      <c r="AT6" s="1">
        <v>0.23127918882370047</v>
      </c>
      <c r="AU6" s="1">
        <v>9.1368166291535199E-2</v>
      </c>
      <c r="AV6" s="1">
        <v>0.34117985193165135</v>
      </c>
      <c r="AW6" s="1">
        <v>0.56745198177681344</v>
      </c>
      <c r="AX6" s="1">
        <v>0.23580150818824769</v>
      </c>
      <c r="AY6" s="1">
        <v>8.3313418388366686E-2</v>
      </c>
      <c r="AZ6" s="1">
        <v>0.10864203534251794</v>
      </c>
      <c r="BA6" s="1">
        <v>0.33090340220883974</v>
      </c>
      <c r="BB6" s="1">
        <v>0.5604545558989048</v>
      </c>
      <c r="BC6" s="1">
        <v>0.27</v>
      </c>
      <c r="BD6" s="1">
        <v>0.1134</v>
      </c>
      <c r="BE6" s="1">
        <v>9.1368166291535199E-2</v>
      </c>
      <c r="BF6" s="1">
        <v>0.34117985193165135</v>
      </c>
      <c r="BG6" s="1">
        <v>0.56745198177681344</v>
      </c>
      <c r="BH6" s="1">
        <v>0.23580150818824769</v>
      </c>
      <c r="BI6" s="1">
        <v>8.3313418388366686E-2</v>
      </c>
      <c r="BJ6" s="1">
        <v>9.9840703877163151E-2</v>
      </c>
      <c r="BK6" s="1">
        <v>0.33620598968351345</v>
      </c>
      <c r="BL6" s="1">
        <v>0.56395328044891357</v>
      </c>
      <c r="BM6" s="1">
        <v>0.25290074944496155</v>
      </c>
      <c r="BN6" s="1">
        <v>9.8356708884239197E-2</v>
      </c>
      <c r="BO6" s="1">
        <v>9.9840703877163151E-2</v>
      </c>
      <c r="BP6" s="1">
        <v>0.33620598968351345</v>
      </c>
      <c r="BQ6" s="1">
        <v>0.56395328044891357</v>
      </c>
      <c r="BR6" s="1">
        <v>0.25290074944496155</v>
      </c>
      <c r="BS6" s="1">
        <v>9.8356708884239197E-2</v>
      </c>
      <c r="BT6" s="1">
        <v>0.10419601821899414</v>
      </c>
      <c r="BU6" s="1">
        <v>0.27980397033691407</v>
      </c>
      <c r="BV6" s="1">
        <v>0.61600001144409178</v>
      </c>
      <c r="BW6" s="1">
        <v>0.22</v>
      </c>
      <c r="BX6" s="1">
        <v>7.0000000000000007E-2</v>
      </c>
      <c r="BY6" s="1">
        <v>0.12584511056542397</v>
      </c>
      <c r="BZ6" s="1">
        <v>0.26715487772226337</v>
      </c>
      <c r="CA6" s="1">
        <v>0.60699999999999998</v>
      </c>
      <c r="CB6" s="1">
        <v>0.30299999999999999</v>
      </c>
      <c r="CC6" s="1">
        <v>9.2999999999999999E-2</v>
      </c>
      <c r="CD6" s="1">
        <v>0.12984209819182979</v>
      </c>
      <c r="CE6" s="1">
        <v>0.3158739252532996</v>
      </c>
      <c r="CF6" s="1">
        <v>0.55428397655487061</v>
      </c>
      <c r="CG6" s="1">
        <v>0.22100147604942322</v>
      </c>
      <c r="CH6" s="1">
        <v>8.8441036641597748E-2</v>
      </c>
      <c r="CI6" s="1">
        <v>0.14727765321731567</v>
      </c>
      <c r="CJ6" s="1">
        <v>0.41967427730560303</v>
      </c>
      <c r="CK6" s="1">
        <v>0.4330480694770813</v>
      </c>
      <c r="CL6" s="1">
        <v>0.20519064366817474</v>
      </c>
      <c r="CM6" s="1">
        <v>9.2682220041751862E-2</v>
      </c>
      <c r="CN6" s="1">
        <v>0.12000000387430193</v>
      </c>
      <c r="CO6" s="1">
        <v>0.46000000476837166</v>
      </c>
      <c r="CP6" s="1">
        <v>0.42</v>
      </c>
      <c r="CQ6" s="1">
        <v>0.122</v>
      </c>
      <c r="CR6" s="1">
        <v>4.8000000000000001E-2</v>
      </c>
      <c r="CS6" s="1">
        <v>0.12221807151719144</v>
      </c>
      <c r="CT6" s="1">
        <v>0.37220402168283329</v>
      </c>
      <c r="CU6" s="1">
        <v>0.50557789206504822</v>
      </c>
      <c r="CV6" s="1">
        <v>0.16852596402168274</v>
      </c>
      <c r="CW6" s="1">
        <v>7.7259048819541931E-2</v>
      </c>
      <c r="CX6" s="1">
        <v>9.1844497370539013E-2</v>
      </c>
      <c r="CY6" s="1">
        <v>0.41332701775407266</v>
      </c>
      <c r="CZ6" s="1">
        <v>0.4948284924030304</v>
      </c>
      <c r="DA6" s="1">
        <v>0.16494283080101013</v>
      </c>
      <c r="DB6" s="1">
        <v>5.687311664223671E-2</v>
      </c>
      <c r="DC6" s="1">
        <v>0.17005404996871951</v>
      </c>
      <c r="DD6" s="1">
        <v>0.38194595003128057</v>
      </c>
      <c r="DE6" s="1">
        <v>0.4479999999999999</v>
      </c>
      <c r="DF6" s="1">
        <v>0.13999999999999999</v>
      </c>
      <c r="DG6" s="1">
        <v>0.05</v>
      </c>
      <c r="DH6" s="1">
        <v>0.17135846276935934</v>
      </c>
      <c r="DI6" s="1">
        <v>0.39524052034467455</v>
      </c>
      <c r="DJ6" s="1">
        <v>0.43340100000000004</v>
      </c>
      <c r="DK6" s="1">
        <v>0.14446700000000001</v>
      </c>
      <c r="DL6" s="1">
        <v>5.9668963682879203E-2</v>
      </c>
      <c r="DM6" s="1">
        <v>0.1108790131759614</v>
      </c>
      <c r="DN6" s="1">
        <v>0.32933186903927725</v>
      </c>
      <c r="DO6" s="1">
        <v>0.55978911778476137</v>
      </c>
      <c r="DP6" s="1">
        <v>0.21963784608955519</v>
      </c>
      <c r="DQ6" s="1">
        <v>7.5008829181198861E-2</v>
      </c>
      <c r="DR6" s="1">
        <v>0.11998906283603361</v>
      </c>
      <c r="DS6" s="1">
        <v>0.28758295603849149</v>
      </c>
      <c r="DT6" s="1">
        <v>0.59242796897888184</v>
      </c>
      <c r="DU6" s="1">
        <v>0.24800048768520355</v>
      </c>
      <c r="DV6" s="1">
        <v>8.3813682198524475E-2</v>
      </c>
    </row>
    <row r="7" spans="1:126" x14ac:dyDescent="0.2">
      <c r="A7" s="1">
        <v>1920</v>
      </c>
      <c r="B7" s="1">
        <v>0.27127971148353425</v>
      </c>
      <c r="C7" s="1">
        <v>0.49372028851646571</v>
      </c>
      <c r="D7" s="1">
        <v>0.23500000000000004</v>
      </c>
      <c r="E7" s="1">
        <v>4.1000000000000002E-2</v>
      </c>
      <c r="F7" s="1">
        <v>6.468144569858978E-3</v>
      </c>
      <c r="G7" s="1">
        <v>0.17383524173462289</v>
      </c>
      <c r="H7" s="1">
        <v>0.32782313441438066</v>
      </c>
      <c r="I7" s="1">
        <v>0.49834163880158061</v>
      </c>
      <c r="J7" s="1">
        <v>0.1910989876270294</v>
      </c>
      <c r="K7" s="1">
        <v>9.5809177327156061E-2</v>
      </c>
      <c r="L7" s="1">
        <v>0.16320220197442517</v>
      </c>
      <c r="M7" s="1">
        <v>0.33845615922399425</v>
      </c>
      <c r="N7" s="1">
        <v>0.49834163880158061</v>
      </c>
      <c r="O7" s="1">
        <v>0.1910989876270294</v>
      </c>
      <c r="P7" s="1">
        <v>9.5809177327156061E-2</v>
      </c>
      <c r="Q7" s="1">
        <v>0.15743262554716486</v>
      </c>
      <c r="R7" s="1">
        <v>0.32756199054855439</v>
      </c>
      <c r="S7" s="1">
        <v>0.51500538390428074</v>
      </c>
      <c r="T7" s="1">
        <v>0.22307757323626351</v>
      </c>
      <c r="U7" s="1">
        <v>0.10529690747789644</v>
      </c>
      <c r="V7" s="1">
        <v>0.14296680688858032</v>
      </c>
      <c r="W7" s="1">
        <v>0.38236868381500244</v>
      </c>
      <c r="X7" s="1">
        <v>0.47466450929641724</v>
      </c>
      <c r="Y7" s="1">
        <v>0.2013343870639801</v>
      </c>
      <c r="Z7" s="1">
        <v>8.9739665389060974E-2</v>
      </c>
      <c r="AA7" s="214">
        <v>0.17939611211067202</v>
      </c>
      <c r="AB7" s="214">
        <v>0.39721373508566876</v>
      </c>
      <c r="AC7" s="214">
        <v>0.42339015280365927</v>
      </c>
      <c r="AD7" s="214">
        <v>0.23521675155758848</v>
      </c>
      <c r="AE7" s="214">
        <v>0.13660465676784514</v>
      </c>
      <c r="AF7" s="1">
        <v>0.17496310174465179</v>
      </c>
      <c r="AG7" s="1">
        <v>0.37496182322502136</v>
      </c>
      <c r="AH7" s="1">
        <v>0.45007508993148804</v>
      </c>
      <c r="AI7" s="1">
        <v>0.21904242038726807</v>
      </c>
      <c r="AJ7" s="1">
        <v>0.1194610521197319</v>
      </c>
      <c r="AK7" s="1">
        <v>0.17496310174465179</v>
      </c>
      <c r="AL7" s="1">
        <v>0.37496182322502136</v>
      </c>
      <c r="AM7" s="1">
        <v>0.45007508993148804</v>
      </c>
      <c r="AN7" s="1">
        <v>0.21904242038726807</v>
      </c>
      <c r="AO7" s="1">
        <v>0.1194610521197319</v>
      </c>
      <c r="AP7" s="1">
        <v>0.22005687776286881</v>
      </c>
      <c r="AQ7" s="1">
        <v>0.39270286177913866</v>
      </c>
      <c r="AR7" s="1">
        <v>0.38724026045799248</v>
      </c>
      <c r="AS7" s="1">
        <v>0.21654098852872847</v>
      </c>
      <c r="AT7" s="1">
        <v>0.14620297908782959</v>
      </c>
      <c r="AU7" s="1">
        <v>9.1368166291535199E-2</v>
      </c>
      <c r="AV7" s="1">
        <v>0.34117985193165135</v>
      </c>
      <c r="AW7" s="1">
        <v>0.56745198177681344</v>
      </c>
      <c r="AX7" s="1">
        <v>0.23580150818824769</v>
      </c>
      <c r="AY7" s="1">
        <v>8.3313418388366686E-2</v>
      </c>
      <c r="AZ7" s="1">
        <v>0.10864203587174415</v>
      </c>
      <c r="BA7" s="1">
        <v>0.33090340822935105</v>
      </c>
      <c r="BB7" s="1">
        <v>0.5604545558989048</v>
      </c>
      <c r="BC7" s="1">
        <v>0.27</v>
      </c>
      <c r="BD7" s="1">
        <v>0.1134</v>
      </c>
      <c r="BE7" s="1">
        <v>9.1368166291535199E-2</v>
      </c>
      <c r="BF7" s="1">
        <v>0.34117985193165135</v>
      </c>
      <c r="BG7" s="1">
        <v>0.56745198177681344</v>
      </c>
      <c r="BH7" s="1">
        <v>0.23580150818824769</v>
      </c>
      <c r="BI7" s="1">
        <v>8.3313418388366686E-2</v>
      </c>
      <c r="BJ7" s="1">
        <v>9.9840703877163151E-2</v>
      </c>
      <c r="BK7" s="1">
        <v>0.33620598968351345</v>
      </c>
      <c r="BL7" s="1">
        <v>0.56395328044891357</v>
      </c>
      <c r="BM7" s="1">
        <v>0.25290074944496155</v>
      </c>
      <c r="BN7" s="1">
        <v>9.8356708884239197E-2</v>
      </c>
      <c r="BO7" s="1">
        <v>9.9840703877163151E-2</v>
      </c>
      <c r="BP7" s="1">
        <v>0.33620598968351345</v>
      </c>
      <c r="BQ7" s="1">
        <v>0.56395328044891357</v>
      </c>
      <c r="BR7" s="1">
        <v>0.25290074944496155</v>
      </c>
      <c r="BS7" s="1">
        <v>9.8356708884239197E-2</v>
      </c>
      <c r="BT7" s="1">
        <v>0.10419601821899414</v>
      </c>
      <c r="BU7" s="1">
        <v>0.27980397033691407</v>
      </c>
      <c r="BV7" s="1">
        <v>0.61600001144409178</v>
      </c>
      <c r="BW7" s="1">
        <v>0.22</v>
      </c>
      <c r="BX7" s="1">
        <v>7.0000000000000007E-2</v>
      </c>
      <c r="BY7" s="1">
        <v>0.12584511056542397</v>
      </c>
      <c r="BZ7" s="1">
        <v>0.26715487772226337</v>
      </c>
      <c r="CA7" s="1">
        <v>0.60699999999999998</v>
      </c>
      <c r="CB7" s="1">
        <v>0.30299999999999999</v>
      </c>
      <c r="CC7" s="1">
        <v>9.2999999999999999E-2</v>
      </c>
      <c r="CD7" s="1">
        <v>0.12984209819182979</v>
      </c>
      <c r="CE7" s="1">
        <v>0.3158739252532996</v>
      </c>
      <c r="CF7" s="1">
        <v>0.55428397655487061</v>
      </c>
      <c r="CG7" s="1">
        <v>0.22100147604942322</v>
      </c>
      <c r="CH7" s="1">
        <v>8.8441036641597748E-2</v>
      </c>
      <c r="CI7" s="1">
        <v>0.14458006620407104</v>
      </c>
      <c r="CJ7" s="1">
        <v>0.41214901208877563</v>
      </c>
      <c r="CK7" s="1">
        <v>0.44327092170715332</v>
      </c>
      <c r="CL7" s="1">
        <v>0.19213123619556427</v>
      </c>
      <c r="CM7" s="1">
        <v>6.9312304258346558E-2</v>
      </c>
      <c r="CN7" s="1">
        <v>0.14926493167877197</v>
      </c>
      <c r="CO7" s="1">
        <v>0.40507984161376953</v>
      </c>
      <c r="CP7" s="1">
        <v>0.4456552267074585</v>
      </c>
      <c r="CQ7" s="1">
        <v>0.12955449521541595</v>
      </c>
      <c r="CR7" s="1">
        <v>5.0062369555234909E-2</v>
      </c>
      <c r="CS7" s="1">
        <v>0.16279298067092896</v>
      </c>
      <c r="CT7" s="1">
        <v>0.49577122926712036</v>
      </c>
      <c r="CU7" s="1">
        <v>0.34143579006195068</v>
      </c>
      <c r="CV7" s="1">
        <v>0.13424696028232574</v>
      </c>
      <c r="CW7" s="1">
        <v>5.9834722429513931E-2</v>
      </c>
      <c r="CX7" s="1">
        <v>9.1844497370539013E-2</v>
      </c>
      <c r="CY7" s="1">
        <v>0.41332701775407266</v>
      </c>
      <c r="CZ7" s="1">
        <v>0.4948284924030304</v>
      </c>
      <c r="DA7" s="1">
        <v>0.16494283080101013</v>
      </c>
      <c r="DB7" s="1">
        <v>5.687311664223671E-2</v>
      </c>
      <c r="DC7" s="1">
        <v>0.14390768279740143</v>
      </c>
      <c r="DD7" s="1">
        <v>0.32322050920259859</v>
      </c>
      <c r="DE7" s="1">
        <v>0.532871808</v>
      </c>
      <c r="DF7" s="1">
        <v>0.16652243999999999</v>
      </c>
      <c r="DG7" s="1">
        <v>5.9472299999999999E-2</v>
      </c>
      <c r="DH7" s="1">
        <v>0.17135846276935934</v>
      </c>
      <c r="DI7" s="1">
        <v>0.39524052034467455</v>
      </c>
      <c r="DJ7" s="1">
        <v>0.43340100000000004</v>
      </c>
      <c r="DK7" s="1">
        <v>0.14446700000000001</v>
      </c>
      <c r="DL7" s="1">
        <v>5.9668963682879203E-2</v>
      </c>
      <c r="DM7" s="1">
        <v>0.11331953660511307</v>
      </c>
      <c r="DN7" s="1">
        <v>0.33658069024840143</v>
      </c>
      <c r="DO7" s="1">
        <v>0.5500997731464855</v>
      </c>
      <c r="DP7" s="1">
        <v>0.20246153773966621</v>
      </c>
      <c r="DQ7" s="1">
        <v>6.2215755267816725E-2</v>
      </c>
      <c r="DR7" s="1">
        <v>0.11998906283603361</v>
      </c>
      <c r="DS7" s="1">
        <v>0.28758295603849149</v>
      </c>
      <c r="DT7" s="1">
        <v>0.59242796897888184</v>
      </c>
      <c r="DU7" s="1">
        <v>0.24800048768520355</v>
      </c>
      <c r="DV7" s="1">
        <v>8.3813682198524475E-2</v>
      </c>
    </row>
    <row r="8" spans="1:126" x14ac:dyDescent="0.2">
      <c r="A8" s="1">
        <v>1930</v>
      </c>
      <c r="B8" s="1">
        <v>0.27127971148353425</v>
      </c>
      <c r="C8" s="1">
        <v>0.49372028851646571</v>
      </c>
      <c r="D8" s="1">
        <v>0.23500000000000004</v>
      </c>
      <c r="E8" s="1">
        <v>4.1000000000000002E-2</v>
      </c>
      <c r="F8" s="1">
        <v>6.468144569858978E-3</v>
      </c>
      <c r="G8" s="1">
        <v>0.17690754963022062</v>
      </c>
      <c r="H8" s="1">
        <v>0.33361697457113348</v>
      </c>
      <c r="I8" s="1">
        <v>0.48947549101346188</v>
      </c>
      <c r="J8" s="1">
        <v>0.18769908757209777</v>
      </c>
      <c r="K8" s="1">
        <v>8.8782766475677496E-2</v>
      </c>
      <c r="L8" s="1">
        <v>0.16608658496087625</v>
      </c>
      <c r="M8" s="1">
        <v>0.34443792402566187</v>
      </c>
      <c r="N8" s="1">
        <v>0.48947549101346188</v>
      </c>
      <c r="O8" s="1">
        <v>0.18769908757209777</v>
      </c>
      <c r="P8" s="1">
        <v>8.8782766475677496E-2</v>
      </c>
      <c r="Q8" s="1">
        <v>0.22309327982885477</v>
      </c>
      <c r="R8" s="1">
        <v>0.46417874671633674</v>
      </c>
      <c r="S8" s="1">
        <v>0.31272797345480852</v>
      </c>
      <c r="T8" s="1">
        <v>0.10424265781826951</v>
      </c>
      <c r="U8" s="1">
        <v>4.920454053852874E-2</v>
      </c>
      <c r="V8" s="1">
        <v>0.15908092260360718</v>
      </c>
      <c r="W8" s="1">
        <v>0.40885847806930542</v>
      </c>
      <c r="X8" s="1">
        <v>0.4320605993270874</v>
      </c>
      <c r="Y8" s="1">
        <v>0.17328397929668427</v>
      </c>
      <c r="Z8" s="1">
        <v>7.225344330072403E-2</v>
      </c>
      <c r="AA8" s="214">
        <v>0.18921883245189142</v>
      </c>
      <c r="AB8" s="214">
        <v>0.41896292122762202</v>
      </c>
      <c r="AC8" s="214">
        <v>0.39181824632048656</v>
      </c>
      <c r="AD8" s="214">
        <v>0.21767680351138141</v>
      </c>
      <c r="AE8" s="214">
        <v>0.13286206343173981</v>
      </c>
      <c r="AF8" s="1">
        <v>0.18440293967723848</v>
      </c>
      <c r="AG8" s="1">
        <v>0.41027214837074283</v>
      </c>
      <c r="AH8" s="1">
        <v>0.40532491195201875</v>
      </c>
      <c r="AI8" s="1">
        <v>0.18681862187385562</v>
      </c>
      <c r="AJ8" s="1">
        <v>0.11600000000000001</v>
      </c>
      <c r="AK8" s="1">
        <v>0.19535763561725616</v>
      </c>
      <c r="AL8" s="1">
        <v>0.41670572757720947</v>
      </c>
      <c r="AM8" s="1">
        <v>0.38793662190437317</v>
      </c>
      <c r="AN8" s="1">
        <v>0.17897948622703552</v>
      </c>
      <c r="AO8" s="1">
        <v>9.7345940768718719E-2</v>
      </c>
      <c r="AP8" s="1">
        <v>0.2100375032032171</v>
      </c>
      <c r="AQ8" s="1">
        <v>0.37482277049177498</v>
      </c>
      <c r="AR8" s="1">
        <v>0.41513972630500789</v>
      </c>
      <c r="AS8" s="1">
        <v>0.22071449905633928</v>
      </c>
      <c r="AT8" s="1">
        <v>0.1350637044906616</v>
      </c>
      <c r="AU8" s="1">
        <v>9.1368166335208334E-2</v>
      </c>
      <c r="AV8" s="1">
        <v>0.34117985188797817</v>
      </c>
      <c r="AW8" s="1">
        <v>0.56745198177681344</v>
      </c>
      <c r="AX8" s="1">
        <v>0.23580150818824769</v>
      </c>
      <c r="AY8" s="1">
        <v>8.3313418388366686E-2</v>
      </c>
      <c r="AZ8" s="1">
        <v>0.10417729467153548</v>
      </c>
      <c r="BA8" s="1">
        <v>0.31730463802814479</v>
      </c>
      <c r="BB8" s="1">
        <v>0.57851806730031974</v>
      </c>
      <c r="BC8" s="1">
        <v>0.3</v>
      </c>
      <c r="BD8" s="1">
        <v>0.126</v>
      </c>
      <c r="BE8" s="1">
        <v>9.1368166335208334E-2</v>
      </c>
      <c r="BF8" s="1">
        <v>0.34117985188797817</v>
      </c>
      <c r="BG8" s="1">
        <v>0.56745198177681344</v>
      </c>
      <c r="BH8" s="1">
        <v>0.23580150818824769</v>
      </c>
      <c r="BI8" s="1">
        <v>8.3313418388366686E-2</v>
      </c>
      <c r="BJ8" s="1">
        <v>9.7772732377052307E-2</v>
      </c>
      <c r="BK8" s="1">
        <v>0.32924225926399231</v>
      </c>
      <c r="BL8" s="1">
        <v>0.57298505306243896</v>
      </c>
      <c r="BM8" s="1">
        <v>0.26790076494216919</v>
      </c>
      <c r="BN8" s="1">
        <v>0.10465671122074127</v>
      </c>
      <c r="BO8" s="1">
        <v>9.7772732377052307E-2</v>
      </c>
      <c r="BP8" s="1">
        <v>0.32924225926399231</v>
      </c>
      <c r="BQ8" s="1">
        <v>0.57298505306243896</v>
      </c>
      <c r="BR8" s="1">
        <v>0.26790076494216919</v>
      </c>
      <c r="BS8" s="1">
        <v>0.10465671122074127</v>
      </c>
      <c r="BT8" s="1">
        <v>0.10419601821899414</v>
      </c>
      <c r="BU8" s="1">
        <v>0.27980397033691407</v>
      </c>
      <c r="BV8" s="1">
        <v>0.61600001144409178</v>
      </c>
      <c r="BW8" s="1">
        <v>0.22</v>
      </c>
      <c r="BX8" s="1">
        <v>7.0000000000000007E-2</v>
      </c>
      <c r="BY8" s="1">
        <v>0.12584511056542397</v>
      </c>
      <c r="BZ8" s="1">
        <v>0.26715487772226337</v>
      </c>
      <c r="CA8" s="1">
        <v>0.60699999999999998</v>
      </c>
      <c r="CB8" s="1">
        <v>0.30299999999999999</v>
      </c>
      <c r="CC8" s="1">
        <v>9.2999999999999999E-2</v>
      </c>
      <c r="CD8" s="1">
        <v>0.12984209819182979</v>
      </c>
      <c r="CE8" s="1">
        <v>0.3158739252532996</v>
      </c>
      <c r="CF8" s="1">
        <v>0.55428397655487061</v>
      </c>
      <c r="CG8" s="1">
        <v>0.22100147604942322</v>
      </c>
      <c r="CH8" s="1">
        <v>8.8441036641597748E-2</v>
      </c>
      <c r="CI8" s="1">
        <v>0.13572585582733154</v>
      </c>
      <c r="CJ8" s="1">
        <v>0.39946913719177246</v>
      </c>
      <c r="CK8" s="1">
        <v>0.464805006980896</v>
      </c>
      <c r="CL8" s="1">
        <v>0.19456595182418823</v>
      </c>
      <c r="CM8" s="1">
        <v>7.5605139136314392E-2</v>
      </c>
      <c r="CN8" s="1">
        <v>0.14900767803192139</v>
      </c>
      <c r="CO8" s="1">
        <v>0.40395504236221313</v>
      </c>
      <c r="CP8" s="1">
        <v>0.44703727960586548</v>
      </c>
      <c r="CQ8" s="1">
        <v>0.14415118098258972</v>
      </c>
      <c r="CR8" s="1">
        <v>5.2432361990213394E-2</v>
      </c>
      <c r="CS8" s="1">
        <v>0.16627287864685059</v>
      </c>
      <c r="CT8" s="1">
        <v>0.50679206848144531</v>
      </c>
      <c r="CU8" s="1">
        <v>0.3269350528717041</v>
      </c>
      <c r="CV8" s="1">
        <v>0.12752357125282288</v>
      </c>
      <c r="CW8" s="1">
        <v>5.4499082267284393E-2</v>
      </c>
      <c r="CX8" s="1">
        <v>9.1977775096893311E-2</v>
      </c>
      <c r="CY8" s="1">
        <v>0.41392678022384644</v>
      </c>
      <c r="CZ8" s="1">
        <v>0.49409544467926025</v>
      </c>
      <c r="DA8" s="1">
        <v>0.16494283080101013</v>
      </c>
      <c r="DB8" s="1">
        <v>5.687311664223671E-2</v>
      </c>
      <c r="DC8" s="1">
        <v>0.16091550675010358</v>
      </c>
      <c r="DD8" s="1">
        <v>0.36142053724529744</v>
      </c>
      <c r="DE8" s="1">
        <v>0.47766395600459899</v>
      </c>
      <c r="DF8" s="1">
        <v>0.13647541600131399</v>
      </c>
      <c r="DG8" s="1">
        <v>5.5984874284456504E-2</v>
      </c>
      <c r="DH8" s="1">
        <v>0.16250609276672343</v>
      </c>
      <c r="DI8" s="1">
        <v>0.37482242177031877</v>
      </c>
      <c r="DJ8" s="1">
        <v>0.46267148546295778</v>
      </c>
      <c r="DK8" s="1">
        <v>0.2034099864288807</v>
      </c>
      <c r="DL8" s="1">
        <v>9.479768290159106E-2</v>
      </c>
      <c r="DM8" s="1">
        <v>0.11300198496737913</v>
      </c>
      <c r="DN8" s="1">
        <v>0.33563750116891861</v>
      </c>
      <c r="DO8" s="1">
        <v>0.55136051386370233</v>
      </c>
      <c r="DP8" s="1">
        <v>0.20469645373415277</v>
      </c>
      <c r="DQ8" s="1">
        <v>6.1140417880659201E-2</v>
      </c>
      <c r="DR8" s="1">
        <v>0.11998906283603361</v>
      </c>
      <c r="DS8" s="1">
        <v>0.28758295603849149</v>
      </c>
      <c r="DT8" s="1">
        <v>0.59242796897888184</v>
      </c>
      <c r="DU8" s="1">
        <v>0.24800048768520355</v>
      </c>
      <c r="DV8" s="1">
        <v>8.3813682198524475E-2</v>
      </c>
    </row>
    <row r="9" spans="1:126" x14ac:dyDescent="0.2">
      <c r="A9" s="1">
        <v>1940</v>
      </c>
      <c r="B9" s="1">
        <v>0.24927650718968811</v>
      </c>
      <c r="C9" s="1">
        <v>0.49372351452322394</v>
      </c>
      <c r="D9" s="1">
        <v>0.25699997828708798</v>
      </c>
      <c r="E9" s="1">
        <v>4.2000000000000003E-2</v>
      </c>
      <c r="F9" s="1">
        <v>7.3955379777019799E-3</v>
      </c>
      <c r="G9" s="1">
        <v>0.18025272697707215</v>
      </c>
      <c r="H9" s="1">
        <v>0.33992539921549275</v>
      </c>
      <c r="I9" s="1">
        <v>0.4798218893099509</v>
      </c>
      <c r="J9" s="1">
        <v>0.18399722270965579</v>
      </c>
      <c r="K9" s="1">
        <v>8.2702918744087223E-2</v>
      </c>
      <c r="L9" s="1">
        <v>0.16922714669941349</v>
      </c>
      <c r="M9" s="1">
        <v>0.35095096399063558</v>
      </c>
      <c r="N9" s="1">
        <v>0.4798218893099509</v>
      </c>
      <c r="O9" s="1">
        <v>0.18399722270965579</v>
      </c>
      <c r="P9" s="1">
        <v>8.2702918744087223E-2</v>
      </c>
      <c r="Q9" s="1">
        <v>0.191379989063658</v>
      </c>
      <c r="R9" s="1">
        <v>0.39819452893562773</v>
      </c>
      <c r="S9" s="1">
        <v>0.41042548200071421</v>
      </c>
      <c r="T9" s="1">
        <v>0.16417019280028572</v>
      </c>
      <c r="U9" s="1">
        <v>7.7491490297017407E-2</v>
      </c>
      <c r="V9" s="1">
        <v>0.16593635082244873</v>
      </c>
      <c r="W9" s="1">
        <v>0.40948933362960815</v>
      </c>
      <c r="X9" s="1">
        <v>0.42457431554794312</v>
      </c>
      <c r="Y9" s="1">
        <v>0.16876597702503204</v>
      </c>
      <c r="Z9" s="1">
        <v>7.4176870286464691E-2</v>
      </c>
      <c r="AA9" s="214">
        <v>0.19500000000000001</v>
      </c>
      <c r="AB9" s="214">
        <f>1-(AA9+AC9)</f>
        <v>0.46527539937674778</v>
      </c>
      <c r="AC9" s="214">
        <v>0.33972460062325216</v>
      </c>
      <c r="AD9" s="214">
        <v>0.18873588923514006</v>
      </c>
      <c r="AE9" s="214">
        <v>9.6456837344169613E-2</v>
      </c>
      <c r="AF9" s="1">
        <v>0.18565454334020615</v>
      </c>
      <c r="AG9" s="1">
        <v>0.41305680096149444</v>
      </c>
      <c r="AH9" s="1">
        <v>0.40128865569829941</v>
      </c>
      <c r="AI9" s="1">
        <v>0.18129929125308991</v>
      </c>
      <c r="AJ9" s="1">
        <v>0.11</v>
      </c>
      <c r="AK9" s="1">
        <v>0.19704292714595795</v>
      </c>
      <c r="AL9" s="1">
        <v>0.41620567440986633</v>
      </c>
      <c r="AM9" s="1">
        <v>0.38675141334533691</v>
      </c>
      <c r="AN9" s="1">
        <v>0.17310285568237305</v>
      </c>
      <c r="AO9" s="1">
        <v>8.4472298622131348E-2</v>
      </c>
      <c r="AP9" s="1">
        <v>0.22542902303710094</v>
      </c>
      <c r="AQ9" s="1">
        <v>0.40228973243063254</v>
      </c>
      <c r="AR9" s="1">
        <v>0.37228124453226646</v>
      </c>
      <c r="AS9" s="1">
        <v>0.17073938581546066</v>
      </c>
      <c r="AT9" s="1">
        <v>8.9763987795512534E-2</v>
      </c>
      <c r="AU9" s="1">
        <v>8.9355481208954188E-2</v>
      </c>
      <c r="AV9" s="1">
        <v>0.33366424069848327</v>
      </c>
      <c r="AW9" s="1">
        <v>0.57698027809256258</v>
      </c>
      <c r="AX9" s="1">
        <v>0.25263549971580507</v>
      </c>
      <c r="AY9" s="1">
        <v>9.1401024162769323E-2</v>
      </c>
      <c r="AZ9" s="1">
        <v>9.8224306404590594E-2</v>
      </c>
      <c r="BA9" s="1">
        <v>0.29917294442653652</v>
      </c>
      <c r="BB9" s="1">
        <v>0.60260274916887291</v>
      </c>
      <c r="BC9" s="1">
        <v>0.34</v>
      </c>
      <c r="BD9" s="1">
        <v>0.14280000000000001</v>
      </c>
      <c r="BE9" s="1">
        <v>8.9355481208954188E-2</v>
      </c>
      <c r="BF9" s="1">
        <v>0.33366424069848327</v>
      </c>
      <c r="BG9" s="1">
        <v>0.57698027809256258</v>
      </c>
      <c r="BH9" s="1">
        <v>0.25263549971580507</v>
      </c>
      <c r="BI9" s="1">
        <v>9.1401024162769323E-2</v>
      </c>
      <c r="BJ9" s="1">
        <v>9.378989040851593E-2</v>
      </c>
      <c r="BK9" s="1">
        <v>0.31641858816146851</v>
      </c>
      <c r="BL9" s="1">
        <v>0.58979153633117676</v>
      </c>
      <c r="BM9" s="1">
        <v>0.29631775617599487</v>
      </c>
      <c r="BN9" s="1">
        <v>0.11710051447153091</v>
      </c>
      <c r="BO9" s="1">
        <v>9.378989040851593E-2</v>
      </c>
      <c r="BP9" s="1">
        <v>0.31641858816146851</v>
      </c>
      <c r="BQ9" s="1">
        <v>0.58979153633117676</v>
      </c>
      <c r="BR9" s="1">
        <v>0.29631775617599487</v>
      </c>
      <c r="BS9" s="1">
        <v>0.11710051447153091</v>
      </c>
      <c r="BT9" s="1">
        <v>0.10799483138322831</v>
      </c>
      <c r="BU9" s="1">
        <v>0.29000515675544741</v>
      </c>
      <c r="BV9" s="1">
        <v>0.60200001186132424</v>
      </c>
      <c r="BW9" s="1">
        <v>0.215</v>
      </c>
      <c r="BX9" s="1">
        <v>8.2000000000000003E-2</v>
      </c>
      <c r="BY9" s="1">
        <v>0.12584511056542397</v>
      </c>
      <c r="BZ9" s="1">
        <v>0.26715487772226337</v>
      </c>
      <c r="CA9" s="1">
        <v>0.60699999999999998</v>
      </c>
      <c r="CB9" s="1">
        <v>0.30299999999999999</v>
      </c>
      <c r="CC9" s="1">
        <v>9.2999999999999999E-2</v>
      </c>
      <c r="CD9" s="1">
        <v>0.12984209819182979</v>
      </c>
      <c r="CE9" s="1">
        <v>0.3158739252532996</v>
      </c>
      <c r="CF9" s="1">
        <v>0.55428397655487061</v>
      </c>
      <c r="CG9" s="1">
        <v>0.22100147604942322</v>
      </c>
      <c r="CH9" s="1">
        <v>8.8441036641597748E-2</v>
      </c>
      <c r="CI9" s="1">
        <v>0.13455867767333984</v>
      </c>
      <c r="CJ9" s="1">
        <v>0.37368333339691162</v>
      </c>
      <c r="CK9" s="1">
        <v>0.49175798892974854</v>
      </c>
      <c r="CL9" s="1">
        <v>0.20964416861534119</v>
      </c>
      <c r="CM9" s="1">
        <v>8.0022670328617096E-2</v>
      </c>
      <c r="CN9" s="1">
        <v>0.14529311656951904</v>
      </c>
      <c r="CO9" s="1">
        <v>0.39382576942443848</v>
      </c>
      <c r="CP9" s="1">
        <v>0.46088111400604248</v>
      </c>
      <c r="CQ9" s="1">
        <v>0.1317768394947052</v>
      </c>
      <c r="CR9" s="1">
        <v>4.1916009038686752E-2</v>
      </c>
      <c r="CS9" s="1">
        <v>0.16198575496673584</v>
      </c>
      <c r="CT9" s="1">
        <v>0.49321377277374268</v>
      </c>
      <c r="CU9" s="1">
        <v>0.34480047225952148</v>
      </c>
      <c r="CV9" s="1">
        <v>0.13434053957462311</v>
      </c>
      <c r="CW9" s="1">
        <v>5.7416822761297226E-2</v>
      </c>
      <c r="CX9" s="1">
        <v>0.13872045278549194</v>
      </c>
      <c r="CY9" s="1">
        <v>0.48862934112548828</v>
      </c>
      <c r="CZ9" s="1">
        <v>0.37265020608901978</v>
      </c>
      <c r="DA9" s="1">
        <v>0.11616562306880951</v>
      </c>
      <c r="DB9" s="1">
        <v>3.6029569804668427E-2</v>
      </c>
      <c r="DC9" s="1">
        <v>0.1519837763421554</v>
      </c>
      <c r="DD9" s="1">
        <v>0.34135963157022198</v>
      </c>
      <c r="DE9" s="1">
        <v>0.50665659208762259</v>
      </c>
      <c r="DF9" s="1">
        <v>0.19486792003370099</v>
      </c>
      <c r="DG9" s="1">
        <v>8.7002829482258001E-2</v>
      </c>
      <c r="DH9" s="1">
        <v>0.15513279331085633</v>
      </c>
      <c r="DI9" s="1">
        <v>0.35781581044004007</v>
      </c>
      <c r="DJ9" s="1">
        <v>0.48705139624910354</v>
      </c>
      <c r="DK9" s="1">
        <v>0.23955322643677679</v>
      </c>
      <c r="DL9" s="1">
        <v>0.11132640509674907</v>
      </c>
      <c r="DM9" s="1">
        <v>0.11876764630461119</v>
      </c>
      <c r="DN9" s="1">
        <v>0.3527626177265919</v>
      </c>
      <c r="DO9" s="1">
        <v>0.52846973596879687</v>
      </c>
      <c r="DP9" s="1">
        <v>0.16411795496360249</v>
      </c>
      <c r="DQ9" s="1">
        <v>5.0170952647556888E-2</v>
      </c>
      <c r="DR9" s="1">
        <v>0.12136291602548432</v>
      </c>
      <c r="DS9" s="1">
        <v>0.29087572916336413</v>
      </c>
      <c r="DT9" s="1">
        <v>0.58776134252548218</v>
      </c>
      <c r="DU9" s="1">
        <v>0.24633382260799408</v>
      </c>
      <c r="DV9" s="1">
        <v>8.7813675403594971E-2</v>
      </c>
    </row>
    <row r="10" spans="1:126" x14ac:dyDescent="0.2">
      <c r="A10" s="1">
        <v>1950</v>
      </c>
      <c r="B10" s="1">
        <v>0.23318386300567601</v>
      </c>
      <c r="C10" s="1">
        <v>0.50081611546044313</v>
      </c>
      <c r="D10" s="1">
        <v>0.26600002153388091</v>
      </c>
      <c r="E10" s="1">
        <v>0.06</v>
      </c>
      <c r="F10" s="1">
        <v>1.2645131103079592E-2</v>
      </c>
      <c r="G10" s="1">
        <v>0.254</v>
      </c>
      <c r="H10" s="1">
        <v>0.47899999999999998</v>
      </c>
      <c r="I10" s="1">
        <v>0.26700000000000002</v>
      </c>
      <c r="J10" s="1">
        <v>0.05</v>
      </c>
      <c r="K10" s="1">
        <v>8.9999999999999993E-3</v>
      </c>
      <c r="L10" s="1">
        <v>0.23410887230682717</v>
      </c>
      <c r="M10" s="1">
        <v>0.4855056414842121</v>
      </c>
      <c r="N10" s="1">
        <v>0.2803854862089607</v>
      </c>
      <c r="O10" s="1">
        <v>8.6272463893890386E-2</v>
      </c>
      <c r="P10" s="1">
        <v>2.1164180526733398E-2</v>
      </c>
      <c r="Q10" s="1">
        <v>0.22707123168152693</v>
      </c>
      <c r="R10" s="1">
        <v>0.47245546713968528</v>
      </c>
      <c r="S10" s="1">
        <v>0.30047330117878784</v>
      </c>
      <c r="T10" s="1">
        <v>9.3897906618371177E-2</v>
      </c>
      <c r="U10" s="1">
        <v>4.4321618897526768E-2</v>
      </c>
      <c r="V10" s="1">
        <v>0.19459521770477295</v>
      </c>
      <c r="W10" s="1">
        <v>0.46476924419403076</v>
      </c>
      <c r="X10" s="1">
        <v>0.34063553810119629</v>
      </c>
      <c r="Y10" s="1">
        <v>0.10432655364274979</v>
      </c>
      <c r="Z10" s="1">
        <v>3.6277040839195251E-2</v>
      </c>
      <c r="AA10" s="214">
        <v>0.19500000000000001</v>
      </c>
      <c r="AB10" s="214">
        <f>1-(AA10+AC10)</f>
        <v>0.47499999999999998</v>
      </c>
      <c r="AC10" s="214">
        <v>0.33</v>
      </c>
      <c r="AD10" s="214">
        <v>0.13523904769420625</v>
      </c>
      <c r="AE10" s="214">
        <v>6.1072318530082707E-2</v>
      </c>
      <c r="AF10" s="1">
        <v>0.19647339885210086</v>
      </c>
      <c r="AG10" s="1">
        <v>0.43712732338129284</v>
      </c>
      <c r="AH10" s="1">
        <v>0.36639927776660636</v>
      </c>
      <c r="AI10" s="1">
        <v>0.13359022625494607</v>
      </c>
      <c r="AJ10" s="1">
        <v>5.8136031403541559E-2</v>
      </c>
      <c r="AK10" s="1">
        <v>0.20508316159248352</v>
      </c>
      <c r="AL10" s="1">
        <v>0.42908075451850891</v>
      </c>
      <c r="AM10" s="1">
        <v>0.36583605408668518</v>
      </c>
      <c r="AN10" s="1">
        <v>0.11414551734924316</v>
      </c>
      <c r="AO10" s="1">
        <v>4.8924114555120468E-2</v>
      </c>
      <c r="AP10" s="1">
        <v>0.24118300086539021</v>
      </c>
      <c r="AQ10" s="1">
        <v>0.43040351937730076</v>
      </c>
      <c r="AR10" s="1">
        <v>0.328413479757309</v>
      </c>
      <c r="AS10" s="1">
        <v>0.12311856056451798</v>
      </c>
      <c r="AT10" s="1">
        <v>5.4025481796264652E-2</v>
      </c>
      <c r="AU10" s="1">
        <v>8.9806082356623032E-2</v>
      </c>
      <c r="AV10" s="1">
        <v>0.33534684021851946</v>
      </c>
      <c r="AW10" s="1">
        <v>0.57484707742485752</v>
      </c>
      <c r="AX10" s="1">
        <v>0.24886669564247133</v>
      </c>
      <c r="AY10" s="1">
        <v>9.0293132960796357E-2</v>
      </c>
      <c r="AZ10" s="1">
        <v>0.10417729467153548</v>
      </c>
      <c r="BA10" s="1">
        <v>0.31730463802814479</v>
      </c>
      <c r="BB10" s="1">
        <v>0.57851806730031974</v>
      </c>
      <c r="BC10" s="1">
        <v>0.3</v>
      </c>
      <c r="BD10" s="1">
        <v>0.126</v>
      </c>
      <c r="BE10" s="1">
        <v>8.9806082356623032E-2</v>
      </c>
      <c r="BF10" s="1">
        <v>0.33534684021851946</v>
      </c>
      <c r="BG10" s="1">
        <v>0.57484707742485752</v>
      </c>
      <c r="BH10" s="1">
        <v>0.24886669564247133</v>
      </c>
      <c r="BI10" s="1">
        <v>9.0293132960796357E-2</v>
      </c>
      <c r="BJ10" s="1">
        <v>9.6991688013076782E-2</v>
      </c>
      <c r="BK10" s="1">
        <v>0.32632574439048767</v>
      </c>
      <c r="BL10" s="1">
        <v>0.57668256759643555</v>
      </c>
      <c r="BM10" s="1">
        <v>0.27443334460258484</v>
      </c>
      <c r="BN10" s="1">
        <v>0.10814656317234039</v>
      </c>
      <c r="BO10" s="1">
        <v>9.6991688013076782E-2</v>
      </c>
      <c r="BP10" s="1">
        <v>0.32632574439048767</v>
      </c>
      <c r="BQ10" s="1">
        <v>0.57668256759643555</v>
      </c>
      <c r="BR10" s="1">
        <v>0.27443334460258484</v>
      </c>
      <c r="BS10" s="1">
        <v>0.10814656317234039</v>
      </c>
      <c r="BT10" s="1">
        <v>0.16573679147958756</v>
      </c>
      <c r="BU10" s="1">
        <v>0.44506319031715391</v>
      </c>
      <c r="BV10" s="1">
        <v>0.38920001820325856</v>
      </c>
      <c r="BW10" s="1">
        <v>0.13900000000000001</v>
      </c>
      <c r="BX10" s="1">
        <v>4.2000000000000003E-2</v>
      </c>
      <c r="BY10" s="1">
        <v>0.12584511056542397</v>
      </c>
      <c r="BZ10" s="1">
        <v>0.26715487772226337</v>
      </c>
      <c r="CA10" s="1">
        <v>0.60699999999999998</v>
      </c>
      <c r="CB10" s="1">
        <v>0.30299999999999999</v>
      </c>
      <c r="CC10" s="1">
        <v>9.2999999999999999E-2</v>
      </c>
      <c r="CD10" s="1">
        <v>0.12984209819182979</v>
      </c>
      <c r="CE10" s="1">
        <v>0.3158739252532996</v>
      </c>
      <c r="CF10" s="1">
        <v>0.55428397655487061</v>
      </c>
      <c r="CG10" s="1">
        <v>0.22100147604942322</v>
      </c>
      <c r="CH10" s="1">
        <v>8.8441036641597748E-2</v>
      </c>
      <c r="CI10" s="1">
        <v>0.17319488525390625</v>
      </c>
      <c r="CJ10" s="1">
        <v>0.43519806861877441</v>
      </c>
      <c r="CK10" s="1">
        <v>0.39160704612731934</v>
      </c>
      <c r="CL10" s="1">
        <v>0.16752289235591888</v>
      </c>
      <c r="CM10" s="1">
        <v>5.9704679995775223E-2</v>
      </c>
      <c r="CN10" s="1">
        <v>0.17463994026184082</v>
      </c>
      <c r="CO10" s="1">
        <v>0.47576212882995605</v>
      </c>
      <c r="CP10" s="1">
        <v>0.34959793090820312</v>
      </c>
      <c r="CQ10" s="1">
        <v>9.537198394536972E-2</v>
      </c>
      <c r="CR10" s="1">
        <v>2.7471089735627174E-2</v>
      </c>
      <c r="CS10" s="1">
        <v>0.16321593523025513</v>
      </c>
      <c r="CT10" s="1">
        <v>0.4984700083732605</v>
      </c>
      <c r="CU10" s="1">
        <v>0.33831405639648438</v>
      </c>
      <c r="CV10" s="1">
        <v>0.17968958616256714</v>
      </c>
      <c r="CW10" s="1">
        <v>7.3419675230979919E-2</v>
      </c>
      <c r="CX10" s="1">
        <v>0.1298796534538269</v>
      </c>
      <c r="CY10" s="1">
        <v>0.46199566125869751</v>
      </c>
      <c r="CZ10" s="1">
        <v>0.40812468528747559</v>
      </c>
      <c r="DA10" s="1">
        <v>0.1456899493932724</v>
      </c>
      <c r="DB10" s="1">
        <v>4.2770009487867355E-2</v>
      </c>
      <c r="DC10" s="1">
        <v>0.19972147778742319</v>
      </c>
      <c r="DD10" s="1">
        <v>0.44857978736290283</v>
      </c>
      <c r="DE10" s="1">
        <v>0.35169873484967396</v>
      </c>
      <c r="DF10" s="1">
        <v>0.11723291161655799</v>
      </c>
      <c r="DG10" s="1">
        <v>5.7305503642700699E-2</v>
      </c>
      <c r="DH10" s="1">
        <v>0.16199806585209495</v>
      </c>
      <c r="DI10" s="1">
        <v>0.37365065106791867</v>
      </c>
      <c r="DJ10" s="1">
        <v>0.46435128307998635</v>
      </c>
      <c r="DK10" s="1">
        <v>0.20590028793037174</v>
      </c>
      <c r="DL10" s="1">
        <v>8.9315447910650825E-2</v>
      </c>
      <c r="DM10" s="1">
        <v>0.11797398058880797</v>
      </c>
      <c r="DN10" s="1">
        <v>0.35040527880292138</v>
      </c>
      <c r="DO10" s="1">
        <v>0.53162074060827069</v>
      </c>
      <c r="DP10" s="1">
        <v>0.16970374320006698</v>
      </c>
      <c r="DQ10" s="1">
        <v>5.0893255418869465E-2</v>
      </c>
      <c r="DR10" s="1">
        <v>0.14224566700003471</v>
      </c>
      <c r="DS10" s="1">
        <v>0.34092631805481588</v>
      </c>
      <c r="DT10" s="1">
        <v>0.51682800054550171</v>
      </c>
      <c r="DU10" s="1">
        <v>0.22100049257278442</v>
      </c>
      <c r="DV10" s="1">
        <v>7.4480347335338593E-2</v>
      </c>
    </row>
    <row r="11" spans="1:126" x14ac:dyDescent="0.2">
      <c r="A11" s="1">
        <v>1960</v>
      </c>
      <c r="B11" s="1">
        <v>0.23568192364348109</v>
      </c>
      <c r="C11" s="1">
        <v>0.49731807635651892</v>
      </c>
      <c r="D11" s="1">
        <v>0.26700000000000002</v>
      </c>
      <c r="E11" s="1">
        <v>0.05</v>
      </c>
      <c r="F11" s="1">
        <v>8.6071059253146152E-3</v>
      </c>
      <c r="G11" s="1">
        <v>0.254</v>
      </c>
      <c r="H11" s="1">
        <v>0.47899999999999998</v>
      </c>
      <c r="I11" s="1">
        <v>0.26700000000000002</v>
      </c>
      <c r="J11" s="1">
        <v>0.05</v>
      </c>
      <c r="K11" s="1">
        <v>8.9999999999999993E-3</v>
      </c>
      <c r="L11" s="1">
        <v>0.2099131926018499</v>
      </c>
      <c r="M11" s="1">
        <v>0.43532753896054732</v>
      </c>
      <c r="N11" s="1">
        <v>0.35475926843760275</v>
      </c>
      <c r="O11" s="1">
        <v>0.10587780861854554</v>
      </c>
      <c r="P11" s="1">
        <v>3.1030280737876892E-2</v>
      </c>
      <c r="Q11" s="1">
        <v>0.21600690133878625</v>
      </c>
      <c r="R11" s="1">
        <v>0.44943448239425127</v>
      </c>
      <c r="S11" s="1">
        <v>0.33455861626696254</v>
      </c>
      <c r="T11" s="1">
        <v>0.11589290312278955</v>
      </c>
      <c r="U11" s="1">
        <v>6.7630700577915093E-2</v>
      </c>
      <c r="V11" s="1">
        <v>0.18091565370559692</v>
      </c>
      <c r="W11" s="1">
        <v>0.43963927030563354</v>
      </c>
      <c r="X11" s="1">
        <v>0.37944507598876953</v>
      </c>
      <c r="Y11" s="1">
        <v>0.11528263241052628</v>
      </c>
      <c r="Z11" s="1">
        <v>3.7369433790445328E-2</v>
      </c>
      <c r="AA11" s="214">
        <v>0.18922794537386706</v>
      </c>
      <c r="AB11" s="214">
        <f>1-(AA11+AC11)</f>
        <v>0.49077205462613294</v>
      </c>
      <c r="AC11" s="214">
        <v>0.32</v>
      </c>
      <c r="AD11" s="214">
        <v>0.1072960959792137</v>
      </c>
      <c r="AE11" s="214">
        <v>4.167888033390045E-2</v>
      </c>
      <c r="AF11" s="1">
        <v>0.19911165597189376</v>
      </c>
      <c r="AG11" s="1">
        <v>0.44299709649004249</v>
      </c>
      <c r="AH11" s="1">
        <v>0.35789124753806378</v>
      </c>
      <c r="AI11" s="1">
        <v>0.12195602148424456</v>
      </c>
      <c r="AJ11" s="1">
        <v>4.5488622972965409E-2</v>
      </c>
      <c r="AK11" s="1">
        <v>0.20675571262836456</v>
      </c>
      <c r="AL11" s="1">
        <v>0.43447649478912354</v>
      </c>
      <c r="AM11" s="1">
        <v>0.3587678074836731</v>
      </c>
      <c r="AN11" s="1">
        <v>0.11234767735004425</v>
      </c>
      <c r="AO11" s="1">
        <v>4.8017889261245728E-2</v>
      </c>
      <c r="AP11" s="1">
        <v>0.2408723225844708</v>
      </c>
      <c r="AQ11" s="1">
        <v>0.42984909794203369</v>
      </c>
      <c r="AR11" s="1">
        <v>0.32927857947349554</v>
      </c>
      <c r="AS11" s="1">
        <v>0.11091906825304031</v>
      </c>
      <c r="AT11" s="1">
        <v>4.5392543983459467E-2</v>
      </c>
      <c r="AU11" s="1">
        <v>9.7511361981760108E-2</v>
      </c>
      <c r="AV11" s="1">
        <v>0.36411929201113785</v>
      </c>
      <c r="AW11" s="1">
        <v>0.53836934600710196</v>
      </c>
      <c r="AX11" s="1">
        <v>0.18442014598846435</v>
      </c>
      <c r="AY11" s="1">
        <v>5.4397458016872409E-2</v>
      </c>
      <c r="AZ11" s="1">
        <v>0.1116185300052166</v>
      </c>
      <c r="BA11" s="1">
        <v>0.33996925503015518</v>
      </c>
      <c r="BB11" s="1">
        <v>0.54841221496462822</v>
      </c>
      <c r="BC11" s="1">
        <v>0.25</v>
      </c>
      <c r="BD11" s="1">
        <v>0.105</v>
      </c>
      <c r="BE11" s="1">
        <v>0.10542245510965585</v>
      </c>
      <c r="BF11" s="1">
        <v>0.35442310400307175</v>
      </c>
      <c r="BG11" s="1">
        <v>0.54015444088727238</v>
      </c>
      <c r="BH11" s="1">
        <v>0.20250000000000001</v>
      </c>
      <c r="BI11" s="1">
        <v>7.2900000000000006E-2</v>
      </c>
      <c r="BJ11" s="1">
        <v>0.10456494241952896</v>
      </c>
      <c r="BK11" s="1">
        <v>0.35204428434371948</v>
      </c>
      <c r="BL11" s="1">
        <v>0.54339075088500977</v>
      </c>
      <c r="BM11" s="1">
        <v>0.2172100692987442</v>
      </c>
      <c r="BN11" s="1">
        <v>7.9698726534843445E-2</v>
      </c>
      <c r="BO11" s="1">
        <v>0.10456494241952896</v>
      </c>
      <c r="BP11" s="1">
        <v>0.35204428434371948</v>
      </c>
      <c r="BQ11" s="1">
        <v>0.54339075088500977</v>
      </c>
      <c r="BR11" s="1">
        <v>0.2172100692987442</v>
      </c>
      <c r="BS11" s="1">
        <v>7.9698726534843445E-2</v>
      </c>
      <c r="BT11" s="1">
        <v>0.14218414986133576</v>
      </c>
      <c r="BU11" s="1">
        <v>0.38181583452224732</v>
      </c>
      <c r="BV11" s="1">
        <v>0.47600001561641692</v>
      </c>
      <c r="BW11" s="1">
        <v>0.17</v>
      </c>
      <c r="BX11" s="1">
        <v>5.0999999999999997E-2</v>
      </c>
      <c r="BY11" s="1">
        <v>0.13801334008574487</v>
      </c>
      <c r="BZ11" s="1">
        <v>0.29298664706945421</v>
      </c>
      <c r="CA11" s="1">
        <v>0.56899999999999995</v>
      </c>
      <c r="CB11" s="1">
        <v>0.26400000000000001</v>
      </c>
      <c r="CC11" s="1">
        <v>8.6999999999999994E-2</v>
      </c>
      <c r="CD11" s="1">
        <v>0.12984209819182979</v>
      </c>
      <c r="CE11" s="1">
        <v>0.3158739252532996</v>
      </c>
      <c r="CF11" s="1">
        <v>0.55428397655487061</v>
      </c>
      <c r="CG11" s="1">
        <v>0.22100147604942322</v>
      </c>
      <c r="CH11" s="1">
        <v>8.8441036641597748E-2</v>
      </c>
      <c r="CI11" s="1">
        <v>0.18033641576766968</v>
      </c>
      <c r="CJ11" s="1">
        <v>0.4638211727142334</v>
      </c>
      <c r="CK11" s="1">
        <v>0.35584241151809692</v>
      </c>
      <c r="CL11" s="1">
        <v>0.1270873099565506</v>
      </c>
      <c r="CM11" s="1">
        <v>4.2981557548046112E-2</v>
      </c>
      <c r="CN11" s="1">
        <v>0.17326688766479492</v>
      </c>
      <c r="CO11" s="1">
        <v>0.47159695625305176</v>
      </c>
      <c r="CP11" s="1">
        <v>0.35513615608215332</v>
      </c>
      <c r="CQ11" s="1">
        <v>8.558298647403717E-2</v>
      </c>
      <c r="CR11" s="1">
        <v>2.2656451910734177E-2</v>
      </c>
      <c r="CS11" s="1">
        <v>0.17690080404281616</v>
      </c>
      <c r="CT11" s="1">
        <v>0.5396685004234314</v>
      </c>
      <c r="CU11" s="1">
        <v>0.28343069553375244</v>
      </c>
      <c r="CV11" s="1">
        <v>8.4162183105945587E-2</v>
      </c>
      <c r="CW11" s="1">
        <v>2.5887427851557732E-2</v>
      </c>
      <c r="CX11" s="1">
        <v>0.14387667179107666</v>
      </c>
      <c r="CY11" s="1">
        <v>0.50669658184051514</v>
      </c>
      <c r="CZ11" s="1">
        <v>0.3494267463684082</v>
      </c>
      <c r="DA11" s="1">
        <v>9.3091882765293121E-2</v>
      </c>
      <c r="DB11" s="1">
        <v>2.6381496340036392E-2</v>
      </c>
      <c r="DC11" s="1">
        <v>0.19115144014358521</v>
      </c>
      <c r="DD11" s="1">
        <v>0.42933124303817749</v>
      </c>
      <c r="DE11" s="1">
        <v>0.3795173168182373</v>
      </c>
      <c r="DF11" s="1">
        <v>0.13542665541172028</v>
      </c>
      <c r="DG11" s="1">
        <v>5.4089464247226715E-2</v>
      </c>
      <c r="DH11" s="1">
        <v>0.16886333839333373</v>
      </c>
      <c r="DI11" s="1">
        <v>0.38948549169579777</v>
      </c>
      <c r="DJ11" s="1">
        <v>0.44165116991086845</v>
      </c>
      <c r="DK11" s="1">
        <v>0.1722473494239658</v>
      </c>
      <c r="DL11" s="1">
        <v>6.7304490724553467E-2</v>
      </c>
      <c r="DM11" s="1">
        <v>0.12481907960612182</v>
      </c>
      <c r="DN11" s="1">
        <v>0.37073653165735804</v>
      </c>
      <c r="DO11" s="1">
        <v>0.5044443887365202</v>
      </c>
      <c r="DP11" s="1">
        <v>0.12152820429619648</v>
      </c>
      <c r="DQ11" s="1">
        <v>2.7885365550276209E-2</v>
      </c>
      <c r="DR11" s="1">
        <v>0.13745677271727885</v>
      </c>
      <c r="DS11" s="1">
        <v>0.32944856882134843</v>
      </c>
      <c r="DT11" s="1">
        <v>0.53309464454650879</v>
      </c>
      <c r="DU11" s="1">
        <v>0.21833382546901703</v>
      </c>
      <c r="DV11" s="1">
        <v>7.5480341911315918E-2</v>
      </c>
    </row>
    <row r="12" spans="1:126" x14ac:dyDescent="0.2">
      <c r="A12" s="1">
        <v>1970</v>
      </c>
      <c r="B12" s="1">
        <v>0.26839419961628469</v>
      </c>
      <c r="C12" s="1">
        <v>0.46028912865058591</v>
      </c>
      <c r="D12" s="1">
        <v>0.27131667173312946</v>
      </c>
      <c r="E12" s="1">
        <v>5.293983484322097E-2</v>
      </c>
      <c r="F12" s="1">
        <v>9.3558029013132964E-3</v>
      </c>
      <c r="G12" s="1">
        <v>0.254</v>
      </c>
      <c r="H12" s="1">
        <v>0.47899999999999998</v>
      </c>
      <c r="I12" s="1">
        <v>0.26700000000000002</v>
      </c>
      <c r="J12" s="1">
        <v>0.05</v>
      </c>
      <c r="K12" s="1">
        <v>8.9999999999999993E-3</v>
      </c>
      <c r="L12" s="1">
        <v>0.21285602547600227</v>
      </c>
      <c r="M12" s="1">
        <v>0.44143051980133158</v>
      </c>
      <c r="N12" s="1">
        <v>0.34571345472266618</v>
      </c>
      <c r="O12" s="1">
        <v>0.11975700588226319</v>
      </c>
      <c r="P12" s="1">
        <v>4.6733520188331608E-2</v>
      </c>
      <c r="Q12" s="1">
        <v>0.2266873971443561</v>
      </c>
      <c r="R12" s="1">
        <v>0.47165684230191746</v>
      </c>
      <c r="S12" s="1">
        <v>0.30165576055372639</v>
      </c>
      <c r="T12" s="1">
        <v>0.10449517703166289</v>
      </c>
      <c r="U12" s="1">
        <v>5.7593707753777368E-2</v>
      </c>
      <c r="V12" s="1">
        <v>0.20539158294916662</v>
      </c>
      <c r="W12" s="1">
        <v>0.49384941088784323</v>
      </c>
      <c r="X12" s="1">
        <v>0.30075900616299017</v>
      </c>
      <c r="Y12" s="1">
        <v>0.10418453420806117</v>
      </c>
      <c r="Z12" s="1">
        <v>3.3689726261740431E-2</v>
      </c>
      <c r="AA12" s="214">
        <v>0.21423893807473054</v>
      </c>
      <c r="AB12" s="214">
        <v>0.47436172273874272</v>
      </c>
      <c r="AC12" s="214">
        <v>0.31139933918652679</v>
      </c>
      <c r="AD12" s="214">
        <v>8.5280437052249899E-2</v>
      </c>
      <c r="AE12" s="214">
        <v>2.7899332141876218E-2</v>
      </c>
      <c r="AF12" s="1">
        <v>0.20002431289679853</v>
      </c>
      <c r="AG12" s="1">
        <v>0.44502763742372553</v>
      </c>
      <c r="AH12" s="1">
        <v>0.35494804967947591</v>
      </c>
      <c r="AI12" s="1">
        <v>0.11793138056881533</v>
      </c>
      <c r="AJ12" s="1">
        <v>4.1113482733726503E-2</v>
      </c>
      <c r="AK12" s="1">
        <v>0.25252482544136207</v>
      </c>
      <c r="AL12" s="1">
        <v>0.4761806129341109</v>
      </c>
      <c r="AM12" s="1">
        <v>0.27129456162452698</v>
      </c>
      <c r="AN12" s="1">
        <v>5.4521159601211545E-2</v>
      </c>
      <c r="AO12" s="1">
        <v>1.1731075316667557E-2</v>
      </c>
      <c r="AP12" s="1">
        <v>0.25395098109731884</v>
      </c>
      <c r="AQ12" s="1">
        <v>0.45318863942076926</v>
      </c>
      <c r="AR12" s="1">
        <v>0.2928603794819119</v>
      </c>
      <c r="AS12" s="1">
        <v>0.10144840974807741</v>
      </c>
      <c r="AT12" s="1">
        <v>3.7595051765441902E-2</v>
      </c>
      <c r="AU12" s="1">
        <v>9.7202938060436742E-2</v>
      </c>
      <c r="AV12" s="1">
        <v>0.36296759977609111</v>
      </c>
      <c r="AW12" s="1">
        <v>0.53982946216347205</v>
      </c>
      <c r="AX12" s="1">
        <v>0.1869998275919964</v>
      </c>
      <c r="AY12" s="1">
        <v>6.3699400440642817E-2</v>
      </c>
      <c r="AZ12" s="1">
        <v>0.10715378880500794</v>
      </c>
      <c r="BA12" s="1">
        <v>0.32637048482894898</v>
      </c>
      <c r="BB12" s="1">
        <v>0.56647572636604315</v>
      </c>
      <c r="BC12" s="1">
        <v>0.28000000000000003</v>
      </c>
      <c r="BD12" s="1">
        <v>0.11760000000000001</v>
      </c>
      <c r="BE12" s="1">
        <v>0.10542245510965585</v>
      </c>
      <c r="BF12" s="1">
        <v>0.35442310400307175</v>
      </c>
      <c r="BG12" s="1">
        <v>0.54015444088727238</v>
      </c>
      <c r="BH12" s="1">
        <v>0.20250000000000001</v>
      </c>
      <c r="BI12" s="1">
        <v>7.2900000000000006E-2</v>
      </c>
      <c r="BJ12" s="1">
        <v>0.10217836499214172</v>
      </c>
      <c r="BK12" s="1">
        <v>0.34466904401779175</v>
      </c>
      <c r="BL12" s="1">
        <v>0.55315262079238892</v>
      </c>
      <c r="BM12" s="1">
        <v>0.2334999144077301</v>
      </c>
      <c r="BN12" s="1">
        <v>9.0649701654911041E-2</v>
      </c>
      <c r="BO12" s="1">
        <v>0.10217836499214172</v>
      </c>
      <c r="BP12" s="1">
        <v>0.34466904401779175</v>
      </c>
      <c r="BQ12" s="1">
        <v>0.55315262079238892</v>
      </c>
      <c r="BR12" s="1">
        <v>0.2334999144077301</v>
      </c>
      <c r="BS12" s="1">
        <v>9.0649701654911041E-2</v>
      </c>
      <c r="BT12" s="1">
        <v>0.14218414986133576</v>
      </c>
      <c r="BU12" s="1">
        <v>0.38181583452224732</v>
      </c>
      <c r="BV12" s="1">
        <v>0.47600001561641692</v>
      </c>
      <c r="BW12" s="1">
        <v>0.17</v>
      </c>
      <c r="BX12" s="1">
        <v>5.0999999999999997E-2</v>
      </c>
      <c r="BY12" s="1">
        <v>0.15018156960606574</v>
      </c>
      <c r="BZ12" s="1">
        <v>0.31881841641664505</v>
      </c>
      <c r="CA12" s="1">
        <v>0.53100000000000003</v>
      </c>
      <c r="CB12" s="1">
        <v>0.22500000000000001</v>
      </c>
      <c r="CC12" s="1">
        <v>8.1000000000000003E-2</v>
      </c>
      <c r="CD12" s="1">
        <v>0.12984209819182979</v>
      </c>
      <c r="CE12" s="1">
        <v>0.3158739252532996</v>
      </c>
      <c r="CF12" s="1">
        <v>0.55428397655487061</v>
      </c>
      <c r="CG12" s="1">
        <v>0.22100147604942322</v>
      </c>
      <c r="CH12" s="1">
        <v>8.8441036641597748E-2</v>
      </c>
      <c r="CI12" s="1">
        <v>0.20839624486121752</v>
      </c>
      <c r="CJ12" s="1">
        <v>0.47504663794810242</v>
      </c>
      <c r="CK12" s="1">
        <v>0.31655711719068003</v>
      </c>
      <c r="CL12" s="1">
        <v>0.1096570834957617</v>
      </c>
      <c r="CM12" s="1">
        <v>3.4697061624808317E-2</v>
      </c>
      <c r="CN12" s="1">
        <v>0.19958204651025924</v>
      </c>
      <c r="CO12" s="1">
        <v>0.54325030743739833</v>
      </c>
      <c r="CP12" s="1">
        <v>0.25716764605234244</v>
      </c>
      <c r="CQ12" s="1">
        <v>8.9084245068203741E-2</v>
      </c>
      <c r="CR12" s="1">
        <v>2.1031539514003123E-2</v>
      </c>
      <c r="CS12" s="1">
        <v>0.1958362174168502</v>
      </c>
      <c r="CT12" s="1">
        <v>0.580987305320813</v>
      </c>
      <c r="CU12" s="1">
        <v>0.2231764772623368</v>
      </c>
      <c r="CV12" s="1">
        <v>7.7309526963186104E-2</v>
      </c>
      <c r="CW12" s="1">
        <v>2.2221328434161778E-2</v>
      </c>
      <c r="CX12" s="1">
        <v>0.16311071387427165</v>
      </c>
      <c r="CY12" s="1">
        <v>0.57030159392595448</v>
      </c>
      <c r="CZ12" s="1">
        <v>0.26658769219977385</v>
      </c>
      <c r="DA12" s="1">
        <v>9.2347417507346707E-2</v>
      </c>
      <c r="DB12" s="1">
        <v>2.7445544300511771E-2</v>
      </c>
      <c r="DC12" s="1">
        <v>0.19677237285193788</v>
      </c>
      <c r="DD12" s="1">
        <v>0.42233066548261811</v>
      </c>
      <c r="DE12" s="1">
        <v>0.38089696166544396</v>
      </c>
      <c r="DF12" s="1">
        <v>0.13194477018513479</v>
      </c>
      <c r="DG12" s="1">
        <v>4.5942045227235592E-2</v>
      </c>
      <c r="DH12" s="1">
        <v>0.17572861093457234</v>
      </c>
      <c r="DI12" s="1">
        <v>0.40532033232367637</v>
      </c>
      <c r="DJ12" s="1">
        <v>0.41895105674175126</v>
      </c>
      <c r="DK12" s="1">
        <v>0.13859441091756075</v>
      </c>
      <c r="DL12" s="1">
        <v>4.529353353845611E-2</v>
      </c>
      <c r="DM12" s="1">
        <v>0.1234764064661424</v>
      </c>
      <c r="DN12" s="1">
        <v>0.3667485181541012</v>
      </c>
      <c r="DO12" s="1">
        <v>0.5097750753797563</v>
      </c>
      <c r="DP12" s="1">
        <v>0.13097794803321339</v>
      </c>
      <c r="DQ12" s="1">
        <v>2.8111284481287413E-2</v>
      </c>
      <c r="DR12" s="1">
        <v>0.1411858278709115</v>
      </c>
      <c r="DS12" s="1">
        <v>0.33838615595608346</v>
      </c>
      <c r="DT12" s="1">
        <v>0.52042800188064575</v>
      </c>
      <c r="DU12" s="1">
        <v>0.20533382892608643</v>
      </c>
      <c r="DV12" s="1">
        <v>7.348034530878067E-2</v>
      </c>
    </row>
    <row r="13" spans="1:126" x14ac:dyDescent="0.2">
      <c r="A13" s="1">
        <v>1980</v>
      </c>
      <c r="B13" s="1">
        <v>0.27250232709641309</v>
      </c>
      <c r="C13" s="1">
        <v>0.46749767290358696</v>
      </c>
      <c r="D13" s="1">
        <v>0.25999999999999995</v>
      </c>
      <c r="E13" s="1">
        <v>4.4999999999999998E-2</v>
      </c>
      <c r="F13" s="1">
        <v>7.0666511413538542E-3</v>
      </c>
      <c r="G13" s="1">
        <v>0.24981486797332764</v>
      </c>
      <c r="H13" s="1">
        <v>0.47126781940460205</v>
      </c>
      <c r="I13" s="1">
        <v>0.27891731262207031</v>
      </c>
      <c r="J13" s="1">
        <v>6.5719336271286011E-2</v>
      </c>
      <c r="K13" s="1">
        <v>2.3820642381906509E-2</v>
      </c>
      <c r="L13" s="1">
        <v>0.21095907688140869</v>
      </c>
      <c r="M13" s="1">
        <v>0.43749654293060303</v>
      </c>
      <c r="N13" s="1">
        <v>0.35154438018798828</v>
      </c>
      <c r="O13" s="1">
        <v>9.6338123083114624E-2</v>
      </c>
      <c r="P13" s="1">
        <v>2.910413034260273E-2</v>
      </c>
      <c r="Q13" s="1">
        <v>0.23127317428588867</v>
      </c>
      <c r="R13" s="1">
        <v>0.48119825124740601</v>
      </c>
      <c r="S13" s="1">
        <v>0.28752857446670532</v>
      </c>
      <c r="T13" s="1">
        <v>9.9601440131664276E-2</v>
      </c>
      <c r="U13" s="1">
        <v>5.4338127374649048E-2</v>
      </c>
      <c r="V13" s="1">
        <v>0.2382848858833313</v>
      </c>
      <c r="W13" s="1">
        <v>0.4835437536239624</v>
      </c>
      <c r="X13" s="1">
        <v>0.2781713604927063</v>
      </c>
      <c r="Y13" s="1">
        <v>7.0812202990055084E-2</v>
      </c>
      <c r="Z13" s="1">
        <v>2.2095730528235435E-2</v>
      </c>
      <c r="AA13" s="214">
        <v>0.21786022186279297</v>
      </c>
      <c r="AB13" s="214">
        <v>0.48237985372543335</v>
      </c>
      <c r="AC13" s="214">
        <v>0.29975992441177368</v>
      </c>
      <c r="AD13" s="214">
        <v>8.2092843949794769E-2</v>
      </c>
      <c r="AE13" s="214">
        <v>2.648349292576313E-2</v>
      </c>
      <c r="AF13" s="1">
        <v>0.1995772123336792</v>
      </c>
      <c r="AG13" s="1">
        <v>0.44403290748596191</v>
      </c>
      <c r="AH13" s="1">
        <v>0.35638988018035889</v>
      </c>
      <c r="AI13" s="1">
        <v>0.11990302056074142</v>
      </c>
      <c r="AJ13" s="1">
        <v>4.325682669878006E-2</v>
      </c>
      <c r="AK13" s="1">
        <v>0.26147830486297607</v>
      </c>
      <c r="AL13" s="1">
        <v>0.49306398630142212</v>
      </c>
      <c r="AM13" s="1">
        <v>0.24545770883560181</v>
      </c>
      <c r="AN13" s="1">
        <v>5.1217827945947647E-2</v>
      </c>
      <c r="AO13" s="1">
        <v>1.1322270147502422E-2</v>
      </c>
      <c r="AP13" s="1">
        <v>0.26828348636627197</v>
      </c>
      <c r="AQ13" s="1">
        <v>0.47876572608947754</v>
      </c>
      <c r="AR13" s="1">
        <v>0.25295078754425049</v>
      </c>
      <c r="AS13" s="1">
        <v>6.7955173552036285E-2</v>
      </c>
      <c r="AT13" s="1">
        <v>2.2551130503416061E-2</v>
      </c>
      <c r="AU13" s="1">
        <v>0.10636699199676514</v>
      </c>
      <c r="AV13" s="1">
        <v>0.39718729257583618</v>
      </c>
      <c r="AW13" s="1">
        <v>0.49644571542739868</v>
      </c>
      <c r="AX13" s="1">
        <v>0.18986614048480988</v>
      </c>
      <c r="AY13" s="1">
        <v>7.4034892022609711E-2</v>
      </c>
      <c r="AZ13" s="1">
        <v>0.11155039072036743</v>
      </c>
      <c r="BA13" s="1">
        <v>0.33976173400878906</v>
      </c>
      <c r="BB13" s="1">
        <v>0.54868787527084351</v>
      </c>
      <c r="BC13" s="1">
        <v>0.25045782327651978</v>
      </c>
      <c r="BD13" s="1">
        <v>0.10838953405618668</v>
      </c>
      <c r="BE13" s="1">
        <v>9.6304655075073242E-2</v>
      </c>
      <c r="BF13" s="1">
        <v>0.32376968860626221</v>
      </c>
      <c r="BG13" s="1">
        <v>0.57992565631866455</v>
      </c>
      <c r="BH13" s="1">
        <v>0.27147436141967773</v>
      </c>
      <c r="BI13" s="1">
        <v>0.10312127321958542</v>
      </c>
      <c r="BJ13" s="1">
        <v>9.2900574207305908E-2</v>
      </c>
      <c r="BK13" s="1">
        <v>0.36946529150009155</v>
      </c>
      <c r="BL13" s="1">
        <v>0.53763413429260254</v>
      </c>
      <c r="BM13" s="1">
        <v>0.22985929250717163</v>
      </c>
      <c r="BN13" s="1">
        <v>8.8984057307243347E-2</v>
      </c>
      <c r="BO13" s="1">
        <v>8.0664753913879395E-2</v>
      </c>
      <c r="BP13" s="1">
        <v>0.39151543378829956</v>
      </c>
      <c r="BQ13" s="1">
        <v>0.52781981229782104</v>
      </c>
      <c r="BR13" s="1">
        <v>0.21370412409305573</v>
      </c>
      <c r="BS13" s="1">
        <v>0.10127415508031845</v>
      </c>
      <c r="BT13" s="1">
        <v>0.13270580768585205</v>
      </c>
      <c r="BU13" s="1">
        <v>0.35636305809020996</v>
      </c>
      <c r="BV13" s="1">
        <v>0.51093113422393799</v>
      </c>
      <c r="BW13" s="1">
        <v>0.19371561706066132</v>
      </c>
      <c r="BX13" s="1">
        <v>6.6044442355632782E-2</v>
      </c>
      <c r="BY13" s="1">
        <v>0.15693265199661255</v>
      </c>
      <c r="BZ13" s="1">
        <v>0.33315020799636841</v>
      </c>
      <c r="CA13" s="1">
        <v>0.50991714000701904</v>
      </c>
      <c r="CB13" s="1">
        <v>0.1925559937953949</v>
      </c>
      <c r="CC13" s="1">
        <v>7.7117256820201874E-2</v>
      </c>
      <c r="CD13" s="1">
        <v>0.12984210252761841</v>
      </c>
      <c r="CE13" s="1">
        <v>0.31587392091751099</v>
      </c>
      <c r="CF13" s="1">
        <v>0.55428397655487061</v>
      </c>
      <c r="CG13" s="1">
        <v>0.22100147604942322</v>
      </c>
      <c r="CH13" s="1">
        <v>8.8441036641597748E-2</v>
      </c>
      <c r="CI13" s="1">
        <v>0.1906660795211792</v>
      </c>
      <c r="CJ13" s="1">
        <v>0.46736979484558105</v>
      </c>
      <c r="CK13" s="1">
        <v>0.34196412563323975</v>
      </c>
      <c r="CL13" s="1">
        <v>0.10476237535476685</v>
      </c>
      <c r="CM13" s="1">
        <v>3.427070751786232E-2</v>
      </c>
      <c r="CN13" s="1">
        <v>0.1713407039642334</v>
      </c>
      <c r="CO13" s="1">
        <v>0.46660065650939941</v>
      </c>
      <c r="CP13" s="1">
        <v>0.36205863952636719</v>
      </c>
      <c r="CQ13" s="1">
        <v>9.1751933097839355E-2</v>
      </c>
      <c r="CR13" s="1">
        <v>2.7423180639743805E-2</v>
      </c>
      <c r="CS13" s="1">
        <v>0.19248831272125244</v>
      </c>
      <c r="CT13" s="1">
        <v>0.56299346685409546</v>
      </c>
      <c r="CU13" s="1">
        <v>0.2445182204246521</v>
      </c>
      <c r="CV13" s="1">
        <v>5.8016806840896606E-2</v>
      </c>
      <c r="CW13" s="1">
        <v>1.5875009819865227E-2</v>
      </c>
      <c r="CX13" s="1">
        <v>0.16256088018417358</v>
      </c>
      <c r="CY13" s="1">
        <v>0.54637068510055542</v>
      </c>
      <c r="CZ13" s="1">
        <v>0.291068434715271</v>
      </c>
      <c r="DA13" s="1">
        <v>6.159142404794693E-2</v>
      </c>
      <c r="DB13" s="1">
        <v>1.5793584287166595E-2</v>
      </c>
      <c r="DC13" s="1">
        <v>0.21205276250839233</v>
      </c>
      <c r="DD13" s="1">
        <v>0.46431118249893188</v>
      </c>
      <c r="DE13" s="1">
        <v>0.32363605499267578</v>
      </c>
      <c r="DF13" s="1">
        <v>7.5356058776378632E-2</v>
      </c>
      <c r="DG13" s="1">
        <v>2.0511157810688019E-2</v>
      </c>
      <c r="DH13" s="1">
        <v>0.18259388208389282</v>
      </c>
      <c r="DI13" s="1">
        <v>0.42115515470504761</v>
      </c>
      <c r="DJ13" s="1">
        <v>0.39625096321105957</v>
      </c>
      <c r="DK13" s="1">
        <v>0.1049414724111557</v>
      </c>
      <c r="DL13" s="1">
        <v>2.3282576352357864E-2</v>
      </c>
      <c r="DM13" s="1">
        <v>0.13324683904647827</v>
      </c>
      <c r="DN13" s="1">
        <v>0.39576858282089233</v>
      </c>
      <c r="DO13" s="1">
        <v>0.47098457813262939</v>
      </c>
      <c r="DP13" s="1">
        <v>0.10120094567537308</v>
      </c>
      <c r="DQ13" s="1">
        <v>1.9290227442979813E-2</v>
      </c>
      <c r="DR13" s="1">
        <v>0.13982684910297394</v>
      </c>
      <c r="DS13" s="1">
        <v>0.33512905240058899</v>
      </c>
      <c r="DT13" s="1">
        <v>0.52504408359527588</v>
      </c>
      <c r="DU13" s="1">
        <v>0.20242436230182648</v>
      </c>
      <c r="DV13" s="1">
        <v>7.7200911939144135E-2</v>
      </c>
    </row>
    <row r="14" spans="1:126" x14ac:dyDescent="0.2">
      <c r="A14" s="1">
        <v>1990</v>
      </c>
      <c r="B14" s="1">
        <v>0.28365993499755859</v>
      </c>
      <c r="C14" s="1">
        <v>0.47684395313262939</v>
      </c>
      <c r="D14" s="1">
        <v>0.23949611186981201</v>
      </c>
      <c r="E14" s="1">
        <v>7.4510663747787476E-2</v>
      </c>
      <c r="F14" s="1">
        <v>3.310680016875267E-2</v>
      </c>
      <c r="G14" s="1">
        <v>0.21462541818618774</v>
      </c>
      <c r="H14" s="1">
        <v>0.47690868377685547</v>
      </c>
      <c r="I14" s="1">
        <v>0.30846589803695679</v>
      </c>
      <c r="J14" s="1">
        <v>8.2124099135398865E-2</v>
      </c>
      <c r="K14" s="1">
        <v>3.1854353845119476E-2</v>
      </c>
      <c r="L14" s="1">
        <v>0.19151633977890015</v>
      </c>
      <c r="M14" s="1">
        <v>0.40204614400863647</v>
      </c>
      <c r="N14" s="1">
        <v>0.40643751621246338</v>
      </c>
      <c r="O14" s="1">
        <v>0.13760587573051453</v>
      </c>
      <c r="P14" s="1">
        <v>5.7228196412324905E-2</v>
      </c>
      <c r="Q14" s="1">
        <v>0.22136861085891724</v>
      </c>
      <c r="R14" s="1">
        <v>0.46206194162368774</v>
      </c>
      <c r="S14" s="1">
        <v>0.31656944751739502</v>
      </c>
      <c r="T14" s="1">
        <v>0.10808449983596802</v>
      </c>
      <c r="U14" s="1">
        <v>4.3752212077379227E-2</v>
      </c>
      <c r="V14" s="1">
        <v>0.22413474321365356</v>
      </c>
      <c r="W14" s="1">
        <v>0.4717981219291687</v>
      </c>
      <c r="X14" s="1">
        <v>0.30406713485717773</v>
      </c>
      <c r="Y14" s="1">
        <v>8.3572573959827423E-2</v>
      </c>
      <c r="Z14" s="1">
        <v>3.1045295298099518E-2</v>
      </c>
      <c r="AA14" s="214">
        <v>0.19079041481018066</v>
      </c>
      <c r="AB14" s="214">
        <v>0.48080837726593018</v>
      </c>
      <c r="AC14" s="214">
        <v>0.32840120792388916</v>
      </c>
      <c r="AD14" s="214">
        <v>8.6158603429794312E-2</v>
      </c>
      <c r="AE14" s="214">
        <v>2.4714617058634758E-2</v>
      </c>
      <c r="AF14" s="1">
        <v>0.18476873636245728</v>
      </c>
      <c r="AG14" s="1">
        <v>0.43824857473373413</v>
      </c>
      <c r="AH14" s="1">
        <v>0.37698268890380859</v>
      </c>
      <c r="AI14" s="1">
        <v>0.12592977285385132</v>
      </c>
      <c r="AJ14" s="1">
        <v>4.4395912438631058E-2</v>
      </c>
      <c r="AK14" s="1">
        <v>0.23639982938766479</v>
      </c>
      <c r="AL14" s="1">
        <v>0.49094140529632568</v>
      </c>
      <c r="AM14" s="1">
        <v>0.27265876531600952</v>
      </c>
      <c r="AN14" s="1">
        <v>6.3118390738964081E-2</v>
      </c>
      <c r="AO14" s="1">
        <v>1.4827074483036995E-2</v>
      </c>
      <c r="AP14" s="1">
        <v>0.26859503984451294</v>
      </c>
      <c r="AQ14" s="1">
        <v>0.47131329774856567</v>
      </c>
      <c r="AR14" s="1">
        <v>0.26009166240692139</v>
      </c>
      <c r="AS14" s="1">
        <v>7.594551146030426E-2</v>
      </c>
      <c r="AT14" s="1">
        <v>2.6959972456097603E-2</v>
      </c>
      <c r="AU14" s="1">
        <v>0.10636699199676514</v>
      </c>
      <c r="AV14" s="1">
        <v>0.39718735218048096</v>
      </c>
      <c r="AW14" s="1">
        <v>0.49644565582275391</v>
      </c>
      <c r="AX14" s="1">
        <v>0.18986614048480988</v>
      </c>
      <c r="AY14" s="1">
        <v>7.4034892022609711E-2</v>
      </c>
      <c r="AZ14" s="1">
        <v>0.11155033111572266</v>
      </c>
      <c r="BA14" s="1">
        <v>0.33976173400878906</v>
      </c>
      <c r="BB14" s="1">
        <v>0.54868793487548828</v>
      </c>
      <c r="BC14" s="1">
        <v>0.25045785307884216</v>
      </c>
      <c r="BD14" s="1">
        <v>0.10838954895734787</v>
      </c>
      <c r="BE14" s="1">
        <v>9.6304595470428467E-2</v>
      </c>
      <c r="BF14" s="1">
        <v>0.32376974821090698</v>
      </c>
      <c r="BG14" s="1">
        <v>0.57992565631866455</v>
      </c>
      <c r="BH14" s="1">
        <v>0.27147439122200012</v>
      </c>
      <c r="BI14" s="1">
        <v>0.10312128067016602</v>
      </c>
      <c r="BJ14" s="1">
        <v>9.2900574207305908E-2</v>
      </c>
      <c r="BK14" s="1">
        <v>0.36946529150009155</v>
      </c>
      <c r="BL14" s="1">
        <v>0.53763413429260254</v>
      </c>
      <c r="BM14" s="1">
        <v>0.22985929250717163</v>
      </c>
      <c r="BN14" s="1">
        <v>8.8984057307243347E-2</v>
      </c>
      <c r="BO14" s="1">
        <v>8.0664753913879395E-2</v>
      </c>
      <c r="BP14" s="1">
        <v>0.39151543378829956</v>
      </c>
      <c r="BQ14" s="1">
        <v>0.52781981229782104</v>
      </c>
      <c r="BR14" s="1">
        <v>0.21370412409305573</v>
      </c>
      <c r="BS14" s="1">
        <v>0.10127415508031845</v>
      </c>
      <c r="BT14" s="1">
        <v>0.13860386610031128</v>
      </c>
      <c r="BU14" s="1">
        <v>0.37410598993301392</v>
      </c>
      <c r="BV14" s="1">
        <v>0.4872901439666748</v>
      </c>
      <c r="BW14" s="1">
        <v>0.17225633561611176</v>
      </c>
      <c r="BX14" s="1">
        <v>5.5038835853338242E-2</v>
      </c>
      <c r="BY14" s="1">
        <v>0.15693259239196777</v>
      </c>
      <c r="BZ14" s="1">
        <v>0.33315020799636841</v>
      </c>
      <c r="CA14" s="1">
        <v>0.50991719961166382</v>
      </c>
      <c r="CB14" s="1">
        <v>0.19255600869655609</v>
      </c>
      <c r="CC14" s="1">
        <v>7.7117256820201874E-2</v>
      </c>
      <c r="CD14" s="1">
        <v>0.12984210252761841</v>
      </c>
      <c r="CE14" s="1">
        <v>0.31587386131286621</v>
      </c>
      <c r="CF14" s="1">
        <v>0.55428403615951538</v>
      </c>
      <c r="CG14" s="1">
        <v>0.22100147604942322</v>
      </c>
      <c r="CH14" s="1">
        <v>8.8441036641597748E-2</v>
      </c>
      <c r="CI14" s="1">
        <v>0.16317695379257202</v>
      </c>
      <c r="CJ14" s="1">
        <v>0.45044237375259399</v>
      </c>
      <c r="CK14" s="1">
        <v>0.38638067245483398</v>
      </c>
      <c r="CL14" s="1">
        <v>0.14313116669654846</v>
      </c>
      <c r="CM14" s="1">
        <v>5.6507203727960587E-2</v>
      </c>
      <c r="CN14" s="1">
        <v>0.19373178482055664</v>
      </c>
      <c r="CO14" s="1">
        <v>0.46814721822738647</v>
      </c>
      <c r="CP14" s="1">
        <v>0.33812099695205688</v>
      </c>
      <c r="CQ14" s="1">
        <v>9.4843372702598572E-2</v>
      </c>
      <c r="CR14" s="1">
        <v>3.255738690495491E-2</v>
      </c>
      <c r="CS14" s="1">
        <v>0.18447786569595337</v>
      </c>
      <c r="CT14" s="1">
        <v>0.54846519231796265</v>
      </c>
      <c r="CU14" s="1">
        <v>0.26705694198608398</v>
      </c>
      <c r="CV14" s="1">
        <v>7.4967510998249054E-2</v>
      </c>
      <c r="CW14" s="1">
        <v>2.3395074531435966E-2</v>
      </c>
      <c r="CX14" s="1">
        <v>0.15341454744338989</v>
      </c>
      <c r="CY14" s="1">
        <v>0.51575297117233276</v>
      </c>
      <c r="CZ14" s="1">
        <v>0.33083248138427734</v>
      </c>
      <c r="DA14" s="1">
        <v>9.9854633212089539E-2</v>
      </c>
      <c r="DB14" s="1">
        <v>3.7696018815040588E-2</v>
      </c>
      <c r="DC14" s="1">
        <v>0.20274341106414795</v>
      </c>
      <c r="DD14" s="1">
        <v>0.45323491096496582</v>
      </c>
      <c r="DE14" s="1">
        <v>0.34402167797088623</v>
      </c>
      <c r="DF14" s="1">
        <v>0.10741204768419266</v>
      </c>
      <c r="DG14" s="1">
        <v>2.9825329780578613E-2</v>
      </c>
      <c r="DH14" s="1">
        <v>0.1825939416885376</v>
      </c>
      <c r="DI14" s="1">
        <v>0.42115509510040283</v>
      </c>
      <c r="DJ14" s="1">
        <v>0.39625096321105957</v>
      </c>
      <c r="DK14" s="1">
        <v>0.1049414724111557</v>
      </c>
      <c r="DL14" s="1">
        <v>2.3282576352357864E-2</v>
      </c>
      <c r="DM14" s="1">
        <v>0.13324689865112305</v>
      </c>
      <c r="DN14" s="1">
        <v>0.39576852321624756</v>
      </c>
      <c r="DO14" s="1">
        <v>0.47098457813262939</v>
      </c>
      <c r="DP14" s="1">
        <v>0.10120093822479248</v>
      </c>
      <c r="DQ14" s="1">
        <v>1.9290227442979813E-2</v>
      </c>
      <c r="DR14" s="1">
        <v>0.12984210252761841</v>
      </c>
      <c r="DS14" s="1">
        <v>0.31587386131286621</v>
      </c>
      <c r="DT14" s="1">
        <v>0.55428403615951538</v>
      </c>
      <c r="DU14" s="1">
        <v>0.22100147604942322</v>
      </c>
      <c r="DV14" s="1">
        <v>8.8441036641597748E-2</v>
      </c>
    </row>
    <row r="15" spans="1:126" x14ac:dyDescent="0.2">
      <c r="A15" s="1">
        <v>2000</v>
      </c>
      <c r="B15" s="1">
        <v>0.13179737329483032</v>
      </c>
      <c r="C15" s="1">
        <v>0.36338961124420166</v>
      </c>
      <c r="D15" s="1">
        <v>0.50481301546096802</v>
      </c>
      <c r="E15" s="1">
        <v>0.23823255300521851</v>
      </c>
      <c r="F15" s="1">
        <v>0.11571892350912094</v>
      </c>
      <c r="G15" s="1">
        <v>0.17373311519622803</v>
      </c>
      <c r="H15" s="1">
        <v>0.46760225296020508</v>
      </c>
      <c r="I15" s="1">
        <v>0.35866463184356689</v>
      </c>
      <c r="J15" s="1">
        <v>0.10460627824068069</v>
      </c>
      <c r="K15" s="1">
        <v>4.1294101625680923E-2</v>
      </c>
      <c r="L15" s="1">
        <v>0.18760120868682861</v>
      </c>
      <c r="M15" s="1">
        <v>0.41245830059051514</v>
      </c>
      <c r="N15" s="1">
        <v>0.39994049072265625</v>
      </c>
      <c r="O15" s="1">
        <v>0.10249315947294235</v>
      </c>
      <c r="P15" s="1">
        <v>3.1116634607315063E-2</v>
      </c>
      <c r="Q15" s="1">
        <v>0.21466106176376343</v>
      </c>
      <c r="R15" s="1">
        <v>0.46446800231933594</v>
      </c>
      <c r="S15" s="1">
        <v>0.32087093591690063</v>
      </c>
      <c r="T15" s="1">
        <v>0.10376589000225067</v>
      </c>
      <c r="U15" s="1">
        <v>4.1304923593997955E-2</v>
      </c>
      <c r="V15" s="1">
        <v>0.21620440483093262</v>
      </c>
      <c r="W15" s="1">
        <v>0.46322786808013916</v>
      </c>
      <c r="X15" s="1">
        <v>0.32056772708892822</v>
      </c>
      <c r="Y15" s="1">
        <v>0.10411742329597473</v>
      </c>
      <c r="Z15" s="1">
        <v>3.9272911846637726E-2</v>
      </c>
      <c r="AA15" s="214">
        <v>0.18762266635894775</v>
      </c>
      <c r="AB15" s="214">
        <v>0.45516693592071533</v>
      </c>
      <c r="AC15" s="214">
        <v>0.35721039772033691</v>
      </c>
      <c r="AD15" s="214">
        <v>0.1149674579501152</v>
      </c>
      <c r="AE15" s="214">
        <v>4.1614711284637451E-2</v>
      </c>
      <c r="AF15" s="1">
        <v>0.20091146230697632</v>
      </c>
      <c r="AG15" s="1">
        <v>0.45543062686920166</v>
      </c>
      <c r="AH15" s="1">
        <v>0.34365791082382202</v>
      </c>
      <c r="AI15" s="1">
        <v>0.11119262874126434</v>
      </c>
      <c r="AJ15" s="1">
        <v>3.8964666426181793E-2</v>
      </c>
      <c r="AK15" s="1">
        <v>0.21672922372817993</v>
      </c>
      <c r="AL15" s="1">
        <v>0.47506731748580933</v>
      </c>
      <c r="AM15" s="1">
        <v>0.30820345878601074</v>
      </c>
      <c r="AN15" s="1">
        <v>8.1803493201732635E-2</v>
      </c>
      <c r="AO15" s="1">
        <v>2.2262951359152794E-2</v>
      </c>
      <c r="AP15" s="1">
        <v>0.25382351875305176</v>
      </c>
      <c r="AQ15" s="1">
        <v>0.43930494785308838</v>
      </c>
      <c r="AR15" s="1">
        <v>0.30687153339385986</v>
      </c>
      <c r="AS15" s="1">
        <v>9.8535917699337006E-2</v>
      </c>
      <c r="AT15" s="1">
        <v>3.3214986324310303E-2</v>
      </c>
      <c r="AU15" s="1">
        <v>0.10636699199676514</v>
      </c>
      <c r="AV15" s="1">
        <v>0.39718729257583618</v>
      </c>
      <c r="AW15" s="1">
        <v>0.49644571542739868</v>
      </c>
      <c r="AX15" s="1">
        <v>0.18986615538597107</v>
      </c>
      <c r="AY15" s="1">
        <v>7.4034892022609711E-2</v>
      </c>
      <c r="AZ15" s="1">
        <v>0.11155033111572266</v>
      </c>
      <c r="BA15" s="1">
        <v>0.33976173400878906</v>
      </c>
      <c r="BB15" s="1">
        <v>0.54868793487548828</v>
      </c>
      <c r="BC15" s="1">
        <v>0.25045785307884216</v>
      </c>
      <c r="BD15" s="1">
        <v>0.10838954150676727</v>
      </c>
      <c r="BE15" s="1">
        <v>9.6304595470428467E-2</v>
      </c>
      <c r="BF15" s="1">
        <v>0.32376974821090698</v>
      </c>
      <c r="BG15" s="1">
        <v>0.57992565631866455</v>
      </c>
      <c r="BH15" s="1">
        <v>0.27147436141967773</v>
      </c>
      <c r="BI15" s="1">
        <v>0.10312127321958542</v>
      </c>
      <c r="BJ15" s="1">
        <v>9.2900574207305908E-2</v>
      </c>
      <c r="BK15" s="1">
        <v>0.36946529150009155</v>
      </c>
      <c r="BL15" s="1">
        <v>0.53763413429260254</v>
      </c>
      <c r="BM15" s="1">
        <v>0.22985929250717163</v>
      </c>
      <c r="BN15" s="1">
        <v>8.8984057307243347E-2</v>
      </c>
      <c r="BO15" s="1">
        <v>8.0664753913879395E-2</v>
      </c>
      <c r="BP15" s="1">
        <v>0.39151543378829956</v>
      </c>
      <c r="BQ15" s="1">
        <v>0.52781981229782104</v>
      </c>
      <c r="BR15" s="1">
        <v>0.21370413899421692</v>
      </c>
      <c r="BS15" s="1">
        <v>0.10127415508031845</v>
      </c>
      <c r="BT15" s="1">
        <v>0.1648297905921936</v>
      </c>
      <c r="BU15" s="1">
        <v>0.4218103289604187</v>
      </c>
      <c r="BV15" s="1">
        <v>0.4133598804473877</v>
      </c>
      <c r="BW15" s="1">
        <v>0.11246483027935028</v>
      </c>
      <c r="BX15" s="1">
        <v>2.7243323624134064E-2</v>
      </c>
      <c r="BY15" s="1">
        <v>0.15851014852523804</v>
      </c>
      <c r="BZ15" s="1">
        <v>0.33537745475769043</v>
      </c>
      <c r="CA15" s="1">
        <v>0.50611239671707153</v>
      </c>
      <c r="CB15" s="1">
        <v>0.18952514231204987</v>
      </c>
      <c r="CC15" s="1">
        <v>7.5254239141941071E-2</v>
      </c>
      <c r="CD15" s="1">
        <v>0.12984210252761841</v>
      </c>
      <c r="CE15" s="1">
        <v>0.31587386131286621</v>
      </c>
      <c r="CF15" s="1">
        <v>0.55428403615951538</v>
      </c>
      <c r="CG15" s="1">
        <v>0.22100149095058441</v>
      </c>
      <c r="CH15" s="1">
        <v>8.8441058993339539E-2</v>
      </c>
      <c r="CI15" s="1">
        <v>0.14634716510772705</v>
      </c>
      <c r="CJ15" s="1">
        <v>0.42509669065475464</v>
      </c>
      <c r="CK15" s="1">
        <v>0.42855614423751831</v>
      </c>
      <c r="CL15" s="1">
        <v>0.17366382479667664</v>
      </c>
      <c r="CM15" s="1">
        <v>7.7282346785068512E-2</v>
      </c>
      <c r="CN15" s="1">
        <v>0.16284269094467163</v>
      </c>
      <c r="CO15" s="1">
        <v>0.43621069192886353</v>
      </c>
      <c r="CP15" s="1">
        <v>0.40094661712646484</v>
      </c>
      <c r="CQ15" s="1">
        <v>0.14750659465789795</v>
      </c>
      <c r="CR15" s="1">
        <v>6.2898851931095123E-2</v>
      </c>
      <c r="CS15" s="1">
        <v>0.16865414381027222</v>
      </c>
      <c r="CT15" s="1">
        <v>0.52424484491348267</v>
      </c>
      <c r="CU15" s="1">
        <v>0.30710101127624512</v>
      </c>
      <c r="CV15" s="1">
        <v>0.1058952584862709</v>
      </c>
      <c r="CW15" s="1">
        <v>4.0640655905008316E-2</v>
      </c>
      <c r="CX15" s="1">
        <v>0.19550681114196777</v>
      </c>
      <c r="CY15" s="1">
        <v>0.47480124235153198</v>
      </c>
      <c r="CZ15" s="1">
        <v>0.32969194650650024</v>
      </c>
      <c r="DA15" s="1">
        <v>9.687158465385437E-2</v>
      </c>
      <c r="DB15" s="1">
        <v>3.6481384187936783E-2</v>
      </c>
      <c r="DC15" s="1">
        <v>0.1854250431060791</v>
      </c>
      <c r="DD15" s="1">
        <v>0.4055551290512085</v>
      </c>
      <c r="DE15" s="1">
        <v>0.4090198278427124</v>
      </c>
      <c r="DF15" s="1">
        <v>0.15510113537311554</v>
      </c>
      <c r="DG15" s="1">
        <v>4.9975145608186722E-2</v>
      </c>
      <c r="DH15" s="1">
        <v>0.19591808319091797</v>
      </c>
      <c r="DI15" s="1">
        <v>0.41544663906097412</v>
      </c>
      <c r="DJ15" s="1">
        <v>0.38863527774810791</v>
      </c>
      <c r="DK15" s="1">
        <v>0.10671886801719666</v>
      </c>
      <c r="DL15" s="1">
        <v>2.4633150547742844E-2</v>
      </c>
      <c r="DM15" s="1">
        <v>0.10181379318237305</v>
      </c>
      <c r="DN15" s="1">
        <v>0.36323922872543335</v>
      </c>
      <c r="DO15" s="1">
        <v>0.5349469780921936</v>
      </c>
      <c r="DP15" s="1">
        <v>0.15436376631259918</v>
      </c>
      <c r="DQ15" s="1">
        <v>4.1821371763944626E-2</v>
      </c>
      <c r="DR15" s="1">
        <v>0.12984210252761841</v>
      </c>
      <c r="DS15" s="1">
        <v>0.31587386131286621</v>
      </c>
      <c r="DT15" s="1">
        <v>0.55428403615951538</v>
      </c>
      <c r="DU15" s="1">
        <v>0.22100149095058441</v>
      </c>
      <c r="DV15" s="1">
        <v>8.8441058993339539E-2</v>
      </c>
    </row>
    <row r="16" spans="1:126" x14ac:dyDescent="0.2">
      <c r="A16" s="1">
        <v>2010</v>
      </c>
      <c r="B16" s="1">
        <v>0.16420656442642212</v>
      </c>
      <c r="C16" s="1">
        <v>0.38018840551376343</v>
      </c>
      <c r="D16" s="1">
        <v>0.45560503005981445</v>
      </c>
      <c r="E16" s="1">
        <v>0.19780287146568298</v>
      </c>
      <c r="F16" s="1">
        <v>0.10085058957338333</v>
      </c>
      <c r="G16" s="1">
        <v>0.13830769062042236</v>
      </c>
      <c r="H16" s="1">
        <v>0.43343138694763184</v>
      </c>
      <c r="I16" s="1">
        <v>0.4282609224319458</v>
      </c>
      <c r="J16" s="1">
        <v>0.15200918912887573</v>
      </c>
      <c r="K16" s="1">
        <v>6.6014550626277924E-2</v>
      </c>
      <c r="L16" s="1">
        <v>0.17686402797698975</v>
      </c>
      <c r="M16" s="1">
        <v>0.39174580574035645</v>
      </c>
      <c r="N16" s="1">
        <v>0.43139016628265381</v>
      </c>
      <c r="O16" s="1">
        <v>0.11584615707397461</v>
      </c>
      <c r="P16" s="1">
        <v>3.6962829530239105E-2</v>
      </c>
      <c r="Q16" s="1">
        <v>0.19324082136154175</v>
      </c>
      <c r="R16" s="1">
        <v>0.43992775678634644</v>
      </c>
      <c r="S16" s="1">
        <v>0.36683142185211182</v>
      </c>
      <c r="T16" s="1">
        <v>0.12860971689224243</v>
      </c>
      <c r="U16" s="1">
        <v>4.6765454113483429E-2</v>
      </c>
      <c r="V16" s="1">
        <v>0.21333092451095581</v>
      </c>
      <c r="W16" s="1">
        <v>0.46400123834609985</v>
      </c>
      <c r="X16" s="1">
        <v>0.32266783714294434</v>
      </c>
      <c r="Y16" s="1">
        <v>0.10203871876001358</v>
      </c>
      <c r="Z16" s="1">
        <v>3.6425020545721054E-2</v>
      </c>
      <c r="AA16" s="214">
        <v>0.1961747407913208</v>
      </c>
      <c r="AB16" s="214">
        <v>0.44992321729660034</v>
      </c>
      <c r="AC16" s="214">
        <v>0.35390204191207886</v>
      </c>
      <c r="AD16" s="214">
        <v>0.12854334712028503</v>
      </c>
      <c r="AE16" s="214">
        <v>5.384405329823494E-2</v>
      </c>
      <c r="AF16" s="1">
        <v>0.20682018995285034</v>
      </c>
      <c r="AG16" s="1">
        <v>0.45150965452194214</v>
      </c>
      <c r="AH16" s="1">
        <v>0.34167015552520752</v>
      </c>
      <c r="AI16" s="1">
        <v>0.11395809799432755</v>
      </c>
      <c r="AJ16" s="1">
        <v>4.1867054998874664E-2</v>
      </c>
      <c r="AK16" s="1">
        <v>0.21571624279022217</v>
      </c>
      <c r="AL16" s="1">
        <v>0.4774901270866394</v>
      </c>
      <c r="AM16" s="1">
        <v>0.30679363012313843</v>
      </c>
      <c r="AN16" s="1">
        <v>7.8715056180953979E-2</v>
      </c>
      <c r="AO16" s="1">
        <v>2.070167101919651E-2</v>
      </c>
      <c r="AP16" s="1">
        <v>0.23006254434585571</v>
      </c>
      <c r="AQ16" s="1">
        <v>0.45938509702682495</v>
      </c>
      <c r="AR16" s="1">
        <v>0.31055235862731934</v>
      </c>
      <c r="AS16" s="1">
        <v>0.10584617406129837</v>
      </c>
      <c r="AT16" s="1">
        <v>4.3034512549638748E-2</v>
      </c>
      <c r="AU16" s="1">
        <v>0.14457261562347412</v>
      </c>
      <c r="AV16" s="1">
        <v>0.40841066837310791</v>
      </c>
      <c r="AW16" s="1">
        <v>0.44701671600341797</v>
      </c>
      <c r="AX16" s="1">
        <v>0.14910835027694702</v>
      </c>
      <c r="AY16" s="1">
        <v>3.9223548024892807E-2</v>
      </c>
      <c r="AZ16" s="1">
        <v>0.11042600870132446</v>
      </c>
      <c r="BA16" s="1">
        <v>0.3233458399772644</v>
      </c>
      <c r="BB16" s="1">
        <v>0.56622815132141113</v>
      </c>
      <c r="BC16" s="1">
        <v>0.26249575614929199</v>
      </c>
      <c r="BD16" s="1">
        <v>0.10774695873260498</v>
      </c>
      <c r="BE16" s="1">
        <v>8.5055351257324219E-2</v>
      </c>
      <c r="BF16" s="1">
        <v>0.29331159591674805</v>
      </c>
      <c r="BG16" s="1">
        <v>0.62163305282592773</v>
      </c>
      <c r="BH16" s="1">
        <v>0.27334102988243103</v>
      </c>
      <c r="BI16" s="1">
        <v>9.5289498567581177E-2</v>
      </c>
      <c r="BJ16" s="1">
        <v>9.9028170108795166E-2</v>
      </c>
      <c r="BK16" s="1">
        <v>0.36772972345352173</v>
      </c>
      <c r="BL16" s="1">
        <v>0.53324210643768311</v>
      </c>
      <c r="BM16" s="1">
        <v>0.22622811794281006</v>
      </c>
      <c r="BN16" s="1">
        <v>8.8311091065406799E-2</v>
      </c>
      <c r="BO16" s="1">
        <v>7.1386039257049561E-2</v>
      </c>
      <c r="BP16" s="1">
        <v>0.34086340665817261</v>
      </c>
      <c r="BQ16" s="1">
        <v>0.58775055408477783</v>
      </c>
      <c r="BR16" s="1">
        <v>0.24487873911857605</v>
      </c>
      <c r="BS16" s="1">
        <v>9.0414859354496002E-2</v>
      </c>
      <c r="BT16" s="1">
        <v>0.18785881996154785</v>
      </c>
      <c r="BU16" s="1">
        <v>0.42836940288543701</v>
      </c>
      <c r="BV16" s="1">
        <v>0.38377177715301514</v>
      </c>
      <c r="BW16" s="1">
        <v>0.10032007843255997</v>
      </c>
      <c r="BX16" s="1">
        <v>2.3326380178332329E-2</v>
      </c>
      <c r="BY16" s="1">
        <v>0.18118524551391602</v>
      </c>
      <c r="BZ16" s="1">
        <v>0.36382168531417847</v>
      </c>
      <c r="CA16" s="1">
        <v>0.45499306917190552</v>
      </c>
      <c r="CB16" s="1">
        <v>0.14821279048919678</v>
      </c>
      <c r="CC16" s="1">
        <v>5.0805829465389252E-2</v>
      </c>
      <c r="CD16" s="1">
        <v>0.15077757835388184</v>
      </c>
      <c r="CE16" s="1">
        <v>0.33936023712158203</v>
      </c>
      <c r="CF16" s="1">
        <v>0.50986218452453613</v>
      </c>
      <c r="CG16" s="1">
        <v>0.19364452362060547</v>
      </c>
      <c r="CH16" s="1">
        <v>7.8863799571990967E-2</v>
      </c>
      <c r="CI16" s="1">
        <v>0.13492447137832642</v>
      </c>
      <c r="CJ16" s="1">
        <v>0.42630881071090698</v>
      </c>
      <c r="CK16" s="1">
        <v>0.4387667179107666</v>
      </c>
      <c r="CL16" s="1">
        <v>0.17720378935337067</v>
      </c>
      <c r="CM16" s="1">
        <v>7.8959204256534576E-2</v>
      </c>
      <c r="CN16" s="1">
        <v>0.16501462459564209</v>
      </c>
      <c r="CO16" s="1">
        <v>0.43277895450592041</v>
      </c>
      <c r="CP16" s="1">
        <v>0.4022064208984375</v>
      </c>
      <c r="CQ16" s="1">
        <v>0.14038486778736115</v>
      </c>
      <c r="CR16" s="1">
        <v>5.5441148579120636E-2</v>
      </c>
      <c r="CS16" s="1">
        <v>0.17177402973175049</v>
      </c>
      <c r="CT16" s="1">
        <v>0.51453697681427002</v>
      </c>
      <c r="CU16" s="1">
        <v>0.31368899345397949</v>
      </c>
      <c r="CV16" s="1">
        <v>0.11488344520330429</v>
      </c>
      <c r="CW16" s="1">
        <v>4.9269847571849823E-2</v>
      </c>
      <c r="CX16" s="1">
        <v>0.20486587285995483</v>
      </c>
      <c r="CY16" s="1">
        <v>0.48342710733413696</v>
      </c>
      <c r="CZ16" s="1">
        <v>0.3117070198059082</v>
      </c>
      <c r="DA16" s="1">
        <v>9.5093362033367157E-2</v>
      </c>
      <c r="DB16" s="1">
        <v>3.8858193904161453E-2</v>
      </c>
      <c r="DC16" s="1">
        <v>0.14326369762420654</v>
      </c>
      <c r="DD16" s="1">
        <v>0.32459479570388794</v>
      </c>
      <c r="DE16" s="1">
        <v>0.53214150667190552</v>
      </c>
      <c r="DF16" s="1">
        <v>0.21641014516353607</v>
      </c>
      <c r="DG16" s="1">
        <v>8.3050914108753204E-2</v>
      </c>
      <c r="DH16" s="1">
        <v>0.16543686389923096</v>
      </c>
      <c r="DI16" s="1">
        <v>0.41310405731201172</v>
      </c>
      <c r="DJ16" s="1">
        <v>0.42145907878875732</v>
      </c>
      <c r="DK16" s="1">
        <v>0.1137201115489006</v>
      </c>
      <c r="DL16" s="1">
        <v>2.5651833042502403E-2</v>
      </c>
      <c r="DM16" s="1">
        <v>7.8873693943023682E-2</v>
      </c>
      <c r="DN16" s="1">
        <v>0.30687355995178223</v>
      </c>
      <c r="DO16" s="1">
        <v>0.61425274610519409</v>
      </c>
      <c r="DP16" s="1">
        <v>0.18770873546600342</v>
      </c>
      <c r="DQ16" s="1">
        <v>5.3204666823148727E-2</v>
      </c>
      <c r="DR16" s="1">
        <v>0.15077757835388184</v>
      </c>
      <c r="DS16" s="1">
        <v>0.33936023712158203</v>
      </c>
      <c r="DT16" s="1">
        <v>0.50986218452453613</v>
      </c>
      <c r="DU16" s="1">
        <v>0.19364452362060547</v>
      </c>
      <c r="DV16" s="1">
        <v>7.8863799571990967E-2</v>
      </c>
    </row>
    <row r="17" spans="1:126" x14ac:dyDescent="0.2">
      <c r="A17" s="1">
        <v>2020</v>
      </c>
      <c r="B17" s="1">
        <v>0.1698041558265686</v>
      </c>
      <c r="C17" s="1">
        <v>0.36589884757995605</v>
      </c>
      <c r="D17" s="1">
        <v>0.46429699659347534</v>
      </c>
      <c r="E17" s="1">
        <v>0.21451283991336823</v>
      </c>
      <c r="F17" s="1">
        <v>0.10140552371740341</v>
      </c>
      <c r="G17" s="1">
        <v>0.14359664916992188</v>
      </c>
      <c r="H17" s="1">
        <v>0.43982613086700439</v>
      </c>
      <c r="I17" s="1">
        <v>0.41657721996307373</v>
      </c>
      <c r="J17" s="1">
        <v>0.14001284539699554</v>
      </c>
      <c r="K17" s="1">
        <v>6.3344620168209076E-2</v>
      </c>
      <c r="L17" s="1">
        <v>0.17670905590057373</v>
      </c>
      <c r="M17" s="1">
        <v>0.39165806770324707</v>
      </c>
      <c r="N17" s="1">
        <v>0.4316328763961792</v>
      </c>
      <c r="O17" s="1">
        <v>0.11616037786006927</v>
      </c>
      <c r="P17" s="1">
        <v>3.7126705050468445E-2</v>
      </c>
      <c r="Q17" s="1">
        <v>0.1870187520980835</v>
      </c>
      <c r="R17" s="1">
        <v>0.4378322958946228</v>
      </c>
      <c r="S17" s="1">
        <v>0.3751489520072937</v>
      </c>
      <c r="T17" s="1">
        <v>0.13030466437339783</v>
      </c>
      <c r="U17" s="1">
        <v>4.7261115163564682E-2</v>
      </c>
      <c r="V17" s="1">
        <v>0.21626925468444824</v>
      </c>
      <c r="W17" s="1">
        <v>0.46142816543579102</v>
      </c>
      <c r="X17" s="1">
        <v>0.32230257987976074</v>
      </c>
      <c r="Y17" s="1">
        <v>0.10034903883934021</v>
      </c>
      <c r="Z17" s="1">
        <v>3.4689832478761673E-2</v>
      </c>
      <c r="AA17" s="214">
        <v>0.20356476306915283</v>
      </c>
      <c r="AB17" s="214">
        <v>0.43938422203063965</v>
      </c>
      <c r="AC17" s="214">
        <v>0.35705101490020752</v>
      </c>
      <c r="AD17" s="214">
        <v>0.12929072976112366</v>
      </c>
      <c r="AE17" s="214">
        <v>5.238308385014534E-2</v>
      </c>
      <c r="AF17" s="1">
        <v>0.20732617378234863</v>
      </c>
      <c r="AG17" s="1">
        <v>0.4452899694442749</v>
      </c>
      <c r="AH17" s="1">
        <v>0.34738385677337646</v>
      </c>
      <c r="AI17" s="1">
        <v>0.12375202775001526</v>
      </c>
      <c r="AJ17" s="1">
        <v>4.8028811812400818E-2</v>
      </c>
      <c r="AK17" s="1">
        <v>0.20718210935592651</v>
      </c>
      <c r="AL17" s="1">
        <v>0.46867424249649048</v>
      </c>
      <c r="AM17" s="1">
        <v>0.32414364814758301</v>
      </c>
      <c r="AN17" s="1">
        <v>8.8356830179691315E-2</v>
      </c>
      <c r="AO17" s="1">
        <v>2.4795781821012497E-2</v>
      </c>
      <c r="AP17" s="1">
        <v>0.2449343204498291</v>
      </c>
      <c r="AQ17" s="1">
        <v>0.46226054430007935</v>
      </c>
      <c r="AR17" s="1">
        <v>0.29280513525009155</v>
      </c>
      <c r="AS17" s="1">
        <v>9.0934827923774719E-2</v>
      </c>
      <c r="AT17" s="1">
        <v>3.1539607793092728E-2</v>
      </c>
      <c r="AU17" s="1">
        <v>0.17824506759643555</v>
      </c>
      <c r="AV17" s="1">
        <v>0.42372310161590576</v>
      </c>
      <c r="AW17" s="1">
        <v>0.39803183078765869</v>
      </c>
      <c r="AX17" s="1">
        <v>0.14737766981124878</v>
      </c>
      <c r="AY17" s="1">
        <v>4.8017952591180801E-2</v>
      </c>
      <c r="AZ17" s="1">
        <v>0.1028563380241394</v>
      </c>
      <c r="BA17" s="1">
        <v>0.32381874322891235</v>
      </c>
      <c r="BB17" s="1">
        <v>0.57332491874694824</v>
      </c>
      <c r="BC17" s="1">
        <v>0.27654695510864258</v>
      </c>
      <c r="BD17" s="1">
        <v>0.11889097094535828</v>
      </c>
      <c r="BE17" s="1">
        <v>0.10056203603744507</v>
      </c>
      <c r="BF17" s="1">
        <v>0.29742968082427979</v>
      </c>
      <c r="BG17" s="1">
        <v>0.60200828313827515</v>
      </c>
      <c r="BH17" s="1">
        <v>0.27840897440910339</v>
      </c>
      <c r="BI17" s="1">
        <v>0.10624682158231735</v>
      </c>
      <c r="BJ17" s="1">
        <v>0.11965954303741455</v>
      </c>
      <c r="BK17" s="1">
        <v>0.39106094837188721</v>
      </c>
      <c r="BL17" s="1">
        <v>0.48927950859069824</v>
      </c>
      <c r="BM17" s="1">
        <v>0.2013479471206665</v>
      </c>
      <c r="BN17" s="1">
        <v>7.9808749258518219E-2</v>
      </c>
      <c r="BO17" s="1">
        <v>8.4927678108215332E-2</v>
      </c>
      <c r="BP17" s="1">
        <v>0.32975536584854126</v>
      </c>
      <c r="BQ17" s="1">
        <v>0.58531695604324341</v>
      </c>
      <c r="BR17" s="1">
        <v>0.28675287961959839</v>
      </c>
      <c r="BS17" s="1">
        <v>0.13846775889396667</v>
      </c>
      <c r="BT17" s="1">
        <v>0.19017165899276733</v>
      </c>
      <c r="BU17" s="1">
        <v>0.42902761697769165</v>
      </c>
      <c r="BV17" s="1">
        <v>0.38080072402954102</v>
      </c>
      <c r="BW17" s="1">
        <v>9.9100582301616669E-2</v>
      </c>
      <c r="BX17" s="1">
        <v>2.2935902699828148E-2</v>
      </c>
      <c r="BY17" s="1">
        <v>0.17179512977600098</v>
      </c>
      <c r="BZ17" s="1">
        <v>0.34104365110397339</v>
      </c>
      <c r="CA17" s="1">
        <v>0.48716121912002563</v>
      </c>
      <c r="CB17" s="1">
        <v>0.19026193022727966</v>
      </c>
      <c r="CC17" s="1">
        <v>7.7841863036155701E-2</v>
      </c>
      <c r="CD17" s="1">
        <v>0.15478771924972534</v>
      </c>
      <c r="CE17" s="1">
        <v>0.33815008401870728</v>
      </c>
      <c r="CF17" s="1">
        <v>0.50706219673156738</v>
      </c>
      <c r="CG17" s="1">
        <v>0.18426592648029327</v>
      </c>
      <c r="CH17" s="1">
        <v>8.0695249140262604E-2</v>
      </c>
      <c r="CI17" s="1">
        <v>0.13308709859848022</v>
      </c>
      <c r="CJ17" s="1">
        <v>0.41235047578811646</v>
      </c>
      <c r="CK17" s="1">
        <v>0.45456242561340332</v>
      </c>
      <c r="CL17" s="1">
        <v>0.18762880563735962</v>
      </c>
      <c r="CM17" s="1">
        <v>8.4449224174022675E-2</v>
      </c>
      <c r="CN17" s="1">
        <v>0.15583723783493042</v>
      </c>
      <c r="CO17" s="1">
        <v>0.43718200922012329</v>
      </c>
      <c r="CP17" s="1">
        <v>0.40698075294494629</v>
      </c>
      <c r="CQ17" s="1">
        <v>0.14788629114627838</v>
      </c>
      <c r="CR17" s="1">
        <v>6.3981659710407257E-2</v>
      </c>
      <c r="CS17" s="1">
        <v>0.16163873672485352</v>
      </c>
      <c r="CT17" s="1">
        <v>0.50237500667572021</v>
      </c>
      <c r="CU17" s="1">
        <v>0.33598625659942627</v>
      </c>
      <c r="CV17" s="1">
        <v>0.12846057116985321</v>
      </c>
      <c r="CW17" s="1">
        <v>7.0760861039161682E-2</v>
      </c>
      <c r="CX17" s="1">
        <v>0.19569963216781616</v>
      </c>
      <c r="CY17" s="1">
        <v>0.45861440896987915</v>
      </c>
      <c r="CZ17" s="1">
        <v>0.34568595886230469</v>
      </c>
      <c r="DA17" s="1">
        <v>0.11867611110210419</v>
      </c>
      <c r="DB17" s="1">
        <v>5.4250609129667282E-2</v>
      </c>
      <c r="DC17" s="1">
        <v>0.13100171089172363</v>
      </c>
      <c r="DD17" s="1">
        <v>0.29743897914886475</v>
      </c>
      <c r="DE17" s="1">
        <v>0.57155930995941162</v>
      </c>
      <c r="DF17" s="1">
        <v>0.21750414371490479</v>
      </c>
      <c r="DG17" s="1">
        <v>8.3600610494613647E-2</v>
      </c>
      <c r="DH17" s="1">
        <v>0.16378885507583618</v>
      </c>
      <c r="DI17" s="1">
        <v>0.42324620485305786</v>
      </c>
      <c r="DJ17" s="1">
        <v>0.41296494007110596</v>
      </c>
      <c r="DK17" s="1">
        <v>0.10861527174711227</v>
      </c>
      <c r="DL17" s="1">
        <v>2.4290449917316437E-2</v>
      </c>
      <c r="DM17" s="1">
        <v>5.8046698570251465E-2</v>
      </c>
      <c r="DN17" s="1">
        <v>0.28790163993835449</v>
      </c>
      <c r="DO17" s="1">
        <v>0.65405166149139404</v>
      </c>
      <c r="DP17" s="1">
        <v>0.19307966530323029</v>
      </c>
      <c r="DQ17" s="1">
        <v>5.7728264480829239E-2</v>
      </c>
      <c r="DR17" s="1">
        <v>0.15478771924972534</v>
      </c>
      <c r="DS17" s="1">
        <v>0.33815008401870728</v>
      </c>
      <c r="DT17" s="1">
        <v>0.50706219673156738</v>
      </c>
      <c r="DU17" s="1">
        <v>0.18426592648029327</v>
      </c>
      <c r="DV17" s="1">
        <v>8.0695249140262604E-2</v>
      </c>
    </row>
    <row r="19" spans="1:126" x14ac:dyDescent="0.2">
      <c r="AA19" s="237"/>
    </row>
  </sheetData>
  <pageMargins left="0.7" right="0.7" top="0.75" bottom="0.75" header="0.3" footer="0.3"/>
  <pageSetup paperSize="9" orientation="portrait" horizontalDpi="0" verticalDpi="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FE21"/>
  <sheetViews>
    <sheetView topLeftCell="X1" zoomScale="75" workbookViewId="0">
      <selection activeCell="AL31" sqref="AL31"/>
    </sheetView>
  </sheetViews>
  <sheetFormatPr baseColWidth="10" defaultRowHeight="16" x14ac:dyDescent="0.2"/>
  <cols>
    <col min="56" max="56" width="18.33203125" customWidth="1"/>
    <col min="111" max="111" width="16" customWidth="1"/>
  </cols>
  <sheetData>
    <row r="1" spans="1:161" x14ac:dyDescent="0.2">
      <c r="A1" t="s">
        <v>4266</v>
      </c>
      <c r="B1" t="s">
        <v>4267</v>
      </c>
      <c r="C1" t="s">
        <v>4268</v>
      </c>
      <c r="D1" t="s">
        <v>4269</v>
      </c>
      <c r="E1" t="s">
        <v>4270</v>
      </c>
      <c r="F1" t="s">
        <v>4271</v>
      </c>
      <c r="G1" t="s">
        <v>4272</v>
      </c>
      <c r="H1" t="s">
        <v>4273</v>
      </c>
      <c r="I1" t="s">
        <v>4274</v>
      </c>
      <c r="J1" t="s">
        <v>4275</v>
      </c>
      <c r="K1" t="s">
        <v>4276</v>
      </c>
      <c r="L1" t="s">
        <v>4277</v>
      </c>
      <c r="M1" t="s">
        <v>4278</v>
      </c>
      <c r="N1" t="s">
        <v>4279</v>
      </c>
      <c r="O1" t="s">
        <v>4280</v>
      </c>
      <c r="P1" t="s">
        <v>4281</v>
      </c>
      <c r="Q1" t="s">
        <v>4282</v>
      </c>
      <c r="R1" t="s">
        <v>4283</v>
      </c>
      <c r="S1" t="s">
        <v>4284</v>
      </c>
      <c r="T1" t="s">
        <v>4285</v>
      </c>
      <c r="U1" t="s">
        <v>4286</v>
      </c>
      <c r="V1" t="s">
        <v>4287</v>
      </c>
      <c r="W1" t="s">
        <v>4288</v>
      </c>
      <c r="X1" t="s">
        <v>4289</v>
      </c>
      <c r="Y1" t="s">
        <v>4290</v>
      </c>
      <c r="Z1" t="s">
        <v>4291</v>
      </c>
      <c r="AA1" t="s">
        <v>4292</v>
      </c>
      <c r="AB1" t="s">
        <v>4293</v>
      </c>
      <c r="AC1" t="s">
        <v>4294</v>
      </c>
      <c r="AD1" t="s">
        <v>4295</v>
      </c>
      <c r="AE1" t="s">
        <v>4296</v>
      </c>
      <c r="AF1" t="s">
        <v>4297</v>
      </c>
      <c r="AG1" t="s">
        <v>4298</v>
      </c>
      <c r="AH1" t="s">
        <v>4299</v>
      </c>
      <c r="AI1" t="s">
        <v>4300</v>
      </c>
      <c r="AJ1" t="s">
        <v>4301</v>
      </c>
      <c r="AK1" t="s">
        <v>4302</v>
      </c>
      <c r="AL1" t="s">
        <v>4303</v>
      </c>
      <c r="AM1" t="s">
        <v>4304</v>
      </c>
      <c r="AN1" t="s">
        <v>4305</v>
      </c>
      <c r="AO1" t="s">
        <v>4306</v>
      </c>
      <c r="AP1" t="s">
        <v>4307</v>
      </c>
      <c r="AQ1" t="s">
        <v>4308</v>
      </c>
      <c r="AR1" t="s">
        <v>4309</v>
      </c>
      <c r="AS1" t="s">
        <v>4310</v>
      </c>
      <c r="AT1" t="s">
        <v>4311</v>
      </c>
      <c r="AU1" t="s">
        <v>4312</v>
      </c>
      <c r="AV1" t="s">
        <v>4313</v>
      </c>
      <c r="AW1" t="s">
        <v>4314</v>
      </c>
      <c r="AX1" t="s">
        <v>4315</v>
      </c>
      <c r="AY1" t="s">
        <v>4316</v>
      </c>
      <c r="AZ1" t="s">
        <v>4317</v>
      </c>
      <c r="BA1" t="s">
        <v>4318</v>
      </c>
      <c r="BB1" t="s">
        <v>4319</v>
      </c>
      <c r="BC1" t="s">
        <v>4320</v>
      </c>
      <c r="BD1" t="s">
        <v>4321</v>
      </c>
      <c r="BE1" t="s">
        <v>4322</v>
      </c>
      <c r="BF1" t="s">
        <v>4323</v>
      </c>
      <c r="BG1" t="s">
        <v>4324</v>
      </c>
      <c r="BH1" t="s">
        <v>4325</v>
      </c>
      <c r="BI1" t="s">
        <v>4326</v>
      </c>
      <c r="BJ1" t="s">
        <v>4327</v>
      </c>
      <c r="BK1" t="s">
        <v>4328</v>
      </c>
      <c r="BL1" t="s">
        <v>4329</v>
      </c>
      <c r="BM1" t="s">
        <v>4330</v>
      </c>
      <c r="BN1" t="s">
        <v>4331</v>
      </c>
      <c r="BO1" t="s">
        <v>4332</v>
      </c>
      <c r="BP1" t="s">
        <v>4333</v>
      </c>
      <c r="BQ1" t="s">
        <v>4334</v>
      </c>
      <c r="BR1" t="s">
        <v>4335</v>
      </c>
      <c r="BS1" t="s">
        <v>4336</v>
      </c>
      <c r="BT1" t="s">
        <v>4337</v>
      </c>
      <c r="BU1" t="s">
        <v>4338</v>
      </c>
      <c r="BV1" t="s">
        <v>4339</v>
      </c>
      <c r="BW1" t="s">
        <v>4340</v>
      </c>
      <c r="BX1" t="s">
        <v>4341</v>
      </c>
      <c r="BY1" t="s">
        <v>4342</v>
      </c>
      <c r="BZ1" t="s">
        <v>4343</v>
      </c>
      <c r="CA1" t="s">
        <v>4344</v>
      </c>
      <c r="CB1" t="s">
        <v>4345</v>
      </c>
      <c r="CC1" t="s">
        <v>4346</v>
      </c>
      <c r="CD1" t="s">
        <v>4347</v>
      </c>
      <c r="CE1" t="s">
        <v>4348</v>
      </c>
      <c r="CF1" t="s">
        <v>4349</v>
      </c>
      <c r="CG1" t="s">
        <v>4350</v>
      </c>
      <c r="CH1" t="s">
        <v>4351</v>
      </c>
      <c r="CI1" t="s">
        <v>4352</v>
      </c>
      <c r="CJ1" t="s">
        <v>4353</v>
      </c>
      <c r="CK1" t="s">
        <v>4354</v>
      </c>
      <c r="CL1" t="s">
        <v>4355</v>
      </c>
      <c r="CM1" t="s">
        <v>4356</v>
      </c>
      <c r="CN1" t="s">
        <v>4357</v>
      </c>
      <c r="CO1" t="s">
        <v>4358</v>
      </c>
      <c r="CP1" t="s">
        <v>4359</v>
      </c>
      <c r="CQ1" t="s">
        <v>4360</v>
      </c>
      <c r="CR1" t="s">
        <v>4361</v>
      </c>
      <c r="CS1" t="s">
        <v>4362</v>
      </c>
      <c r="CT1" t="s">
        <v>4363</v>
      </c>
      <c r="CU1" t="s">
        <v>4364</v>
      </c>
      <c r="CV1" t="s">
        <v>4365</v>
      </c>
      <c r="CW1" t="s">
        <v>4366</v>
      </c>
      <c r="CX1" t="s">
        <v>4367</v>
      </c>
      <c r="CY1" t="s">
        <v>4368</v>
      </c>
      <c r="CZ1" t="s">
        <v>4369</v>
      </c>
      <c r="DA1" t="s">
        <v>4370</v>
      </c>
      <c r="DB1" t="s">
        <v>4371</v>
      </c>
      <c r="DC1" t="s">
        <v>4372</v>
      </c>
      <c r="DD1" t="s">
        <v>4373</v>
      </c>
      <c r="DE1" t="s">
        <v>4374</v>
      </c>
      <c r="DF1" t="s">
        <v>4375</v>
      </c>
      <c r="DG1" t="s">
        <v>4376</v>
      </c>
      <c r="DH1" t="s">
        <v>4377</v>
      </c>
      <c r="DI1" t="s">
        <v>4378</v>
      </c>
      <c r="DJ1" t="s">
        <v>4379</v>
      </c>
      <c r="DK1" t="s">
        <v>4380</v>
      </c>
      <c r="DL1" t="s">
        <v>4381</v>
      </c>
      <c r="DM1" t="s">
        <v>4382</v>
      </c>
      <c r="DN1" t="s">
        <v>4383</v>
      </c>
      <c r="DO1" t="s">
        <v>4384</v>
      </c>
      <c r="DP1" t="s">
        <v>4385</v>
      </c>
      <c r="DQ1" t="s">
        <v>4386</v>
      </c>
      <c r="DR1" t="s">
        <v>4387</v>
      </c>
      <c r="DS1" t="s">
        <v>4388</v>
      </c>
      <c r="DT1" t="s">
        <v>4389</v>
      </c>
      <c r="DU1" t="s">
        <v>4390</v>
      </c>
      <c r="DV1" t="s">
        <v>4391</v>
      </c>
      <c r="DW1" t="s">
        <v>4392</v>
      </c>
      <c r="DX1" t="s">
        <v>4393</v>
      </c>
      <c r="DY1" t="s">
        <v>4394</v>
      </c>
      <c r="DZ1" t="s">
        <v>4395</v>
      </c>
      <c r="EA1" t="s">
        <v>4396</v>
      </c>
      <c r="EB1" t="s">
        <v>4397</v>
      </c>
      <c r="EC1" t="s">
        <v>4398</v>
      </c>
      <c r="ED1" t="s">
        <v>4399</v>
      </c>
      <c r="EE1" t="s">
        <v>4400</v>
      </c>
      <c r="EF1" t="s">
        <v>4401</v>
      </c>
      <c r="EG1" t="s">
        <v>4402</v>
      </c>
      <c r="EH1" t="s">
        <v>4403</v>
      </c>
      <c r="EI1" t="s">
        <v>4404</v>
      </c>
      <c r="EJ1" t="s">
        <v>4405</v>
      </c>
      <c r="EK1" t="s">
        <v>4406</v>
      </c>
      <c r="EL1" t="s">
        <v>4407</v>
      </c>
      <c r="EM1" t="s">
        <v>4408</v>
      </c>
      <c r="EN1" t="s">
        <v>4409</v>
      </c>
      <c r="EO1" t="s">
        <v>4410</v>
      </c>
      <c r="EP1" t="s">
        <v>4411</v>
      </c>
      <c r="EQ1" t="s">
        <v>4412</v>
      </c>
      <c r="ER1" t="s">
        <v>4413</v>
      </c>
      <c r="ES1" t="s">
        <v>4414</v>
      </c>
      <c r="ET1" t="s">
        <v>4415</v>
      </c>
      <c r="EU1" t="s">
        <v>4416</v>
      </c>
      <c r="EV1" t="s">
        <v>4417</v>
      </c>
      <c r="EW1" t="s">
        <v>4418</v>
      </c>
      <c r="EX1" t="s">
        <v>4419</v>
      </c>
      <c r="EY1" t="s">
        <v>4420</v>
      </c>
      <c r="EZ1" t="s">
        <v>4421</v>
      </c>
      <c r="FA1" t="s">
        <v>4422</v>
      </c>
      <c r="FB1" t="s">
        <v>4423</v>
      </c>
      <c r="FC1" t="s">
        <v>4424</v>
      </c>
      <c r="FD1" t="s">
        <v>4425</v>
      </c>
      <c r="FE1" t="s">
        <v>4426</v>
      </c>
    </row>
    <row r="2" spans="1:161" x14ac:dyDescent="0.2">
      <c r="A2" s="1">
        <v>1820</v>
      </c>
      <c r="B2" s="1">
        <v>0.15891305944587458</v>
      </c>
      <c r="C2" s="1">
        <v>0.39150447909806085</v>
      </c>
      <c r="D2" s="1">
        <v>0.449582477859785</v>
      </c>
      <c r="E2" s="1">
        <v>0.1633161572193913</v>
      </c>
      <c r="F2" s="1">
        <v>6.0633417333421313E-2</v>
      </c>
      <c r="G2" s="1">
        <v>0.15891305944587458</v>
      </c>
      <c r="H2" s="1">
        <v>0.39150447909806085</v>
      </c>
      <c r="I2" s="1">
        <v>0.449582477859785</v>
      </c>
      <c r="J2" s="1">
        <v>0.1633161572193913</v>
      </c>
      <c r="K2" s="1">
        <v>6.0633417333421313E-2</v>
      </c>
      <c r="L2" s="1">
        <v>0.18546116573232219</v>
      </c>
      <c r="M2" s="1">
        <v>0.34974761191018899</v>
      </c>
      <c r="N2" s="1">
        <v>0.46479123830795288</v>
      </c>
      <c r="O2" s="1">
        <v>0.16165807843208313</v>
      </c>
      <c r="P2" s="1">
        <v>5.7816710323095322E-2</v>
      </c>
      <c r="Q2" s="1">
        <v>0.18035005375174956</v>
      </c>
      <c r="R2" s="1">
        <v>0.37401815520983916</v>
      </c>
      <c r="S2" s="1">
        <v>0.44563180755987081</v>
      </c>
      <c r="T2" s="1">
        <v>0.16179665562209131</v>
      </c>
      <c r="U2" s="1">
        <v>7.1260185352430533E-2</v>
      </c>
      <c r="V2" s="1">
        <v>0.18546116573232219</v>
      </c>
      <c r="W2" s="1">
        <v>0.34974761191018899</v>
      </c>
      <c r="X2" s="1">
        <v>0.46479123830795288</v>
      </c>
      <c r="Y2" s="1">
        <v>0.16165807843208313</v>
      </c>
      <c r="Z2" s="1">
        <v>5.7816710323095322E-2</v>
      </c>
      <c r="AA2" s="1">
        <v>0.17162290091709448</v>
      </c>
      <c r="AB2" s="1">
        <v>0.35708696880799223</v>
      </c>
      <c r="AC2" s="1">
        <v>0.47129013027491323</v>
      </c>
      <c r="AD2" s="1">
        <v>0.18072554460586379</v>
      </c>
      <c r="AE2" s="1">
        <v>8.530593494085309E-2</v>
      </c>
      <c r="AF2" s="1">
        <v>0.13645471501350404</v>
      </c>
      <c r="AG2" s="1">
        <v>0.37294670057296753</v>
      </c>
      <c r="AH2" s="1">
        <v>0.49059858441352844</v>
      </c>
      <c r="AI2" s="1">
        <v>0.20399999999999999</v>
      </c>
      <c r="AJ2" s="1">
        <v>9.5000000000000001E-2</v>
      </c>
      <c r="AK2" s="1">
        <v>0.15680557823181152</v>
      </c>
      <c r="AL2" s="1">
        <v>0.34719442176818849</v>
      </c>
      <c r="AM2" s="1">
        <v>0.496</v>
      </c>
      <c r="AN2" s="1">
        <v>0.248</v>
      </c>
      <c r="AO2" s="1">
        <v>0.15806899289136797</v>
      </c>
      <c r="AP2" s="1">
        <v>0.16302030111570875</v>
      </c>
      <c r="AQ2" s="1">
        <v>0.35276281557609224</v>
      </c>
      <c r="AR2" s="1">
        <v>0.48421689867973328</v>
      </c>
      <c r="AS2" s="1">
        <v>0.228181391954422</v>
      </c>
      <c r="AT2" s="1">
        <v>0.13241492211818695</v>
      </c>
      <c r="AU2" s="1">
        <v>0.16302030111570875</v>
      </c>
      <c r="AV2" s="1">
        <v>0.35276281557609224</v>
      </c>
      <c r="AW2" s="1">
        <v>0.48421689867973328</v>
      </c>
      <c r="AX2" s="1">
        <v>0.228181391954422</v>
      </c>
      <c r="AY2" s="1">
        <v>0.13241492211818695</v>
      </c>
      <c r="AZ2" s="1">
        <v>0.18711132752716014</v>
      </c>
      <c r="BA2" s="1">
        <v>0.33390982612408932</v>
      </c>
      <c r="BB2" s="1">
        <v>0.4789788463487506</v>
      </c>
      <c r="BC2" s="1">
        <v>0.28000000000000003</v>
      </c>
      <c r="BD2" s="1">
        <v>0.19128475969264597</v>
      </c>
      <c r="BE2" s="1">
        <v>0.16302030111570875</v>
      </c>
      <c r="BF2" s="1">
        <v>0.35276281557609224</v>
      </c>
      <c r="BG2" s="1">
        <v>0.48421689867973328</v>
      </c>
      <c r="BH2" s="1">
        <v>0.228181391954422</v>
      </c>
      <c r="BI2" s="1">
        <v>0.13241492211818695</v>
      </c>
      <c r="BJ2" s="1">
        <v>0.16076280076891081</v>
      </c>
      <c r="BK2" s="1">
        <v>0.37233750621885164</v>
      </c>
      <c r="BL2" s="1">
        <v>0.46689969301223755</v>
      </c>
      <c r="BM2" s="1">
        <v>0.19574877619743347</v>
      </c>
      <c r="BN2" s="1">
        <v>9.6524171531200409E-2</v>
      </c>
      <c r="BO2" s="1">
        <v>9.7361380594969169E-2</v>
      </c>
      <c r="BP2" s="1">
        <v>0.36355924348161278</v>
      </c>
      <c r="BQ2" s="1">
        <v>0.53907937592341804</v>
      </c>
      <c r="BR2" s="1">
        <v>0.22401142996786227</v>
      </c>
      <c r="BS2" s="1">
        <v>7.9147746475775008E-2</v>
      </c>
      <c r="BT2" s="1">
        <v>0.11556838835152447</v>
      </c>
      <c r="BU2" s="1">
        <v>0.35199978325834608</v>
      </c>
      <c r="BV2" s="1">
        <v>0.53243182142282064</v>
      </c>
      <c r="BW2" s="1">
        <v>0.25649999678134922</v>
      </c>
      <c r="BX2" s="1">
        <v>0.10772999864816665</v>
      </c>
      <c r="BY2" s="1">
        <v>9.7361380594969169E-2</v>
      </c>
      <c r="BZ2" s="1">
        <v>0.36355924348161278</v>
      </c>
      <c r="CA2" s="1">
        <v>0.53907937592341804</v>
      </c>
      <c r="CB2" s="1">
        <v>0.22401142996786227</v>
      </c>
      <c r="CC2" s="1">
        <v>7.9147746475775008E-2</v>
      </c>
      <c r="CD2" s="1">
        <v>0.10629707348881823</v>
      </c>
      <c r="CE2" s="1">
        <v>0.35794732413684116</v>
      </c>
      <c r="CF2" s="1">
        <v>0.53575557470321655</v>
      </c>
      <c r="CG2" s="1">
        <v>0.24025571346282959</v>
      </c>
      <c r="CH2" s="1">
        <v>9.3438871204853058E-2</v>
      </c>
      <c r="CI2" s="1">
        <v>0.10629707348881823</v>
      </c>
      <c r="CJ2" s="1">
        <v>0.35794732413684116</v>
      </c>
      <c r="CK2" s="1">
        <v>0.53575557470321655</v>
      </c>
      <c r="CL2" s="1">
        <v>0.24025571346282959</v>
      </c>
      <c r="CM2" s="1">
        <v>9.3438871204853058E-2</v>
      </c>
      <c r="CN2" s="1">
        <v>0.10629707348881823</v>
      </c>
      <c r="CO2" s="1">
        <v>0.35794732413684116</v>
      </c>
      <c r="CP2" s="1">
        <v>0.53575557470321655</v>
      </c>
      <c r="CQ2" s="1">
        <v>0.24025571346282959</v>
      </c>
      <c r="CR2" s="1">
        <v>9.3438871204853058E-2</v>
      </c>
      <c r="CS2" s="1">
        <v>0.13458652353286743</v>
      </c>
      <c r="CT2" s="1">
        <v>0.36141346168518068</v>
      </c>
      <c r="CU2" s="1">
        <v>0.50400001478195189</v>
      </c>
      <c r="CV2" s="1">
        <v>0.18</v>
      </c>
      <c r="CW2" s="1">
        <v>5.5E-2</v>
      </c>
      <c r="CX2" s="1">
        <v>0.1491696861833165</v>
      </c>
      <c r="CY2" s="1">
        <v>0.3166703028279711</v>
      </c>
      <c r="CZ2" s="1">
        <v>0.53415999710559847</v>
      </c>
      <c r="DA2" s="1">
        <v>0.26361000144481656</v>
      </c>
      <c r="DB2" s="1">
        <v>8.0910000443458557E-2</v>
      </c>
      <c r="DC2" s="1">
        <v>0.13791555840900505</v>
      </c>
      <c r="DD2" s="1">
        <v>0.33551467047144778</v>
      </c>
      <c r="DE2" s="1">
        <v>0.52656977111954717</v>
      </c>
      <c r="DF2" s="1">
        <v>0.20995139961240916</v>
      </c>
      <c r="DG2" s="1">
        <v>8.4018983755218546E-2</v>
      </c>
      <c r="DH2" s="1">
        <v>0.14084768587915342</v>
      </c>
      <c r="DI2" s="1">
        <v>0.33757571647725015</v>
      </c>
      <c r="DJ2" s="1">
        <v>0.52157658338546753</v>
      </c>
      <c r="DK2" s="1">
        <v>0.21785379946231842</v>
      </c>
      <c r="DL2" s="1">
        <v>7.3309659957885742E-2</v>
      </c>
      <c r="DM2" s="1">
        <v>0.14000000000000001</v>
      </c>
      <c r="DN2" s="1">
        <v>0.44</v>
      </c>
      <c r="DO2" s="1">
        <v>0.42</v>
      </c>
      <c r="DP2" s="1">
        <v>0.16</v>
      </c>
      <c r="DQ2" s="1">
        <v>5.5E-2</v>
      </c>
      <c r="DR2" s="1">
        <v>0.12</v>
      </c>
      <c r="DS2" s="1">
        <v>0.46</v>
      </c>
      <c r="DT2" s="1">
        <v>0.42</v>
      </c>
      <c r="DU2" s="1">
        <v>0.17499999999999999</v>
      </c>
      <c r="DV2" s="1">
        <v>6.5000000000000002E-2</v>
      </c>
      <c r="DW2" s="1">
        <v>0.13596540162547402</v>
      </c>
      <c r="DX2" s="1">
        <v>0.41407026527664204</v>
      </c>
      <c r="DY2" s="1">
        <v>0.44996431670554315</v>
      </c>
      <c r="DZ2" s="1">
        <v>0.14998810556851438</v>
      </c>
      <c r="EA2" s="1">
        <v>6.6442783090005619E-2</v>
      </c>
      <c r="EB2" s="1">
        <v>0.10174054402713005</v>
      </c>
      <c r="EC2" s="1">
        <v>0.45786211315148057</v>
      </c>
      <c r="ED2" s="1">
        <v>0.44039735116011869</v>
      </c>
      <c r="EE2" s="1">
        <v>0.1467991170533729</v>
      </c>
      <c r="EF2" s="1">
        <v>4.891088112590003E-2</v>
      </c>
      <c r="EG2" s="1">
        <v>0.16019584417343141</v>
      </c>
      <c r="EH2" s="1">
        <v>0.35980415582656861</v>
      </c>
      <c r="EI2" s="1">
        <v>0.47999999999999993</v>
      </c>
      <c r="EJ2" s="1">
        <v>0.16</v>
      </c>
      <c r="EK2" s="1">
        <v>5.5E-2</v>
      </c>
      <c r="EL2" s="1">
        <v>0.17791221126073672</v>
      </c>
      <c r="EM2" s="1">
        <v>0.41035682637402171</v>
      </c>
      <c r="EN2" s="1">
        <v>0.41173094483345751</v>
      </c>
      <c r="EO2" s="1">
        <v>0.13724364827781918</v>
      </c>
      <c r="EP2" s="1">
        <v>5.6685514787425763E-2</v>
      </c>
      <c r="EQ2" s="1">
        <v>0.16912811969888963</v>
      </c>
      <c r="ER2" s="1">
        <v>0.38500643123819778</v>
      </c>
      <c r="ES2" s="1">
        <v>0.44586548209190369</v>
      </c>
      <c r="ET2" s="1">
        <v>0.1486218273639679</v>
      </c>
      <c r="EU2" s="1">
        <v>5.5842757225036621E-2</v>
      </c>
      <c r="EV2" s="1">
        <v>0.12779877761495623</v>
      </c>
      <c r="EW2" s="1">
        <v>0.37958681652500492</v>
      </c>
      <c r="EX2" s="1">
        <v>0.49261442098130748</v>
      </c>
      <c r="EY2" s="1">
        <v>0.19108492714522787</v>
      </c>
      <c r="EZ2" s="1">
        <v>6.5257681745312976E-2</v>
      </c>
      <c r="FA2" s="1">
        <v>0.12779877761495623</v>
      </c>
      <c r="FB2" s="1">
        <v>0.37958681652500492</v>
      </c>
      <c r="FC2" s="1">
        <v>0.49261442098130748</v>
      </c>
      <c r="FD2" s="1">
        <v>0.19108492714522787</v>
      </c>
      <c r="FE2" s="1">
        <v>6.5257681745312976E-2</v>
      </c>
    </row>
    <row r="3" spans="1:161" x14ac:dyDescent="0.2">
      <c r="A3" s="1">
        <v>1850</v>
      </c>
      <c r="B3" s="1">
        <v>0.15753220326595652</v>
      </c>
      <c r="C3" s="1">
        <v>0.38810254736687871</v>
      </c>
      <c r="D3" s="1">
        <v>0.454365265628347</v>
      </c>
      <c r="E3" s="1">
        <v>0.16698619072083076</v>
      </c>
      <c r="F3" s="1">
        <v>6.1338456385750639E-2</v>
      </c>
      <c r="G3" s="1">
        <v>0.15753220326595652</v>
      </c>
      <c r="H3" s="1">
        <v>0.38810254736687871</v>
      </c>
      <c r="I3" s="1">
        <v>0.454365265628347</v>
      </c>
      <c r="J3" s="1">
        <v>0.16698619072083076</v>
      </c>
      <c r="K3" s="1">
        <v>6.1338456385750639E-2</v>
      </c>
      <c r="L3" s="1">
        <v>0.18116728733343024</v>
      </c>
      <c r="M3" s="1">
        <v>0.34165010152349851</v>
      </c>
      <c r="N3" s="1">
        <v>0.47718262672424316</v>
      </c>
      <c r="O3" s="1">
        <v>0.17349310219287872</v>
      </c>
      <c r="P3" s="1">
        <v>6.0669228434562683E-2</v>
      </c>
      <c r="Q3" s="1">
        <v>0.17880776430500575</v>
      </c>
      <c r="R3" s="1">
        <v>0.37081968511420649</v>
      </c>
      <c r="S3" s="1">
        <v>0.45037256696096173</v>
      </c>
      <c r="T3" s="1">
        <v>0.16543254295047277</v>
      </c>
      <c r="U3" s="1">
        <v>7.208879135485019E-2</v>
      </c>
      <c r="V3" s="1">
        <v>0.18116728733343024</v>
      </c>
      <c r="W3" s="1">
        <v>0.34165010152349851</v>
      </c>
      <c r="X3" s="1">
        <v>0.47718262672424316</v>
      </c>
      <c r="Y3" s="1">
        <v>0.17349310219287872</v>
      </c>
      <c r="Z3" s="1">
        <v>6.0669228434562683E-2</v>
      </c>
      <c r="AA3" s="1">
        <v>0.16850077736333269</v>
      </c>
      <c r="AB3" s="1">
        <v>0.35059092643777623</v>
      </c>
      <c r="AC3" s="1">
        <v>0.48090829619889108</v>
      </c>
      <c r="AD3" s="1">
        <v>0.18441382102639162</v>
      </c>
      <c r="AE3" s="1">
        <v>8.7046872388625601E-2</v>
      </c>
      <c r="AF3" s="1">
        <v>0.13439760875701906</v>
      </c>
      <c r="AG3" s="1">
        <v>0.36732438850402832</v>
      </c>
      <c r="AH3" s="1">
        <v>0.49827800273895256</v>
      </c>
      <c r="AI3" s="1">
        <v>0.216</v>
      </c>
      <c r="AJ3" s="1">
        <v>8.5000000000000006E-2</v>
      </c>
      <c r="AK3" s="1">
        <v>0.15556108951568604</v>
      </c>
      <c r="AL3" s="1">
        <v>0.34443891048431396</v>
      </c>
      <c r="AM3" s="1">
        <v>0.5</v>
      </c>
      <c r="AN3" s="1">
        <v>0.25</v>
      </c>
      <c r="AO3" s="1">
        <v>0.15934374283404029</v>
      </c>
      <c r="AP3" s="1">
        <v>0.16093194484710693</v>
      </c>
      <c r="AQ3" s="1">
        <v>0.34824377298355103</v>
      </c>
      <c r="AR3" s="1">
        <v>0.49082425236701965</v>
      </c>
      <c r="AS3" s="1">
        <v>0.23335345089435577</v>
      </c>
      <c r="AT3" s="1">
        <v>0.13118121027946472</v>
      </c>
      <c r="AU3" s="1">
        <v>0.16093194484710693</v>
      </c>
      <c r="AV3" s="1">
        <v>0.34824377298355103</v>
      </c>
      <c r="AW3" s="1">
        <v>0.49082425236701965</v>
      </c>
      <c r="AX3" s="1">
        <v>0.23335345089435577</v>
      </c>
      <c r="AY3" s="1">
        <v>0.13118121027946472</v>
      </c>
      <c r="AZ3" s="1">
        <v>0.18526833200145726</v>
      </c>
      <c r="BA3" s="1">
        <v>0.33062090543891282</v>
      </c>
      <c r="BB3" s="1">
        <v>0.48411076255962998</v>
      </c>
      <c r="BC3" s="1">
        <v>0.28299999999999997</v>
      </c>
      <c r="BD3" s="1">
        <v>0.19333423926078142</v>
      </c>
      <c r="BE3" s="1">
        <v>0.16093194484710693</v>
      </c>
      <c r="BF3" s="1">
        <v>0.34824377298355103</v>
      </c>
      <c r="BG3" s="1">
        <v>0.49082425236701965</v>
      </c>
      <c r="BH3" s="1">
        <v>0.23335345089435577</v>
      </c>
      <c r="BI3" s="1">
        <v>0.13118121027946472</v>
      </c>
      <c r="BJ3" s="1">
        <v>0.15904538255905187</v>
      </c>
      <c r="BK3" s="1">
        <v>0.36835984963203394</v>
      </c>
      <c r="BL3" s="1">
        <v>0.47259476780891418</v>
      </c>
      <c r="BM3" s="1">
        <v>0.20016981661319733</v>
      </c>
      <c r="BN3" s="1">
        <v>9.6259832382202148E-2</v>
      </c>
      <c r="BO3" s="1">
        <v>9.6162739163175665E-2</v>
      </c>
      <c r="BP3" s="1">
        <v>0.35908337050728195</v>
      </c>
      <c r="BQ3" s="1">
        <v>0.54475389032954236</v>
      </c>
      <c r="BR3" s="1">
        <v>0.22636944280096633</v>
      </c>
      <c r="BS3" s="1">
        <v>7.9980879865120008E-2</v>
      </c>
      <c r="BT3" s="1">
        <v>0.11418311940109402</v>
      </c>
      <c r="BU3" s="1">
        <v>0.34778051207821287</v>
      </c>
      <c r="BV3" s="1">
        <v>0.5380363616368985</v>
      </c>
      <c r="BW3" s="1">
        <v>0.25919999420642853</v>
      </c>
      <c r="BX3" s="1">
        <v>0.10886399756669998</v>
      </c>
      <c r="BY3" s="1">
        <v>9.6162739163175665E-2</v>
      </c>
      <c r="BZ3" s="1">
        <v>0.35908337050728195</v>
      </c>
      <c r="CA3" s="1">
        <v>0.54475389032954236</v>
      </c>
      <c r="CB3" s="1">
        <v>0.22636944280096633</v>
      </c>
      <c r="CC3" s="1">
        <v>7.9980879865120008E-2</v>
      </c>
      <c r="CD3" s="1">
        <v>0.10500579683697708</v>
      </c>
      <c r="CE3" s="1">
        <v>0.3535990480547575</v>
      </c>
      <c r="CF3" s="1">
        <v>0.54139512777328491</v>
      </c>
      <c r="CG3" s="1">
        <v>0.24278472363948822</v>
      </c>
      <c r="CH3" s="1">
        <v>9.4422437250614166E-2</v>
      </c>
      <c r="CI3" s="1">
        <v>0.10500579683697708</v>
      </c>
      <c r="CJ3" s="1">
        <v>0.3535990480547575</v>
      </c>
      <c r="CK3" s="1">
        <v>0.54139512777328491</v>
      </c>
      <c r="CL3" s="1">
        <v>0.24278472363948822</v>
      </c>
      <c r="CM3" s="1">
        <v>9.4422437250614166E-2</v>
      </c>
      <c r="CN3" s="1">
        <v>0.10500579683697708</v>
      </c>
      <c r="CO3" s="1">
        <v>0.3535990480547575</v>
      </c>
      <c r="CP3" s="1">
        <v>0.54139512777328491</v>
      </c>
      <c r="CQ3" s="1">
        <v>0.24278472363948822</v>
      </c>
      <c r="CR3" s="1">
        <v>9.4422437250614166E-2</v>
      </c>
      <c r="CS3" s="1">
        <v>0.13078771036863326</v>
      </c>
      <c r="CT3" s="1">
        <v>0.35121227526664733</v>
      </c>
      <c r="CU3" s="1">
        <v>0.51800001436471943</v>
      </c>
      <c r="CV3" s="1">
        <v>0.185</v>
      </c>
      <c r="CW3" s="1">
        <v>0.06</v>
      </c>
      <c r="CX3" s="1">
        <v>0.14528226077548162</v>
      </c>
      <c r="CY3" s="1">
        <v>0.30841774017521206</v>
      </c>
      <c r="CZ3" s="1">
        <v>0.54629998552799219</v>
      </c>
      <c r="DA3" s="1">
        <v>0.26966999566555022</v>
      </c>
      <c r="DB3" s="1">
        <v>8.2769998669624326E-2</v>
      </c>
      <c r="DC3" s="1">
        <v>0.13630086829043245</v>
      </c>
      <c r="DD3" s="1">
        <v>0.33158652611053557</v>
      </c>
      <c r="DE3" s="1">
        <v>0.53211260559903195</v>
      </c>
      <c r="DF3" s="1">
        <v>0.21216141226526908</v>
      </c>
      <c r="DG3" s="1">
        <v>8.4903393278195072E-2</v>
      </c>
      <c r="DH3" s="1">
        <v>0.13773855186121509</v>
      </c>
      <c r="DI3" s="1">
        <v>0.33012392103469068</v>
      </c>
      <c r="DJ3" s="1">
        <v>0.53213751316070557</v>
      </c>
      <c r="DK3" s="1">
        <v>0.22227713465690613</v>
      </c>
      <c r="DL3" s="1">
        <v>7.5891129672527313E-2</v>
      </c>
      <c r="DM3" s="1">
        <v>0.11</v>
      </c>
      <c r="DN3" s="1">
        <v>0.44</v>
      </c>
      <c r="DO3" s="1">
        <v>0.45</v>
      </c>
      <c r="DP3" s="1">
        <v>0.17</v>
      </c>
      <c r="DQ3" s="1">
        <v>0.06</v>
      </c>
      <c r="DR3" s="1">
        <v>0.12889655588567256</v>
      </c>
      <c r="DS3" s="1">
        <v>0.49410345339775086</v>
      </c>
      <c r="DT3" s="1">
        <v>0.377</v>
      </c>
      <c r="DU3" s="1">
        <v>0.11700000000000001</v>
      </c>
      <c r="DV3" s="1">
        <v>4.3999999999999997E-2</v>
      </c>
      <c r="DW3" s="1">
        <v>0.13346588231997442</v>
      </c>
      <c r="DX3" s="1">
        <v>0.40645820655053155</v>
      </c>
      <c r="DY3" s="1">
        <v>0.46007589503850177</v>
      </c>
      <c r="DZ3" s="1">
        <v>0.15335863167950059</v>
      </c>
      <c r="EA3" s="1">
        <v>6.7215372841401333E-2</v>
      </c>
      <c r="EB3" s="1">
        <v>9.994125940448384E-2</v>
      </c>
      <c r="EC3" s="1">
        <v>0.44976480772262345</v>
      </c>
      <c r="ED3" s="1">
        <v>0.45029394106415133</v>
      </c>
      <c r="EE3" s="1">
        <v>0.15009798035471711</v>
      </c>
      <c r="EF3" s="1">
        <v>4.9479611749938091E-2</v>
      </c>
      <c r="EG3" s="1">
        <v>0.15403446555137634</v>
      </c>
      <c r="EH3" s="1">
        <v>0.34596553444862366</v>
      </c>
      <c r="EI3" s="1">
        <v>0.5</v>
      </c>
      <c r="EJ3" s="1">
        <v>0.18</v>
      </c>
      <c r="EK3" s="1">
        <v>0.06</v>
      </c>
      <c r="EL3" s="1">
        <v>0.17660146312499631</v>
      </c>
      <c r="EM3" s="1">
        <v>0.4073335687721597</v>
      </c>
      <c r="EN3" s="1">
        <v>0.41606495070022348</v>
      </c>
      <c r="EO3" s="1">
        <v>0.13868831690007449</v>
      </c>
      <c r="EP3" s="1">
        <v>5.7282203855206978E-2</v>
      </c>
      <c r="EQ3" s="1">
        <v>0.16541461168904448</v>
      </c>
      <c r="ER3" s="1">
        <v>0.37655293179179949</v>
      </c>
      <c r="ES3" s="1">
        <v>0.45803248882293701</v>
      </c>
      <c r="ET3" s="1">
        <v>0.1593441516160965</v>
      </c>
      <c r="EU3" s="1">
        <v>5.8641102164983749E-2</v>
      </c>
      <c r="EV3" s="1">
        <v>0.12497881978772744</v>
      </c>
      <c r="EW3" s="1">
        <v>0.37121100234000859</v>
      </c>
      <c r="EX3" s="1">
        <v>0.50381019265987259</v>
      </c>
      <c r="EY3" s="1">
        <v>0.19547767987775952</v>
      </c>
      <c r="EZ3" s="1">
        <v>6.6757856898257084E-2</v>
      </c>
      <c r="FA3" s="1">
        <v>0.12497881978772744</v>
      </c>
      <c r="FB3" s="1">
        <v>0.37121100234000859</v>
      </c>
      <c r="FC3" s="1">
        <v>0.50381019265987259</v>
      </c>
      <c r="FD3" s="1">
        <v>0.19547767987775952</v>
      </c>
      <c r="FE3" s="1">
        <v>6.6757856898257084E-2</v>
      </c>
    </row>
    <row r="4" spans="1:161" x14ac:dyDescent="0.2">
      <c r="A4" s="1">
        <v>1880</v>
      </c>
      <c r="B4" s="1">
        <v>0.15477048267556837</v>
      </c>
      <c r="C4" s="1">
        <v>0.38129866362740189</v>
      </c>
      <c r="D4" s="1">
        <v>0.46393086967313479</v>
      </c>
      <c r="E4" s="1">
        <v>0.16515116850134604</v>
      </c>
      <c r="F4" s="1">
        <v>6.2043495438079965E-2</v>
      </c>
      <c r="G4" s="1">
        <v>0.15477048267556837</v>
      </c>
      <c r="H4" s="1">
        <v>0.38129866362740189</v>
      </c>
      <c r="I4" s="1">
        <v>0.46393086967313479</v>
      </c>
      <c r="J4" s="1">
        <v>0.16515116850134604</v>
      </c>
      <c r="K4" s="1">
        <v>6.2043495438079965E-2</v>
      </c>
      <c r="L4" s="1">
        <v>0.17153995975850123</v>
      </c>
      <c r="M4" s="1">
        <v>0.32349463045702009</v>
      </c>
      <c r="N4" s="1">
        <v>0.50496542453765869</v>
      </c>
      <c r="O4" s="1">
        <v>0.17357558012008667</v>
      </c>
      <c r="P4" s="1">
        <v>6.3521750271320343E-2</v>
      </c>
      <c r="Q4" s="1">
        <v>0.17572317621874789</v>
      </c>
      <c r="R4" s="1">
        <v>0.3644227258585554</v>
      </c>
      <c r="S4" s="1">
        <v>0.45985411402029852</v>
      </c>
      <c r="T4" s="1">
        <v>0.16361459386839869</v>
      </c>
      <c r="U4" s="1">
        <v>7.2917397357269861E-2</v>
      </c>
      <c r="V4" s="1">
        <v>0.17153995975850123</v>
      </c>
      <c r="W4" s="1">
        <v>0.32349463045702009</v>
      </c>
      <c r="X4" s="1">
        <v>0.50496542453765869</v>
      </c>
      <c r="Y4" s="1">
        <v>0.17357558012008667</v>
      </c>
      <c r="Z4" s="1">
        <v>6.3521750271320343E-2</v>
      </c>
      <c r="AA4" s="1">
        <v>0.17340972847709463</v>
      </c>
      <c r="AB4" s="1">
        <v>0.36080472928036217</v>
      </c>
      <c r="AC4" s="1">
        <v>0.46578554224254326</v>
      </c>
      <c r="AD4" s="1">
        <v>0.17861470118675654</v>
      </c>
      <c r="AE4" s="1">
        <v>8.4309576225911093E-2</v>
      </c>
      <c r="AF4" s="1">
        <v>0.13868324679136276</v>
      </c>
      <c r="AG4" s="1">
        <v>0.37903753864765166</v>
      </c>
      <c r="AH4" s="1">
        <v>0.48227921456098555</v>
      </c>
      <c r="AI4" s="1">
        <v>0.191</v>
      </c>
      <c r="AJ4" s="1">
        <v>7.5999999999999998E-2</v>
      </c>
      <c r="AK4" s="1">
        <v>0.14560517978668211</v>
      </c>
      <c r="AL4" s="1">
        <v>0.32239482021331783</v>
      </c>
      <c r="AM4" s="1">
        <v>0.53200000000000003</v>
      </c>
      <c r="AN4" s="1">
        <v>0.26600000000000001</v>
      </c>
      <c r="AO4" s="1">
        <v>0.16954174237541889</v>
      </c>
      <c r="AP4" s="1">
        <v>0.15966653823852539</v>
      </c>
      <c r="AQ4" s="1">
        <v>0.34629595279693604</v>
      </c>
      <c r="AR4" s="1">
        <v>0.49403750896453857</v>
      </c>
      <c r="AS4" s="1">
        <v>0.23140367865562439</v>
      </c>
      <c r="AT4" s="1">
        <v>0.1319919228553772</v>
      </c>
      <c r="AU4" s="1">
        <v>0.15966653823852539</v>
      </c>
      <c r="AV4" s="1">
        <v>0.34629595279693604</v>
      </c>
      <c r="AW4" s="1">
        <v>0.49403750896453857</v>
      </c>
      <c r="AX4" s="1">
        <v>0.23140367865562439</v>
      </c>
      <c r="AY4" s="1">
        <v>0.1319919228553772</v>
      </c>
      <c r="AZ4" s="1">
        <v>0.18096800910815053</v>
      </c>
      <c r="BA4" s="1">
        <v>0.3229467571735008</v>
      </c>
      <c r="BB4" s="1">
        <v>0.49608523371834873</v>
      </c>
      <c r="BC4" s="1">
        <v>0.28999999999999998</v>
      </c>
      <c r="BD4" s="1">
        <v>0.19811635825309759</v>
      </c>
      <c r="BE4" s="1">
        <v>0.15966653823852539</v>
      </c>
      <c r="BF4" s="1">
        <v>0.34629595279693604</v>
      </c>
      <c r="BG4" s="1">
        <v>0.49403750896453857</v>
      </c>
      <c r="BH4" s="1">
        <v>0.23140367865562439</v>
      </c>
      <c r="BI4" s="1">
        <v>0.1319919228553772</v>
      </c>
      <c r="BJ4" s="1">
        <v>0.15711857943879082</v>
      </c>
      <c r="BK4" s="1">
        <v>0.36389724344862984</v>
      </c>
      <c r="BL4" s="1">
        <v>0.47898417711257935</v>
      </c>
      <c r="BM4" s="1">
        <v>0.19827742874622345</v>
      </c>
      <c r="BN4" s="1">
        <v>9.701770544052124E-2</v>
      </c>
      <c r="BO4" s="1">
        <v>9.4964090586915684E-2</v>
      </c>
      <c r="BP4" s="1">
        <v>0.35460747085464384</v>
      </c>
      <c r="BQ4" s="1">
        <v>0.55042843855844048</v>
      </c>
      <c r="BR4" s="1">
        <v>0.22872746968893551</v>
      </c>
      <c r="BS4" s="1">
        <v>8.0814018220331699E-2</v>
      </c>
      <c r="BT4" s="1">
        <v>0.11279784219380931</v>
      </c>
      <c r="BU4" s="1">
        <v>0.34356121574923959</v>
      </c>
      <c r="BV4" s="1">
        <v>0.54364093525667112</v>
      </c>
      <c r="BW4" s="1">
        <v>0.26190000772476196</v>
      </c>
      <c r="BX4" s="1">
        <v>0.10999800324440002</v>
      </c>
      <c r="BY4" s="1">
        <v>9.4964090586915684E-2</v>
      </c>
      <c r="BZ4" s="1">
        <v>0.35460747085464384</v>
      </c>
      <c r="CA4" s="1">
        <v>0.55042843855844048</v>
      </c>
      <c r="CB4" s="1">
        <v>0.22872746968893551</v>
      </c>
      <c r="CC4" s="1">
        <v>8.0814018220331699E-2</v>
      </c>
      <c r="CD4" s="1">
        <v>0.10371452018513594</v>
      </c>
      <c r="CE4" s="1">
        <v>0.34925077197267385</v>
      </c>
      <c r="CF4" s="1">
        <v>0.54703468084335327</v>
      </c>
      <c r="CG4" s="1">
        <v>0.24531373381614685</v>
      </c>
      <c r="CH4" s="1">
        <v>9.5406010746955872E-2</v>
      </c>
      <c r="CI4" s="1">
        <v>0.10371452018513594</v>
      </c>
      <c r="CJ4" s="1">
        <v>0.34925077197267385</v>
      </c>
      <c r="CK4" s="1">
        <v>0.54703468084335327</v>
      </c>
      <c r="CL4" s="1">
        <v>0.24531373381614685</v>
      </c>
      <c r="CM4" s="1">
        <v>9.5406010746955872E-2</v>
      </c>
      <c r="CN4" s="1">
        <v>0.10371452018513594</v>
      </c>
      <c r="CO4" s="1">
        <v>0.34925077197267385</v>
      </c>
      <c r="CP4" s="1">
        <v>0.54703468084335327</v>
      </c>
      <c r="CQ4" s="1">
        <v>0.24531373381614685</v>
      </c>
      <c r="CR4" s="1">
        <v>9.5406010746955872E-2</v>
      </c>
      <c r="CS4" s="1">
        <v>0.12698889720439913</v>
      </c>
      <c r="CT4" s="1">
        <v>0.3410110888481141</v>
      </c>
      <c r="CU4" s="1">
        <v>0.53200001394748675</v>
      </c>
      <c r="CV4" s="1">
        <v>0.19</v>
      </c>
      <c r="CW4" s="1">
        <v>0.06</v>
      </c>
      <c r="CX4" s="1">
        <v>0.14139482378220511</v>
      </c>
      <c r="CY4" s="1">
        <v>0.30016515292787627</v>
      </c>
      <c r="CZ4" s="1">
        <v>0.55844001013040545</v>
      </c>
      <c r="DA4" s="1">
        <v>0.27269999277591705</v>
      </c>
      <c r="DB4" s="1">
        <v>8.3699997782707217E-2</v>
      </c>
      <c r="DC4" s="1">
        <v>0.13468616854754759</v>
      </c>
      <c r="DD4" s="1">
        <v>0.32765835833603618</v>
      </c>
      <c r="DE4" s="1">
        <v>0.53765547311641626</v>
      </c>
      <c r="DF4" s="1">
        <v>0.21437143809084347</v>
      </c>
      <c r="DG4" s="1">
        <v>8.578780807266817E-2</v>
      </c>
      <c r="DH4" s="1">
        <v>0.13462940029569026</v>
      </c>
      <c r="DI4" s="1">
        <v>0.32267208353507471</v>
      </c>
      <c r="DJ4" s="1">
        <v>0.54269850254058838</v>
      </c>
      <c r="DK4" s="1">
        <v>0.22569048404693604</v>
      </c>
      <c r="DL4" s="1">
        <v>7.6495938003063202E-2</v>
      </c>
      <c r="DM4" s="1">
        <v>0.15037931674718857</v>
      </c>
      <c r="DN4" s="1">
        <v>0.4726207203865051</v>
      </c>
      <c r="DO4" s="1">
        <v>0.377</v>
      </c>
      <c r="DP4" s="1">
        <v>0.11700000000000001</v>
      </c>
      <c r="DQ4" s="1">
        <v>4.8000000000000001E-2</v>
      </c>
      <c r="DR4" s="1">
        <v>0.12620690062642098</v>
      </c>
      <c r="DS4" s="1">
        <v>0.48379310846328732</v>
      </c>
      <c r="DT4" s="1">
        <v>0.39</v>
      </c>
      <c r="DU4" s="1">
        <v>0.12</v>
      </c>
      <c r="DV4" s="1">
        <v>4.5999999999999999E-2</v>
      </c>
      <c r="DW4" s="1">
        <v>0.13471564569729069</v>
      </c>
      <c r="DX4" s="1">
        <v>0.41026424725641525</v>
      </c>
      <c r="DY4" s="1">
        <v>0.45502009080462713</v>
      </c>
      <c r="DZ4" s="1">
        <v>0.15167336360154238</v>
      </c>
      <c r="EA4" s="1">
        <v>6.7987962592797047E-2</v>
      </c>
      <c r="EB4" s="1">
        <v>0.10084090439694453</v>
      </c>
      <c r="EC4" s="1">
        <v>0.4538134725029529</v>
      </c>
      <c r="ED4" s="1">
        <v>0.44534563136509675</v>
      </c>
      <c r="EE4" s="1">
        <v>0.14844854378836558</v>
      </c>
      <c r="EF4" s="1">
        <v>5.0048342373976151E-2</v>
      </c>
      <c r="EG4" s="1">
        <v>0.13986329472064971</v>
      </c>
      <c r="EH4" s="1">
        <v>0.31413670527935023</v>
      </c>
      <c r="EI4" s="1">
        <v>0.54600000000000004</v>
      </c>
      <c r="EJ4" s="1">
        <v>0.182</v>
      </c>
      <c r="EK4" s="1">
        <v>6.5000000000000002E-2</v>
      </c>
      <c r="EL4" s="1">
        <v>0.17529070717658068</v>
      </c>
      <c r="EM4" s="1">
        <v>0.40431029315026085</v>
      </c>
      <c r="EN4" s="1">
        <v>0.42039898239970214</v>
      </c>
      <c r="EO4" s="1">
        <v>0.14013299413323405</v>
      </c>
      <c r="EP4" s="1">
        <v>5.787889647953557E-2</v>
      </c>
      <c r="EQ4" s="1">
        <v>0.15773336230930113</v>
      </c>
      <c r="ER4" s="1">
        <v>0.35906719129867071</v>
      </c>
      <c r="ES4" s="1">
        <v>0.48319947719573975</v>
      </c>
      <c r="ET4" s="1">
        <v>0.16106650233268738</v>
      </c>
      <c r="EU4" s="1">
        <v>6.1439447104930878E-2</v>
      </c>
      <c r="EV4" s="1">
        <v>0.1221588535563614</v>
      </c>
      <c r="EW4" s="1">
        <v>0.36283516319311693</v>
      </c>
      <c r="EX4" s="1">
        <v>0.51500599770446931</v>
      </c>
      <c r="EY4" s="1">
        <v>0.19767405624402537</v>
      </c>
      <c r="EZ4" s="1">
        <v>6.7507944474729131E-2</v>
      </c>
      <c r="FA4" s="1">
        <v>0.1221588535563614</v>
      </c>
      <c r="FB4" s="1">
        <v>0.36283516319311693</v>
      </c>
      <c r="FC4" s="1">
        <v>0.51500599770446931</v>
      </c>
      <c r="FD4" s="1">
        <v>0.19767405624402537</v>
      </c>
      <c r="FE4" s="1">
        <v>6.7507944474729131E-2</v>
      </c>
    </row>
    <row r="5" spans="1:161" x14ac:dyDescent="0.2">
      <c r="A5" s="1">
        <v>1900</v>
      </c>
      <c r="B5" s="1">
        <v>0.15062791109085083</v>
      </c>
      <c r="C5" s="1">
        <v>0.37109285593032837</v>
      </c>
      <c r="D5" s="1">
        <v>0.4782792329788208</v>
      </c>
      <c r="E5" s="1">
        <v>0.18350130319595337</v>
      </c>
      <c r="F5" s="1">
        <v>7.0503972470760345E-2</v>
      </c>
      <c r="G5" s="1">
        <v>0.15062791109085083</v>
      </c>
      <c r="H5" s="1">
        <v>0.37109285593032837</v>
      </c>
      <c r="I5" s="1">
        <v>0.4782792329788208</v>
      </c>
      <c r="J5" s="1">
        <v>0.18350130319595337</v>
      </c>
      <c r="K5" s="1">
        <v>7.0503972470760345E-2</v>
      </c>
      <c r="L5" s="1">
        <v>0.17050933228077803</v>
      </c>
      <c r="M5" s="1">
        <v>0.32155104567645765</v>
      </c>
      <c r="N5" s="1">
        <v>0.50793963670730591</v>
      </c>
      <c r="O5" s="1">
        <v>0.17575065791606903</v>
      </c>
      <c r="P5" s="1">
        <v>6.525198370218277E-2</v>
      </c>
      <c r="Q5" s="1">
        <v>0.17109630277944926</v>
      </c>
      <c r="R5" s="1">
        <v>0.35482730499697951</v>
      </c>
      <c r="S5" s="1">
        <v>0.47407639222357129</v>
      </c>
      <c r="T5" s="1">
        <v>0.18179399800300597</v>
      </c>
      <c r="U5" s="1">
        <v>8.2860679264068607E-2</v>
      </c>
      <c r="V5" s="1">
        <v>0.17050933228077803</v>
      </c>
      <c r="W5" s="1">
        <v>0.32155104567645765</v>
      </c>
      <c r="X5" s="1">
        <v>0.50793963670730591</v>
      </c>
      <c r="Y5" s="1">
        <v>0.17575065791606903</v>
      </c>
      <c r="Z5" s="1">
        <v>6.525198370218277E-2</v>
      </c>
      <c r="AA5" s="1">
        <v>0.15389544663348637</v>
      </c>
      <c r="AB5" s="1">
        <v>0.32020236377574302</v>
      </c>
      <c r="AC5" s="1">
        <v>0.52590218959077073</v>
      </c>
      <c r="AD5" s="1">
        <v>0.22779758790900539</v>
      </c>
      <c r="AE5" s="1">
        <v>0.10752484523551062</v>
      </c>
      <c r="AF5" s="1">
        <v>0.13353288173675537</v>
      </c>
      <c r="AG5" s="1">
        <v>0.36496096849441528</v>
      </c>
      <c r="AH5" s="1">
        <v>0.50150614976882935</v>
      </c>
      <c r="AI5" s="1">
        <v>0.22104437649250031</v>
      </c>
      <c r="AJ5" s="1">
        <v>0.10528503358364105</v>
      </c>
      <c r="AK5" s="1">
        <v>0.13751600313186643</v>
      </c>
      <c r="AL5" s="1">
        <v>0.30448399686813349</v>
      </c>
      <c r="AM5" s="1">
        <v>0.55800000000000005</v>
      </c>
      <c r="AN5" s="1">
        <v>0.31</v>
      </c>
      <c r="AO5" s="1">
        <v>0.19758624111420994</v>
      </c>
      <c r="AP5" s="1">
        <v>0.15061928331851959</v>
      </c>
      <c r="AQ5" s="1">
        <v>0.32661592960357666</v>
      </c>
      <c r="AR5" s="1">
        <v>0.52276480197906494</v>
      </c>
      <c r="AS5" s="1">
        <v>0.2636084258556366</v>
      </c>
      <c r="AT5" s="1">
        <v>0.15308314561843872</v>
      </c>
      <c r="AU5" s="1">
        <v>0.15061928331851959</v>
      </c>
      <c r="AV5" s="1">
        <v>0.32661592960357666</v>
      </c>
      <c r="AW5" s="1">
        <v>0.52276480197906494</v>
      </c>
      <c r="AX5" s="1">
        <v>0.2636084258556366</v>
      </c>
      <c r="AY5" s="1">
        <v>0.15308314561843872</v>
      </c>
      <c r="AZ5" s="1">
        <v>0.17753278806202144</v>
      </c>
      <c r="BA5" s="1">
        <v>0.31681642782695563</v>
      </c>
      <c r="BB5" s="1">
        <v>0.50565078411102293</v>
      </c>
      <c r="BC5" s="1">
        <v>0.29559178573806194</v>
      </c>
      <c r="BD5" s="1">
        <v>0.20193643792321184</v>
      </c>
      <c r="BE5" s="1">
        <v>0.15061928331851959</v>
      </c>
      <c r="BF5" s="1">
        <v>0.32661592960357666</v>
      </c>
      <c r="BG5" s="1">
        <v>0.52276480197906494</v>
      </c>
      <c r="BH5" s="1">
        <v>0.2636084258556366</v>
      </c>
      <c r="BI5" s="1">
        <v>0.15308314561843872</v>
      </c>
      <c r="BJ5" s="1">
        <v>0.15062358975410461</v>
      </c>
      <c r="BK5" s="1">
        <v>0.34885439276695251</v>
      </c>
      <c r="BL5" s="1">
        <v>0.50052201747894287</v>
      </c>
      <c r="BM5" s="1">
        <v>0.22355486452579498</v>
      </c>
      <c r="BN5" s="1">
        <v>0.11179356276988983</v>
      </c>
      <c r="BO5" s="1">
        <v>9.3765449155122194E-2</v>
      </c>
      <c r="BP5" s="1">
        <v>0.35013159788031301</v>
      </c>
      <c r="BQ5" s="1">
        <v>0.5561029529645648</v>
      </c>
      <c r="BR5" s="1">
        <v>0.23108548252203959</v>
      </c>
      <c r="BS5" s="1">
        <v>8.1647151609676699E-2</v>
      </c>
      <c r="BT5" s="1">
        <v>0.11141257324337886</v>
      </c>
      <c r="BU5" s="1">
        <v>0.33934194456910632</v>
      </c>
      <c r="BV5" s="1">
        <v>0.54924547547074898</v>
      </c>
      <c r="BW5" s="1">
        <v>0.26460000514984133</v>
      </c>
      <c r="BX5" s="1">
        <v>0.11113200216293335</v>
      </c>
      <c r="BY5" s="1">
        <v>9.3765449155122194E-2</v>
      </c>
      <c r="BZ5" s="1">
        <v>0.35013159788031301</v>
      </c>
      <c r="CA5" s="1">
        <v>0.5561029529645648</v>
      </c>
      <c r="CB5" s="1">
        <v>0.23108548252203959</v>
      </c>
      <c r="CC5" s="1">
        <v>8.1647151609676699E-2</v>
      </c>
      <c r="CD5" s="1">
        <v>0.10242324353329479</v>
      </c>
      <c r="CE5" s="1">
        <v>0.34490249589059019</v>
      </c>
      <c r="CF5" s="1">
        <v>0.55267423391342163</v>
      </c>
      <c r="CG5" s="1">
        <v>0.24784274399280548</v>
      </c>
      <c r="CH5" s="1">
        <v>9.638957679271698E-2</v>
      </c>
      <c r="CI5" s="1">
        <v>0.10242324353329479</v>
      </c>
      <c r="CJ5" s="1">
        <v>0.34490249589059019</v>
      </c>
      <c r="CK5" s="1">
        <v>0.55267423391342163</v>
      </c>
      <c r="CL5" s="1">
        <v>0.24784274399280548</v>
      </c>
      <c r="CM5" s="1">
        <v>9.638957679271698E-2</v>
      </c>
      <c r="CN5" s="1">
        <v>0.10242324353329479</v>
      </c>
      <c r="CO5" s="1">
        <v>0.34490249589059019</v>
      </c>
      <c r="CP5" s="1">
        <v>0.55267423391342163</v>
      </c>
      <c r="CQ5" s="1">
        <v>0.24784274399280548</v>
      </c>
      <c r="CR5" s="1">
        <v>9.638957679271698E-2</v>
      </c>
      <c r="CS5" s="1">
        <v>0.12319008404016496</v>
      </c>
      <c r="CT5" s="1">
        <v>0.33080990242958075</v>
      </c>
      <c r="CU5" s="1">
        <v>0.54600001353025429</v>
      </c>
      <c r="CV5" s="1">
        <v>0.19500000000000001</v>
      </c>
      <c r="CW5" s="1">
        <v>6.5000000000000002E-2</v>
      </c>
      <c r="CX5" s="1">
        <v>0.13556368567045279</v>
      </c>
      <c r="CY5" s="1">
        <v>0.28778630894873775</v>
      </c>
      <c r="CZ5" s="1">
        <v>0.57664999276399609</v>
      </c>
      <c r="DA5" s="1">
        <v>0.28481999927759172</v>
      </c>
      <c r="DB5" s="1">
        <v>8.7419999778270724E-2</v>
      </c>
      <c r="DC5" s="1">
        <v>0.13307147842897499</v>
      </c>
      <c r="DD5" s="1">
        <v>0.32373021397512397</v>
      </c>
      <c r="DE5" s="1">
        <v>0.54319830759590104</v>
      </c>
      <c r="DF5" s="1">
        <v>0.21658145074370339</v>
      </c>
      <c r="DG5" s="1">
        <v>8.6672217595644696E-2</v>
      </c>
      <c r="DH5" s="1">
        <v>0.13092459590659367</v>
      </c>
      <c r="DI5" s="1">
        <v>0.3137926192524283</v>
      </c>
      <c r="DJ5" s="1">
        <v>0.55528277158737183</v>
      </c>
      <c r="DK5" s="1">
        <v>0.23213382065296173</v>
      </c>
      <c r="DL5" s="1">
        <v>7.9697407782077789E-2</v>
      </c>
      <c r="DM5" s="1">
        <v>0.14531035101413725</v>
      </c>
      <c r="DN5" s="1">
        <v>0.45668968486785888</v>
      </c>
      <c r="DO5" s="1">
        <v>0.39800000000000002</v>
      </c>
      <c r="DP5" s="1">
        <v>0.155</v>
      </c>
      <c r="DQ5" s="1">
        <v>7.4999999999999997E-2</v>
      </c>
      <c r="DR5" s="1">
        <v>0.12413793504238128</v>
      </c>
      <c r="DS5" s="1">
        <v>0.47586207389831542</v>
      </c>
      <c r="DT5" s="1">
        <v>0.4</v>
      </c>
      <c r="DU5" s="1">
        <v>0.12</v>
      </c>
      <c r="DV5" s="1">
        <v>4.5999999999999999E-2</v>
      </c>
      <c r="DW5" s="1">
        <v>0.12221807151719144</v>
      </c>
      <c r="DX5" s="1">
        <v>0.37220402168283329</v>
      </c>
      <c r="DY5" s="1">
        <v>0.50557789206504822</v>
      </c>
      <c r="DZ5" s="1">
        <v>0.16852596402168274</v>
      </c>
      <c r="EA5" s="1">
        <v>7.7259048819541931E-2</v>
      </c>
      <c r="EB5" s="1">
        <v>9.1844497370539013E-2</v>
      </c>
      <c r="EC5" s="1">
        <v>0.41332701775407266</v>
      </c>
      <c r="ED5" s="1">
        <v>0.4948284924030304</v>
      </c>
      <c r="EE5" s="1">
        <v>0.16494283080101013</v>
      </c>
      <c r="EF5" s="1">
        <v>5.687311664223671E-2</v>
      </c>
      <c r="EG5" s="1">
        <v>0.14245107374191285</v>
      </c>
      <c r="EH5" s="1">
        <v>0.31994892625808719</v>
      </c>
      <c r="EI5" s="1">
        <v>0.53759999999999986</v>
      </c>
      <c r="EJ5" s="1">
        <v>0.16799999999999998</v>
      </c>
      <c r="EK5" s="1">
        <v>0.06</v>
      </c>
      <c r="EL5" s="1">
        <v>0.17397995904084024</v>
      </c>
      <c r="EM5" s="1">
        <v>0.40128703554839873</v>
      </c>
      <c r="EN5" s="1">
        <v>0.4247329882664681</v>
      </c>
      <c r="EO5" s="1">
        <v>0.14157766275548936</v>
      </c>
      <c r="EP5" s="1">
        <v>5.8475585547316779E-2</v>
      </c>
      <c r="EQ5" s="1">
        <v>0.15835385543593361</v>
      </c>
      <c r="ER5" s="1">
        <v>0.36047969351721321</v>
      </c>
      <c r="ES5" s="1">
        <v>0.48116648197174072</v>
      </c>
      <c r="ET5" s="1">
        <v>0.15478883683681488</v>
      </c>
      <c r="EU5" s="1">
        <v>5.923779308795929E-2</v>
      </c>
      <c r="EV5" s="1">
        <v>0.11792891681551823</v>
      </c>
      <c r="EW5" s="1">
        <v>0.35027144191562243</v>
      </c>
      <c r="EX5" s="1">
        <v>0.53179965522231698</v>
      </c>
      <c r="EY5" s="1">
        <v>0.20645957480052446</v>
      </c>
      <c r="EZ5" s="1">
        <v>7.0508299251491949E-2</v>
      </c>
      <c r="FA5" s="1">
        <v>0.11792891681551823</v>
      </c>
      <c r="FB5" s="1">
        <v>0.35027144191562243</v>
      </c>
      <c r="FC5" s="1">
        <v>0.53179965522231698</v>
      </c>
      <c r="FD5" s="1">
        <v>0.20645957480052446</v>
      </c>
      <c r="FE5" s="1">
        <v>7.0508299251491949E-2</v>
      </c>
    </row>
    <row r="6" spans="1:161" x14ac:dyDescent="0.2">
      <c r="A6" s="1">
        <v>1910</v>
      </c>
      <c r="B6" s="1">
        <v>0.15062791109085083</v>
      </c>
      <c r="C6" s="1">
        <v>0.37109285593032837</v>
      </c>
      <c r="D6" s="1">
        <v>0.4782792329788208</v>
      </c>
      <c r="E6" s="1">
        <v>0.18350130319595337</v>
      </c>
      <c r="F6" s="1">
        <v>7.0503972470760345E-2</v>
      </c>
      <c r="G6" s="1">
        <v>0.15062791109085083</v>
      </c>
      <c r="H6" s="1">
        <v>0.37109285593032837</v>
      </c>
      <c r="I6" s="1">
        <v>0.4782792329788208</v>
      </c>
      <c r="J6" s="1">
        <v>0.18350130319595337</v>
      </c>
      <c r="K6" s="1">
        <v>7.0503972470760345E-2</v>
      </c>
      <c r="L6" s="1">
        <v>0.16908994019166104</v>
      </c>
      <c r="M6" s="1">
        <v>0.31887431822479595</v>
      </c>
      <c r="N6" s="1">
        <v>0.51203575612601071</v>
      </c>
      <c r="O6" s="1">
        <v>0.19635026746845247</v>
      </c>
      <c r="P6" s="1">
        <v>8.7499930739736567E-2</v>
      </c>
      <c r="Q6" s="1">
        <v>0.14620901141937923</v>
      </c>
      <c r="R6" s="1">
        <v>0.30321490672469531</v>
      </c>
      <c r="S6" s="1">
        <v>0.55057608185592544</v>
      </c>
      <c r="T6" s="1">
        <v>0.21112931985855102</v>
      </c>
      <c r="U6" s="1">
        <v>9.4085947031974801E-2</v>
      </c>
      <c r="V6" s="1">
        <v>0.16908994019166104</v>
      </c>
      <c r="W6" s="1">
        <v>0.31887431822479595</v>
      </c>
      <c r="X6" s="1">
        <v>0.51203575612601071</v>
      </c>
      <c r="Y6" s="1">
        <v>0.19635026746845247</v>
      </c>
      <c r="Z6" s="1">
        <v>8.7499930739736567E-2</v>
      </c>
      <c r="AA6" s="1">
        <v>0.16096065927330039</v>
      </c>
      <c r="AB6" s="1">
        <v>0.33490258939862672</v>
      </c>
      <c r="AC6" s="1">
        <v>0.5041367513280729</v>
      </c>
      <c r="AD6" s="1">
        <v>0.21836976190987226</v>
      </c>
      <c r="AE6" s="1">
        <v>0.10307472993460125</v>
      </c>
      <c r="AF6" s="1">
        <v>0.12924039363861084</v>
      </c>
      <c r="AG6" s="1">
        <v>0.35238641500473022</v>
      </c>
      <c r="AH6" s="1">
        <v>0.51837319135665894</v>
      </c>
      <c r="AI6" s="1">
        <v>0.23021134734153748</v>
      </c>
      <c r="AJ6" s="1">
        <v>0.11270000785589218</v>
      </c>
      <c r="AK6" s="1">
        <v>0.14311620235443115</v>
      </c>
      <c r="AL6" s="1">
        <v>0.31688379764556884</v>
      </c>
      <c r="AM6" s="1">
        <v>0.54</v>
      </c>
      <c r="AN6" s="1">
        <v>0.3</v>
      </c>
      <c r="AO6" s="1">
        <v>0.19121249589920045</v>
      </c>
      <c r="AP6" s="1">
        <v>0.15513968467712402</v>
      </c>
      <c r="AQ6" s="1">
        <v>0.33457872271537781</v>
      </c>
      <c r="AR6" s="1">
        <v>0.51028156280517578</v>
      </c>
      <c r="AS6" s="1">
        <v>0.26762580871582031</v>
      </c>
      <c r="AT6" s="1">
        <v>0.15956661105155945</v>
      </c>
      <c r="AU6" s="1">
        <v>0.15513968467712402</v>
      </c>
      <c r="AV6" s="1">
        <v>0.33457872271537781</v>
      </c>
      <c r="AW6" s="1">
        <v>0.51028156280517578</v>
      </c>
      <c r="AX6" s="1">
        <v>0.26762580871582031</v>
      </c>
      <c r="AY6" s="1">
        <v>0.15956661105155945</v>
      </c>
      <c r="AZ6" s="1">
        <v>0.18724148434075369</v>
      </c>
      <c r="BA6" s="1">
        <v>0.33414209767905217</v>
      </c>
      <c r="BB6" s="1">
        <v>0.47861641798019411</v>
      </c>
      <c r="BC6" s="1">
        <v>0.32192212935090048</v>
      </c>
      <c r="BD6" s="1">
        <v>0.23127918882370047</v>
      </c>
      <c r="BE6" s="1">
        <v>0.15513968467712402</v>
      </c>
      <c r="BF6" s="1">
        <v>0.33457872271537781</v>
      </c>
      <c r="BG6" s="1">
        <v>0.51028156280517578</v>
      </c>
      <c r="BH6" s="1">
        <v>0.26762580871582031</v>
      </c>
      <c r="BI6" s="1">
        <v>0.15956661105155945</v>
      </c>
      <c r="BJ6" s="1">
        <v>0.15288379788398743</v>
      </c>
      <c r="BK6" s="1">
        <v>0.35283577442169189</v>
      </c>
      <c r="BL6" s="1">
        <v>0.49428039789199829</v>
      </c>
      <c r="BM6" s="1">
        <v>0.22556355595588684</v>
      </c>
      <c r="BN6" s="1">
        <v>0.1150352954864502</v>
      </c>
      <c r="BO6" s="1">
        <v>9.1368166291535199E-2</v>
      </c>
      <c r="BP6" s="1">
        <v>0.34117985193165135</v>
      </c>
      <c r="BQ6" s="1">
        <v>0.56745198177681344</v>
      </c>
      <c r="BR6" s="1">
        <v>0.23580150818824769</v>
      </c>
      <c r="BS6" s="1">
        <v>8.3313418388366686E-2</v>
      </c>
      <c r="BT6" s="1">
        <v>0.10864203534251794</v>
      </c>
      <c r="BU6" s="1">
        <v>0.33090340220883974</v>
      </c>
      <c r="BV6" s="1">
        <v>0.5604545558989048</v>
      </c>
      <c r="BW6" s="1">
        <v>0.27</v>
      </c>
      <c r="BX6" s="1">
        <v>0.1134</v>
      </c>
      <c r="BY6" s="1">
        <v>9.1368166291535199E-2</v>
      </c>
      <c r="BZ6" s="1">
        <v>0.34117985193165135</v>
      </c>
      <c r="CA6" s="1">
        <v>0.56745198177681344</v>
      </c>
      <c r="CB6" s="1">
        <v>0.23580150818824769</v>
      </c>
      <c r="CC6" s="1">
        <v>8.3313418388366686E-2</v>
      </c>
      <c r="CD6" s="1">
        <v>9.9840703877163151E-2</v>
      </c>
      <c r="CE6" s="1">
        <v>0.33620598968351345</v>
      </c>
      <c r="CF6" s="1">
        <v>0.56395328044891357</v>
      </c>
      <c r="CG6" s="1">
        <v>0.25290074944496155</v>
      </c>
      <c r="CH6" s="1">
        <v>9.8356708884239197E-2</v>
      </c>
      <c r="CI6" s="1">
        <v>9.9840703877163151E-2</v>
      </c>
      <c r="CJ6" s="1">
        <v>0.33620598968351345</v>
      </c>
      <c r="CK6" s="1">
        <v>0.56395328044891357</v>
      </c>
      <c r="CL6" s="1">
        <v>0.25290074944496155</v>
      </c>
      <c r="CM6" s="1">
        <v>9.8356708884239197E-2</v>
      </c>
      <c r="CN6" s="1">
        <v>9.9840703877163151E-2</v>
      </c>
      <c r="CO6" s="1">
        <v>0.33620598968351345</v>
      </c>
      <c r="CP6" s="1">
        <v>0.56395328044891357</v>
      </c>
      <c r="CQ6" s="1">
        <v>0.25290074944496155</v>
      </c>
      <c r="CR6" s="1">
        <v>9.8356708884239197E-2</v>
      </c>
      <c r="CS6" s="1">
        <v>0.10419601821899414</v>
      </c>
      <c r="CT6" s="1">
        <v>0.27980397033691407</v>
      </c>
      <c r="CU6" s="1">
        <v>0.61600001144409178</v>
      </c>
      <c r="CV6" s="1">
        <v>0.22</v>
      </c>
      <c r="CW6" s="1">
        <v>7.0000000000000007E-2</v>
      </c>
      <c r="CX6" s="1">
        <v>0.12584511056542397</v>
      </c>
      <c r="CY6" s="1">
        <v>0.26715487772226337</v>
      </c>
      <c r="CZ6" s="1">
        <v>0.60699999999999998</v>
      </c>
      <c r="DA6" s="1">
        <v>0.30299999999999999</v>
      </c>
      <c r="DB6" s="1">
        <v>9.2999999999999999E-2</v>
      </c>
      <c r="DC6" s="1">
        <v>0.12984209819182979</v>
      </c>
      <c r="DD6" s="1">
        <v>0.3158739252532996</v>
      </c>
      <c r="DE6" s="1">
        <v>0.55428397655487061</v>
      </c>
      <c r="DF6" s="1">
        <v>0.22100147604942322</v>
      </c>
      <c r="DG6" s="1">
        <v>8.8441036641597748E-2</v>
      </c>
      <c r="DH6" s="1">
        <v>0.11998906283603361</v>
      </c>
      <c r="DI6" s="1">
        <v>0.28758295603849149</v>
      </c>
      <c r="DJ6" s="1">
        <v>0.59242796897888184</v>
      </c>
      <c r="DK6" s="1">
        <v>0.24800048768520355</v>
      </c>
      <c r="DL6" s="1">
        <v>8.3813682198524475E-2</v>
      </c>
      <c r="DM6" s="1">
        <v>0.14727765321731567</v>
      </c>
      <c r="DN6" s="1">
        <v>0.41967427730560303</v>
      </c>
      <c r="DO6" s="1">
        <v>0.4330480694770813</v>
      </c>
      <c r="DP6" s="1">
        <v>0.20519064366817474</v>
      </c>
      <c r="DQ6" s="1">
        <v>9.2682220041751862E-2</v>
      </c>
      <c r="DR6" s="1">
        <v>0.12000000387430193</v>
      </c>
      <c r="DS6" s="1">
        <v>0.46000000476837166</v>
      </c>
      <c r="DT6" s="1">
        <v>0.42</v>
      </c>
      <c r="DU6" s="1">
        <v>0.122</v>
      </c>
      <c r="DV6" s="1">
        <v>4.8000000000000001E-2</v>
      </c>
      <c r="DW6" s="1">
        <v>0.12221807151719144</v>
      </c>
      <c r="DX6" s="1">
        <v>0.37220402168283329</v>
      </c>
      <c r="DY6" s="1">
        <v>0.50557789206504822</v>
      </c>
      <c r="DZ6" s="1">
        <v>0.16852596402168274</v>
      </c>
      <c r="EA6" s="1">
        <v>7.7259048819541931E-2</v>
      </c>
      <c r="EB6" s="1">
        <v>9.1844497370539013E-2</v>
      </c>
      <c r="EC6" s="1">
        <v>0.41332701775407266</v>
      </c>
      <c r="ED6" s="1">
        <v>0.4948284924030304</v>
      </c>
      <c r="EE6" s="1">
        <v>0.16494283080101013</v>
      </c>
      <c r="EF6" s="1">
        <v>5.687311664223671E-2</v>
      </c>
      <c r="EG6" s="1">
        <v>0.17005404996871951</v>
      </c>
      <c r="EH6" s="1">
        <v>0.38194595003128057</v>
      </c>
      <c r="EI6" s="1">
        <v>0.4479999999999999</v>
      </c>
      <c r="EJ6" s="1">
        <v>0.13999999999999999</v>
      </c>
      <c r="EK6" s="1">
        <v>0.05</v>
      </c>
      <c r="EL6" s="1">
        <v>0.17135846276935934</v>
      </c>
      <c r="EM6" s="1">
        <v>0.39524052034467455</v>
      </c>
      <c r="EN6" s="1">
        <v>0.43340100000000004</v>
      </c>
      <c r="EO6" s="1">
        <v>0.14446700000000001</v>
      </c>
      <c r="EP6" s="1">
        <v>5.9668963682879203E-2</v>
      </c>
      <c r="EQ6" s="1">
        <v>0.17070453025932153</v>
      </c>
      <c r="ER6" s="1">
        <v>0.38859500187398943</v>
      </c>
      <c r="ES6" s="1">
        <v>0.44070050120353699</v>
      </c>
      <c r="ET6" s="1">
        <v>0.14223350584506989</v>
      </c>
      <c r="EU6" s="1">
        <v>5.4834481328725815E-2</v>
      </c>
      <c r="EV6" s="1">
        <v>0.1108790131759614</v>
      </c>
      <c r="EW6" s="1">
        <v>0.32933186903927725</v>
      </c>
      <c r="EX6" s="1">
        <v>0.55978911778476137</v>
      </c>
      <c r="EY6" s="1">
        <v>0.21963784608955519</v>
      </c>
      <c r="EZ6" s="1">
        <v>7.5008829181198861E-2</v>
      </c>
      <c r="FA6" s="1">
        <v>0.1108790131759614</v>
      </c>
      <c r="FB6" s="1">
        <v>0.32933186903927725</v>
      </c>
      <c r="FC6" s="1">
        <v>0.55978911778476137</v>
      </c>
      <c r="FD6" s="1">
        <v>0.21963784608955519</v>
      </c>
      <c r="FE6" s="1">
        <v>7.5008829181198861E-2</v>
      </c>
    </row>
    <row r="7" spans="1:161" x14ac:dyDescent="0.2">
      <c r="A7" s="1">
        <v>1920</v>
      </c>
      <c r="B7" s="1">
        <v>0.27127971148353425</v>
      </c>
      <c r="C7" s="1">
        <v>0.49372028851646571</v>
      </c>
      <c r="D7" s="1">
        <v>0.23500000000000004</v>
      </c>
      <c r="E7" s="1">
        <v>4.1000000000000002E-2</v>
      </c>
      <c r="F7" s="1">
        <v>6.468144569858978E-3</v>
      </c>
      <c r="G7" s="1">
        <v>0.27127971148353425</v>
      </c>
      <c r="H7" s="1">
        <v>0.49372028851646571</v>
      </c>
      <c r="I7" s="1">
        <v>0.23500000000000004</v>
      </c>
      <c r="J7" s="1">
        <v>4.1000000000000002E-2</v>
      </c>
      <c r="K7" s="1">
        <v>6.468144569858978E-3</v>
      </c>
      <c r="L7" s="1">
        <v>0.17383524173462289</v>
      </c>
      <c r="M7" s="1">
        <v>0.32782313441438066</v>
      </c>
      <c r="N7" s="1">
        <v>0.49834163880158061</v>
      </c>
      <c r="O7" s="1">
        <v>0.1910989876270294</v>
      </c>
      <c r="P7" s="1">
        <v>9.5809177327156061E-2</v>
      </c>
      <c r="Q7" s="1">
        <v>0.16320220197442517</v>
      </c>
      <c r="R7" s="1">
        <v>0.33845615922399425</v>
      </c>
      <c r="S7" s="1">
        <v>0.49834163880158061</v>
      </c>
      <c r="T7" s="1">
        <v>0.1910989876270294</v>
      </c>
      <c r="U7" s="1">
        <v>9.5809177327156061E-2</v>
      </c>
      <c r="V7" s="1">
        <v>0.17383524173462289</v>
      </c>
      <c r="W7" s="1">
        <v>0.32782313441438066</v>
      </c>
      <c r="X7" s="1">
        <v>0.49834163880158061</v>
      </c>
      <c r="Y7" s="1">
        <v>0.1910989876270294</v>
      </c>
      <c r="Z7" s="1">
        <v>9.5809177327156061E-2</v>
      </c>
      <c r="AA7" s="1">
        <v>0.15743262554716486</v>
      </c>
      <c r="AB7" s="1">
        <v>0.32756199054855439</v>
      </c>
      <c r="AC7" s="1">
        <v>0.51500538390428074</v>
      </c>
      <c r="AD7" s="1">
        <v>0.22307757323626351</v>
      </c>
      <c r="AE7" s="1">
        <v>0.10529690747789644</v>
      </c>
      <c r="AF7" s="1">
        <v>0.14296680688858032</v>
      </c>
      <c r="AG7" s="1">
        <v>0.38236868381500244</v>
      </c>
      <c r="AH7" s="1">
        <v>0.47466450929641724</v>
      </c>
      <c r="AI7" s="1">
        <v>0.2013343870639801</v>
      </c>
      <c r="AJ7" s="1">
        <v>8.9739665389060974E-2</v>
      </c>
      <c r="AK7" s="1">
        <v>0.17939611211067202</v>
      </c>
      <c r="AL7" s="1">
        <v>0.39721373508566876</v>
      </c>
      <c r="AM7" s="1">
        <v>0.42339015280365927</v>
      </c>
      <c r="AN7" s="1">
        <v>0.23521675155758848</v>
      </c>
      <c r="AO7" s="1">
        <v>0.13660465676784514</v>
      </c>
      <c r="AP7" s="1">
        <v>0.17496310174465179</v>
      </c>
      <c r="AQ7" s="1">
        <v>0.37496182322502136</v>
      </c>
      <c r="AR7" s="1">
        <v>0.45007508993148804</v>
      </c>
      <c r="AS7" s="1">
        <v>0.21904242038726807</v>
      </c>
      <c r="AT7" s="1">
        <v>0.1194610521197319</v>
      </c>
      <c r="AU7" s="1">
        <v>0.17496310174465179</v>
      </c>
      <c r="AV7" s="1">
        <v>0.37496182322502136</v>
      </c>
      <c r="AW7" s="1">
        <v>0.45007508993148804</v>
      </c>
      <c r="AX7" s="1">
        <v>0.21904242038726807</v>
      </c>
      <c r="AY7" s="1">
        <v>0.1194610521197319</v>
      </c>
      <c r="AZ7" s="1">
        <v>0.22005687776286881</v>
      </c>
      <c r="BA7" s="1">
        <v>0.39270286177913866</v>
      </c>
      <c r="BB7" s="1">
        <v>0.38724026045799248</v>
      </c>
      <c r="BC7" s="1">
        <v>0.21654098852872847</v>
      </c>
      <c r="BD7" s="1">
        <v>0.14620297908782959</v>
      </c>
      <c r="BE7" s="1">
        <v>0.17496310174465179</v>
      </c>
      <c r="BF7" s="1">
        <v>0.37496182322502136</v>
      </c>
      <c r="BG7" s="1">
        <v>0.45007508993148804</v>
      </c>
      <c r="BH7" s="1">
        <v>0.21904242038726807</v>
      </c>
      <c r="BI7" s="1">
        <v>0.1194610521197319</v>
      </c>
      <c r="BJ7" s="1">
        <v>0.22312140464782715</v>
      </c>
      <c r="BK7" s="1">
        <v>0.43434104323387146</v>
      </c>
      <c r="BL7" s="1">
        <v>0.34253755211830139</v>
      </c>
      <c r="BM7" s="1">
        <v>0.13002121448516846</v>
      </c>
      <c r="BN7" s="1">
        <v>6.2964595854282379E-2</v>
      </c>
      <c r="BO7" s="1">
        <v>9.1368166291535199E-2</v>
      </c>
      <c r="BP7" s="1">
        <v>0.34117985193165135</v>
      </c>
      <c r="BQ7" s="1">
        <v>0.56745198177681344</v>
      </c>
      <c r="BR7" s="1">
        <v>0.23580150818824769</v>
      </c>
      <c r="BS7" s="1">
        <v>8.3313418388366686E-2</v>
      </c>
      <c r="BT7" s="1">
        <v>0.10864203587174415</v>
      </c>
      <c r="BU7" s="1">
        <v>0.33090340822935105</v>
      </c>
      <c r="BV7" s="1">
        <v>0.5604545558989048</v>
      </c>
      <c r="BW7" s="1">
        <v>0.27</v>
      </c>
      <c r="BX7" s="1">
        <v>0.1134</v>
      </c>
      <c r="BY7" s="1">
        <v>9.1368166291535199E-2</v>
      </c>
      <c r="BZ7" s="1">
        <v>0.34117985193165135</v>
      </c>
      <c r="CA7" s="1">
        <v>0.56745198177681344</v>
      </c>
      <c r="CB7" s="1">
        <v>0.23580150818824769</v>
      </c>
      <c r="CC7" s="1">
        <v>8.3313418388366686E-2</v>
      </c>
      <c r="CD7" s="1">
        <v>9.9840703877163151E-2</v>
      </c>
      <c r="CE7" s="1">
        <v>0.33620598968351345</v>
      </c>
      <c r="CF7" s="1">
        <v>0.56395328044891357</v>
      </c>
      <c r="CG7" s="1">
        <v>0.25290074944496155</v>
      </c>
      <c r="CH7" s="1">
        <v>9.8356708884239197E-2</v>
      </c>
      <c r="CI7" s="1">
        <v>9.9840703877163151E-2</v>
      </c>
      <c r="CJ7" s="1">
        <v>0.33620598968351345</v>
      </c>
      <c r="CK7" s="1">
        <v>0.56395328044891357</v>
      </c>
      <c r="CL7" s="1">
        <v>0.25290074944496155</v>
      </c>
      <c r="CM7" s="1">
        <v>9.8356708884239197E-2</v>
      </c>
      <c r="CN7" s="1">
        <v>9.9840703877163151E-2</v>
      </c>
      <c r="CO7" s="1">
        <v>0.33620598968351345</v>
      </c>
      <c r="CP7" s="1">
        <v>0.56395328044891357</v>
      </c>
      <c r="CQ7" s="1">
        <v>0.25290074944496155</v>
      </c>
      <c r="CR7" s="1">
        <v>9.8356708884239197E-2</v>
      </c>
      <c r="CS7" s="1">
        <v>0.10419601821899414</v>
      </c>
      <c r="CT7" s="1">
        <v>0.27980397033691407</v>
      </c>
      <c r="CU7" s="1">
        <v>0.61600001144409178</v>
      </c>
      <c r="CV7" s="1">
        <v>0.22</v>
      </c>
      <c r="CW7" s="1">
        <v>7.0000000000000007E-2</v>
      </c>
      <c r="CX7" s="1">
        <v>0.12584511056542397</v>
      </c>
      <c r="CY7" s="1">
        <v>0.26715487772226337</v>
      </c>
      <c r="CZ7" s="1">
        <v>0.60699999999999998</v>
      </c>
      <c r="DA7" s="1">
        <v>0.30299999999999999</v>
      </c>
      <c r="DB7" s="1">
        <v>9.2999999999999999E-2</v>
      </c>
      <c r="DC7" s="1">
        <v>0.12984209819182979</v>
      </c>
      <c r="DD7" s="1">
        <v>0.3158739252532996</v>
      </c>
      <c r="DE7" s="1">
        <v>0.55428397655487061</v>
      </c>
      <c r="DF7" s="1">
        <v>0.22100147604942322</v>
      </c>
      <c r="DG7" s="1">
        <v>8.8441036641597748E-2</v>
      </c>
      <c r="DH7" s="1">
        <v>0.11998906283603361</v>
      </c>
      <c r="DI7" s="1">
        <v>0.28758295603849149</v>
      </c>
      <c r="DJ7" s="1">
        <v>0.59242796897888184</v>
      </c>
      <c r="DK7" s="1">
        <v>0.24800048768520355</v>
      </c>
      <c r="DL7" s="1">
        <v>8.3813682198524475E-2</v>
      </c>
      <c r="DM7" s="1">
        <v>0.14458006620407104</v>
      </c>
      <c r="DN7" s="1">
        <v>0.41214901208877563</v>
      </c>
      <c r="DO7" s="1">
        <v>0.44327092170715332</v>
      </c>
      <c r="DP7" s="1">
        <v>0.19213123619556427</v>
      </c>
      <c r="DQ7" s="1">
        <v>6.9312304258346558E-2</v>
      </c>
      <c r="DR7" s="1">
        <v>0.14926493167877197</v>
      </c>
      <c r="DS7" s="1">
        <v>0.40507984161376953</v>
      </c>
      <c r="DT7" s="1">
        <v>0.4456552267074585</v>
      </c>
      <c r="DU7" s="1">
        <v>0.12955449521541595</v>
      </c>
      <c r="DV7" s="1">
        <v>5.0062369555234909E-2</v>
      </c>
      <c r="DW7" s="1">
        <v>0.16279298067092896</v>
      </c>
      <c r="DX7" s="1">
        <v>0.49577122926712036</v>
      </c>
      <c r="DY7" s="1">
        <v>0.34143579006195068</v>
      </c>
      <c r="DZ7" s="1">
        <v>0.13424696028232574</v>
      </c>
      <c r="EA7" s="1">
        <v>5.9834722429513931E-2</v>
      </c>
      <c r="EB7" s="1">
        <v>9.1844497370539013E-2</v>
      </c>
      <c r="EC7" s="1">
        <v>0.41332701775407266</v>
      </c>
      <c r="ED7" s="1">
        <v>0.4948284924030304</v>
      </c>
      <c r="EE7" s="1">
        <v>0.16494283080101013</v>
      </c>
      <c r="EF7" s="1">
        <v>5.687311664223671E-2</v>
      </c>
      <c r="EG7" s="1">
        <v>0.14390768279740143</v>
      </c>
      <c r="EH7" s="1">
        <v>0.32322050920259859</v>
      </c>
      <c r="EI7" s="1">
        <v>0.532871808</v>
      </c>
      <c r="EJ7" s="1">
        <v>0.16652243999999999</v>
      </c>
      <c r="EK7" s="1">
        <v>5.9472299999999999E-2</v>
      </c>
      <c r="EL7" s="1">
        <v>0.17135846276935934</v>
      </c>
      <c r="EM7" s="1">
        <v>0.39524052034467455</v>
      </c>
      <c r="EN7" s="1">
        <v>0.43340100000000004</v>
      </c>
      <c r="EO7" s="1">
        <v>0.14446700000000001</v>
      </c>
      <c r="EP7" s="1">
        <v>5.9668963682879203E-2</v>
      </c>
      <c r="EQ7" s="1">
        <v>0.1577526094574182</v>
      </c>
      <c r="ER7" s="1">
        <v>0.35911100586848477</v>
      </c>
      <c r="ES7" s="1">
        <v>0.48313641548156738</v>
      </c>
      <c r="ET7" s="1">
        <v>0.15549471974372864</v>
      </c>
      <c r="EU7" s="1">
        <v>5.9570632874965668E-2</v>
      </c>
      <c r="EV7" s="1">
        <v>0.11331953660511307</v>
      </c>
      <c r="EW7" s="1">
        <v>0.33658069024840143</v>
      </c>
      <c r="EX7" s="1">
        <v>0.5500997731464855</v>
      </c>
      <c r="EY7" s="1">
        <v>0.20246153773966621</v>
      </c>
      <c r="EZ7" s="1">
        <v>6.2215755267816725E-2</v>
      </c>
      <c r="FA7" s="1">
        <v>0.11331953660511307</v>
      </c>
      <c r="FB7" s="1">
        <v>0.33658069024840143</v>
      </c>
      <c r="FC7" s="1">
        <v>0.5500997731464855</v>
      </c>
      <c r="FD7" s="1">
        <v>0.20246153773966621</v>
      </c>
      <c r="FE7" s="1">
        <v>6.2215755267816725E-2</v>
      </c>
    </row>
    <row r="8" spans="1:161" x14ac:dyDescent="0.2">
      <c r="A8" s="1">
        <v>1930</v>
      </c>
      <c r="B8" s="1">
        <v>0.27127971148353425</v>
      </c>
      <c r="C8" s="1">
        <v>0.49372028851646571</v>
      </c>
      <c r="D8" s="1">
        <v>0.23500000000000004</v>
      </c>
      <c r="E8" s="1">
        <v>4.1000000000000002E-2</v>
      </c>
      <c r="F8" s="1">
        <v>6.468144569858978E-3</v>
      </c>
      <c r="G8" s="1">
        <v>0.27127971148353425</v>
      </c>
      <c r="H8" s="1">
        <v>0.49372028851646571</v>
      </c>
      <c r="I8" s="1">
        <v>0.23500000000000004</v>
      </c>
      <c r="J8" s="1">
        <v>4.1000000000000002E-2</v>
      </c>
      <c r="K8" s="1">
        <v>6.468144569858978E-3</v>
      </c>
      <c r="L8" s="1">
        <v>0.17690754963022062</v>
      </c>
      <c r="M8" s="1">
        <v>0.33361697457113348</v>
      </c>
      <c r="N8" s="1">
        <v>0.48947549101346188</v>
      </c>
      <c r="O8" s="1">
        <v>0.18769908757209777</v>
      </c>
      <c r="P8" s="1">
        <v>8.8782766475677496E-2</v>
      </c>
      <c r="Q8" s="1">
        <v>0.16608658496087625</v>
      </c>
      <c r="R8" s="1">
        <v>0.34443792402566187</v>
      </c>
      <c r="S8" s="1">
        <v>0.48947549101346188</v>
      </c>
      <c r="T8" s="1">
        <v>0.18769908757209777</v>
      </c>
      <c r="U8" s="1">
        <v>8.8782766475677496E-2</v>
      </c>
      <c r="V8" s="1">
        <v>0.17690754963022062</v>
      </c>
      <c r="W8" s="1">
        <v>0.33361697457113348</v>
      </c>
      <c r="X8" s="1">
        <v>0.48947549101346188</v>
      </c>
      <c r="Y8" s="1">
        <v>0.18769908757209777</v>
      </c>
      <c r="Z8" s="1">
        <v>8.8782766475677496E-2</v>
      </c>
      <c r="AA8" s="1">
        <v>0.22309327982885477</v>
      </c>
      <c r="AB8" s="1">
        <v>0.46417874671633674</v>
      </c>
      <c r="AC8" s="1">
        <v>0.31272797345480852</v>
      </c>
      <c r="AD8" s="1">
        <v>0.10424265781826951</v>
      </c>
      <c r="AE8" s="1">
        <v>4.920454053852874E-2</v>
      </c>
      <c r="AF8" s="1">
        <v>0.15908092260360718</v>
      </c>
      <c r="AG8" s="1">
        <v>0.40885847806930542</v>
      </c>
      <c r="AH8" s="1">
        <v>0.4320605993270874</v>
      </c>
      <c r="AI8" s="1">
        <v>0.17328397929668427</v>
      </c>
      <c r="AJ8" s="1">
        <v>7.225344330072403E-2</v>
      </c>
      <c r="AK8" s="1">
        <v>0.18921883245189142</v>
      </c>
      <c r="AL8" s="1">
        <v>0.41896292122762202</v>
      </c>
      <c r="AM8" s="1">
        <v>0.39181824632048656</v>
      </c>
      <c r="AN8" s="1">
        <v>0.21767680351138141</v>
      </c>
      <c r="AO8" s="1">
        <v>0.13286206343173981</v>
      </c>
      <c r="AP8" s="1">
        <v>0.18440293967723848</v>
      </c>
      <c r="AQ8" s="1">
        <v>0.41027214837074283</v>
      </c>
      <c r="AR8" s="1">
        <v>0.40532491195201875</v>
      </c>
      <c r="AS8" s="1">
        <v>0.18681862187385562</v>
      </c>
      <c r="AT8" s="1">
        <v>0.11600000000000001</v>
      </c>
      <c r="AU8" s="1">
        <v>0.19535763561725616</v>
      </c>
      <c r="AV8" s="1">
        <v>0.41670572757720947</v>
      </c>
      <c r="AW8" s="1">
        <v>0.38793662190437317</v>
      </c>
      <c r="AX8" s="1">
        <v>0.17897948622703552</v>
      </c>
      <c r="AY8" s="1">
        <v>9.7345940768718719E-2</v>
      </c>
      <c r="AZ8" s="1">
        <v>0.2100375032032171</v>
      </c>
      <c r="BA8" s="1">
        <v>0.37482277049177498</v>
      </c>
      <c r="BB8" s="1">
        <v>0.41513972630500789</v>
      </c>
      <c r="BC8" s="1">
        <v>0.22071449905633928</v>
      </c>
      <c r="BD8" s="1">
        <v>0.1350637044906616</v>
      </c>
      <c r="BE8" s="1">
        <v>0.19535763561725616</v>
      </c>
      <c r="BF8" s="1">
        <v>0.41670572757720947</v>
      </c>
      <c r="BG8" s="1">
        <v>0.38793662190437317</v>
      </c>
      <c r="BH8" s="1">
        <v>0.17897948622703552</v>
      </c>
      <c r="BI8" s="1">
        <v>9.7345940768718719E-2</v>
      </c>
      <c r="BJ8" s="1">
        <v>0.23331867158412933</v>
      </c>
      <c r="BK8" s="1">
        <v>0.45521301031112671</v>
      </c>
      <c r="BL8" s="1">
        <v>0.31146830320358276</v>
      </c>
      <c r="BM8" s="1">
        <v>0.10998973995447159</v>
      </c>
      <c r="BN8" s="1">
        <v>5.1907043904066086E-2</v>
      </c>
      <c r="BO8" s="1">
        <v>9.1368166335208334E-2</v>
      </c>
      <c r="BP8" s="1">
        <v>0.34117985188797817</v>
      </c>
      <c r="BQ8" s="1">
        <v>0.56745198177681344</v>
      </c>
      <c r="BR8" s="1">
        <v>0.23580150818824769</v>
      </c>
      <c r="BS8" s="1">
        <v>8.3313418388366686E-2</v>
      </c>
      <c r="BT8" s="1">
        <v>0.10417729467153548</v>
      </c>
      <c r="BU8" s="1">
        <v>0.31730463802814479</v>
      </c>
      <c r="BV8" s="1">
        <v>0.57851806730031974</v>
      </c>
      <c r="BW8" s="1">
        <v>0.3</v>
      </c>
      <c r="BX8" s="1">
        <v>0.126</v>
      </c>
      <c r="BY8" s="1">
        <v>9.1368166335208334E-2</v>
      </c>
      <c r="BZ8" s="1">
        <v>0.34117985188797817</v>
      </c>
      <c r="CA8" s="1">
        <v>0.56745198177681344</v>
      </c>
      <c r="CB8" s="1">
        <v>0.23580150818824769</v>
      </c>
      <c r="CC8" s="1">
        <v>8.3313418388366686E-2</v>
      </c>
      <c r="CD8" s="1">
        <v>9.7772732377052307E-2</v>
      </c>
      <c r="CE8" s="1">
        <v>0.32924225926399231</v>
      </c>
      <c r="CF8" s="1">
        <v>0.57298505306243896</v>
      </c>
      <c r="CG8" s="1">
        <v>0.26790076494216919</v>
      </c>
      <c r="CH8" s="1">
        <v>0.10465671122074127</v>
      </c>
      <c r="CI8" s="1">
        <v>9.7772732377052307E-2</v>
      </c>
      <c r="CJ8" s="1">
        <v>0.32924225926399231</v>
      </c>
      <c r="CK8" s="1">
        <v>0.57298505306243896</v>
      </c>
      <c r="CL8" s="1">
        <v>0.26790076494216919</v>
      </c>
      <c r="CM8" s="1">
        <v>0.10465671122074127</v>
      </c>
      <c r="CN8" s="1">
        <v>9.7772732377052307E-2</v>
      </c>
      <c r="CO8" s="1">
        <v>0.32924225926399231</v>
      </c>
      <c r="CP8" s="1">
        <v>0.57298505306243896</v>
      </c>
      <c r="CQ8" s="1">
        <v>0.26790076494216919</v>
      </c>
      <c r="CR8" s="1">
        <v>0.10465671122074127</v>
      </c>
      <c r="CS8" s="1">
        <v>0.10419601821899414</v>
      </c>
      <c r="CT8" s="1">
        <v>0.27980397033691407</v>
      </c>
      <c r="CU8" s="1">
        <v>0.61600001144409178</v>
      </c>
      <c r="CV8" s="1">
        <v>0.22</v>
      </c>
      <c r="CW8" s="1">
        <v>7.0000000000000007E-2</v>
      </c>
      <c r="CX8" s="1">
        <v>0.12584511056542397</v>
      </c>
      <c r="CY8" s="1">
        <v>0.26715487772226337</v>
      </c>
      <c r="CZ8" s="1">
        <v>0.60699999999999998</v>
      </c>
      <c r="DA8" s="1">
        <v>0.30299999999999999</v>
      </c>
      <c r="DB8" s="1">
        <v>9.2999999999999999E-2</v>
      </c>
      <c r="DC8" s="1">
        <v>0.12984209819182979</v>
      </c>
      <c r="DD8" s="1">
        <v>0.3158739252532996</v>
      </c>
      <c r="DE8" s="1">
        <v>0.55428397655487061</v>
      </c>
      <c r="DF8" s="1">
        <v>0.22100147604942322</v>
      </c>
      <c r="DG8" s="1">
        <v>8.8441036641597748E-2</v>
      </c>
      <c r="DH8" s="1">
        <v>0.11998906283603361</v>
      </c>
      <c r="DI8" s="1">
        <v>0.28758295603849149</v>
      </c>
      <c r="DJ8" s="1">
        <v>0.59242796897888184</v>
      </c>
      <c r="DK8" s="1">
        <v>0.24800048768520355</v>
      </c>
      <c r="DL8" s="1">
        <v>8.3813682198524475E-2</v>
      </c>
      <c r="DM8" s="1">
        <v>0.13572585582733154</v>
      </c>
      <c r="DN8" s="1">
        <v>0.39946913719177246</v>
      </c>
      <c r="DO8" s="1">
        <v>0.464805006980896</v>
      </c>
      <c r="DP8" s="1">
        <v>0.19456595182418823</v>
      </c>
      <c r="DQ8" s="1">
        <v>7.5605139136314392E-2</v>
      </c>
      <c r="DR8" s="1">
        <v>0.14900767803192139</v>
      </c>
      <c r="DS8" s="1">
        <v>0.40395504236221313</v>
      </c>
      <c r="DT8" s="1">
        <v>0.44703727960586548</v>
      </c>
      <c r="DU8" s="1">
        <v>0.14415118098258972</v>
      </c>
      <c r="DV8" s="1">
        <v>5.2432361990213394E-2</v>
      </c>
      <c r="DW8" s="1">
        <v>0.16627287864685059</v>
      </c>
      <c r="DX8" s="1">
        <v>0.50679206848144531</v>
      </c>
      <c r="DY8" s="1">
        <v>0.3269350528717041</v>
      </c>
      <c r="DZ8" s="1">
        <v>0.12752357125282288</v>
      </c>
      <c r="EA8" s="1">
        <v>5.4499082267284393E-2</v>
      </c>
      <c r="EB8" s="1">
        <v>9.1977775096893311E-2</v>
      </c>
      <c r="EC8" s="1">
        <v>0.41392678022384644</v>
      </c>
      <c r="ED8" s="1">
        <v>0.49409544467926025</v>
      </c>
      <c r="EE8" s="1">
        <v>0.16494283080101013</v>
      </c>
      <c r="EF8" s="1">
        <v>5.687311664223671E-2</v>
      </c>
      <c r="EG8" s="1">
        <v>0.16091550675010358</v>
      </c>
      <c r="EH8" s="1">
        <v>0.36142053724529744</v>
      </c>
      <c r="EI8" s="1">
        <v>0.47766395600459899</v>
      </c>
      <c r="EJ8" s="1">
        <v>0.13647541600131399</v>
      </c>
      <c r="EK8" s="1">
        <v>5.5984874284456504E-2</v>
      </c>
      <c r="EL8" s="1">
        <v>0.16250609276672343</v>
      </c>
      <c r="EM8" s="1">
        <v>0.37482242177031877</v>
      </c>
      <c r="EN8" s="1">
        <v>0.46267148546295778</v>
      </c>
      <c r="EO8" s="1">
        <v>0.2034099864288807</v>
      </c>
      <c r="EP8" s="1">
        <v>9.479768290159106E-2</v>
      </c>
      <c r="EQ8" s="1">
        <v>0.16171079874038696</v>
      </c>
      <c r="ER8" s="1">
        <v>0.36812147498130798</v>
      </c>
      <c r="ES8" s="1">
        <v>0.47016772627830505</v>
      </c>
      <c r="ET8" s="1">
        <v>0.169942706823349</v>
      </c>
      <c r="EU8" s="1">
        <v>7.5391277670860291E-2</v>
      </c>
      <c r="EV8" s="1">
        <v>0.11300198496737913</v>
      </c>
      <c r="EW8" s="1">
        <v>0.33563750116891861</v>
      </c>
      <c r="EX8" s="1">
        <v>0.55136051386370233</v>
      </c>
      <c r="EY8" s="1">
        <v>0.20469645373415277</v>
      </c>
      <c r="EZ8" s="1">
        <v>6.1140417880659201E-2</v>
      </c>
      <c r="FA8" s="1">
        <v>0.11300198496737913</v>
      </c>
      <c r="FB8" s="1">
        <v>0.33563750116891861</v>
      </c>
      <c r="FC8" s="1">
        <v>0.55136051386370233</v>
      </c>
      <c r="FD8" s="1">
        <v>0.20469645373415277</v>
      </c>
      <c r="FE8" s="1">
        <v>6.1140417880659201E-2</v>
      </c>
    </row>
    <row r="9" spans="1:161" x14ac:dyDescent="0.2">
      <c r="A9" s="1">
        <v>1940</v>
      </c>
      <c r="B9" s="1">
        <v>0.24927650718968811</v>
      </c>
      <c r="C9" s="1">
        <v>0.49372351452322394</v>
      </c>
      <c r="D9" s="1">
        <v>0.25699997828708798</v>
      </c>
      <c r="E9" s="1">
        <v>4.2000000000000003E-2</v>
      </c>
      <c r="F9" s="1">
        <v>7.3955379777019799E-3</v>
      </c>
      <c r="G9" s="1">
        <v>0.24927650718968811</v>
      </c>
      <c r="H9" s="1">
        <v>0.49372351452322394</v>
      </c>
      <c r="I9" s="1">
        <v>0.25699997828708798</v>
      </c>
      <c r="J9" s="1">
        <v>4.2000000000000003E-2</v>
      </c>
      <c r="K9" s="1">
        <v>7.3955379777019799E-3</v>
      </c>
      <c r="L9" s="1">
        <v>0.18025272697707215</v>
      </c>
      <c r="M9" s="1">
        <v>0.33992539921549275</v>
      </c>
      <c r="N9" s="1">
        <v>0.4798218893099509</v>
      </c>
      <c r="O9" s="1">
        <v>0.18399722270965579</v>
      </c>
      <c r="P9" s="1">
        <v>8.2702918744087223E-2</v>
      </c>
      <c r="Q9" s="1">
        <v>0.16922714669941349</v>
      </c>
      <c r="R9" s="1">
        <v>0.35095096399063558</v>
      </c>
      <c r="S9" s="1">
        <v>0.4798218893099509</v>
      </c>
      <c r="T9" s="1">
        <v>0.18399722270965579</v>
      </c>
      <c r="U9" s="1">
        <v>8.2702918744087223E-2</v>
      </c>
      <c r="V9" s="1">
        <v>0.18025272697707215</v>
      </c>
      <c r="W9" s="1">
        <v>0.33992539921549275</v>
      </c>
      <c r="X9" s="1">
        <v>0.4798218893099509</v>
      </c>
      <c r="Y9" s="1">
        <v>0.18399722270965579</v>
      </c>
      <c r="Z9" s="1">
        <v>8.2702918744087223E-2</v>
      </c>
      <c r="AA9" s="1">
        <v>0.191379989063658</v>
      </c>
      <c r="AB9" s="1">
        <v>0.39819452893562773</v>
      </c>
      <c r="AC9" s="1">
        <v>0.41042548200071421</v>
      </c>
      <c r="AD9" s="1">
        <v>0.16417019280028572</v>
      </c>
      <c r="AE9" s="1">
        <v>7.7491490297017407E-2</v>
      </c>
      <c r="AF9" s="1">
        <v>0.16593635082244873</v>
      </c>
      <c r="AG9" s="1">
        <v>0.40948933362960815</v>
      </c>
      <c r="AH9" s="1">
        <v>0.42457431554794312</v>
      </c>
      <c r="AI9" s="1">
        <v>0.16876597702503204</v>
      </c>
      <c r="AJ9" s="1">
        <v>7.4176870286464691E-2</v>
      </c>
      <c r="AK9" s="1">
        <v>0.20542632101490324</v>
      </c>
      <c r="AL9" s="1">
        <v>0.45484907836184463</v>
      </c>
      <c r="AM9" s="1">
        <v>0.33972460062325216</v>
      </c>
      <c r="AN9" s="1">
        <v>0.18873588923514006</v>
      </c>
      <c r="AO9" s="1">
        <v>9.6456837344169613E-2</v>
      </c>
      <c r="AP9" s="1">
        <v>0.18565454334020615</v>
      </c>
      <c r="AQ9" s="1">
        <v>0.41305680096149444</v>
      </c>
      <c r="AR9" s="1">
        <v>0.40128865569829941</v>
      </c>
      <c r="AS9" s="1">
        <v>0.18129929125308991</v>
      </c>
      <c r="AT9" s="1">
        <v>0.11</v>
      </c>
      <c r="AU9" s="1">
        <v>0.19704292714595795</v>
      </c>
      <c r="AV9" s="1">
        <v>0.41620567440986633</v>
      </c>
      <c r="AW9" s="1">
        <v>0.38675141334533691</v>
      </c>
      <c r="AX9" s="1">
        <v>0.17310285568237305</v>
      </c>
      <c r="AY9" s="1">
        <v>8.4472298622131348E-2</v>
      </c>
      <c r="AZ9" s="1">
        <v>0.22542902303710094</v>
      </c>
      <c r="BA9" s="1">
        <v>0.40228973243063254</v>
      </c>
      <c r="BB9" s="1">
        <v>0.37228124453226646</v>
      </c>
      <c r="BC9" s="1">
        <v>0.17073938581546066</v>
      </c>
      <c r="BD9" s="1">
        <v>8.9763987795512534E-2</v>
      </c>
      <c r="BE9" s="1">
        <v>0.19704292714595795</v>
      </c>
      <c r="BF9" s="1">
        <v>0.41620567440986633</v>
      </c>
      <c r="BG9" s="1">
        <v>0.38675141334533691</v>
      </c>
      <c r="BH9" s="1">
        <v>0.17310285568237305</v>
      </c>
      <c r="BI9" s="1">
        <v>8.4472298622131348E-2</v>
      </c>
      <c r="BJ9" s="1">
        <v>0.22315971553325653</v>
      </c>
      <c r="BK9" s="1">
        <v>0.45496460795402527</v>
      </c>
      <c r="BL9" s="1">
        <v>0.32187569141387939</v>
      </c>
      <c r="BM9" s="1">
        <v>0.10755142569541931</v>
      </c>
      <c r="BN9" s="1">
        <v>4.5933917164802551E-2</v>
      </c>
      <c r="BO9" s="1">
        <v>8.9355481208954188E-2</v>
      </c>
      <c r="BP9" s="1">
        <v>0.33366424069848327</v>
      </c>
      <c r="BQ9" s="1">
        <v>0.57698027809256258</v>
      </c>
      <c r="BR9" s="1">
        <v>0.25263549971580507</v>
      </c>
      <c r="BS9" s="1">
        <v>9.1401024162769323E-2</v>
      </c>
      <c r="BT9" s="1">
        <v>9.8224306404590594E-2</v>
      </c>
      <c r="BU9" s="1">
        <v>0.29917294442653652</v>
      </c>
      <c r="BV9" s="1">
        <v>0.60260274916887291</v>
      </c>
      <c r="BW9" s="1">
        <v>0.34</v>
      </c>
      <c r="BX9" s="1">
        <v>0.14280000000000001</v>
      </c>
      <c r="BY9" s="1">
        <v>8.9355481208954188E-2</v>
      </c>
      <c r="BZ9" s="1">
        <v>0.33366424069848327</v>
      </c>
      <c r="CA9" s="1">
        <v>0.57698027809256258</v>
      </c>
      <c r="CB9" s="1">
        <v>0.25263549971580507</v>
      </c>
      <c r="CC9" s="1">
        <v>9.1401024162769323E-2</v>
      </c>
      <c r="CD9" s="1">
        <v>9.378989040851593E-2</v>
      </c>
      <c r="CE9" s="1">
        <v>0.31641858816146851</v>
      </c>
      <c r="CF9" s="1">
        <v>0.58979153633117676</v>
      </c>
      <c r="CG9" s="1">
        <v>0.29631775617599487</v>
      </c>
      <c r="CH9" s="1">
        <v>0.11710051447153091</v>
      </c>
      <c r="CI9" s="1">
        <v>9.378989040851593E-2</v>
      </c>
      <c r="CJ9" s="1">
        <v>0.31641858816146851</v>
      </c>
      <c r="CK9" s="1">
        <v>0.58979153633117676</v>
      </c>
      <c r="CL9" s="1">
        <v>0.29631775617599487</v>
      </c>
      <c r="CM9" s="1">
        <v>0.11710051447153091</v>
      </c>
      <c r="CN9" s="1">
        <v>9.378989040851593E-2</v>
      </c>
      <c r="CO9" s="1">
        <v>0.31641858816146851</v>
      </c>
      <c r="CP9" s="1">
        <v>0.58979153633117676</v>
      </c>
      <c r="CQ9" s="1">
        <v>0.29631775617599487</v>
      </c>
      <c r="CR9" s="1">
        <v>0.11710051447153091</v>
      </c>
      <c r="CS9" s="1">
        <v>0.10799483138322831</v>
      </c>
      <c r="CT9" s="1">
        <v>0.29000515675544741</v>
      </c>
      <c r="CU9" s="1">
        <v>0.60200001186132424</v>
      </c>
      <c r="CV9" s="1">
        <v>0.215</v>
      </c>
      <c r="CW9" s="1">
        <v>8.2000000000000003E-2</v>
      </c>
      <c r="CX9" s="1">
        <v>0.12584511056542397</v>
      </c>
      <c r="CY9" s="1">
        <v>0.26715487772226337</v>
      </c>
      <c r="CZ9" s="1">
        <v>0.60699999999999998</v>
      </c>
      <c r="DA9" s="1">
        <v>0.30299999999999999</v>
      </c>
      <c r="DB9" s="1">
        <v>9.2999999999999999E-2</v>
      </c>
      <c r="DC9" s="1">
        <v>0.12984209819182979</v>
      </c>
      <c r="DD9" s="1">
        <v>0.3158739252532996</v>
      </c>
      <c r="DE9" s="1">
        <v>0.55428397655487061</v>
      </c>
      <c r="DF9" s="1">
        <v>0.22100147604942322</v>
      </c>
      <c r="DG9" s="1">
        <v>8.8441036641597748E-2</v>
      </c>
      <c r="DH9" s="1">
        <v>0.12136291602548432</v>
      </c>
      <c r="DI9" s="1">
        <v>0.29087572916336413</v>
      </c>
      <c r="DJ9" s="1">
        <v>0.58776134252548218</v>
      </c>
      <c r="DK9" s="1">
        <v>0.24633382260799408</v>
      </c>
      <c r="DL9" s="1">
        <v>8.7813675403594971E-2</v>
      </c>
      <c r="DM9" s="1">
        <v>0.13455867767333984</v>
      </c>
      <c r="DN9" s="1">
        <v>0.37368333339691162</v>
      </c>
      <c r="DO9" s="1">
        <v>0.49175798892974854</v>
      </c>
      <c r="DP9" s="1">
        <v>0.20964416861534119</v>
      </c>
      <c r="DQ9" s="1">
        <v>8.0022670328617096E-2</v>
      </c>
      <c r="DR9" s="1">
        <v>0.14529311656951904</v>
      </c>
      <c r="DS9" s="1">
        <v>0.39382576942443848</v>
      </c>
      <c r="DT9" s="1">
        <v>0.46088111400604248</v>
      </c>
      <c r="DU9" s="1">
        <v>0.1317768394947052</v>
      </c>
      <c r="DV9" s="1">
        <v>4.1916009038686752E-2</v>
      </c>
      <c r="DW9" s="1">
        <v>0.16198575496673584</v>
      </c>
      <c r="DX9" s="1">
        <v>0.49321377277374268</v>
      </c>
      <c r="DY9" s="1">
        <v>0.34480047225952148</v>
      </c>
      <c r="DZ9" s="1">
        <v>0.13434053957462311</v>
      </c>
      <c r="EA9" s="1">
        <v>5.7416822761297226E-2</v>
      </c>
      <c r="EB9" s="1">
        <v>0.13872045278549194</v>
      </c>
      <c r="EC9" s="1">
        <v>0.48862934112548828</v>
      </c>
      <c r="ED9" s="1">
        <v>0.37265020608901978</v>
      </c>
      <c r="EE9" s="1">
        <v>0.11616562306880951</v>
      </c>
      <c r="EF9" s="1">
        <v>3.6029569804668427E-2</v>
      </c>
      <c r="EG9" s="1">
        <v>0.1519837763421554</v>
      </c>
      <c r="EH9" s="1">
        <v>0.34135963157022198</v>
      </c>
      <c r="EI9" s="1">
        <v>0.50665659208762259</v>
      </c>
      <c r="EJ9" s="1">
        <v>0.19486792003370099</v>
      </c>
      <c r="EK9" s="1">
        <v>8.7002829482258001E-2</v>
      </c>
      <c r="EL9" s="1">
        <v>0.15513279331085633</v>
      </c>
      <c r="EM9" s="1">
        <v>0.35781581044004007</v>
      </c>
      <c r="EN9" s="1">
        <v>0.48705139624910354</v>
      </c>
      <c r="EO9" s="1">
        <v>0.23955322643677679</v>
      </c>
      <c r="EP9" s="1">
        <v>0.11132640509674907</v>
      </c>
      <c r="EQ9" s="1">
        <v>0.15355828404426575</v>
      </c>
      <c r="ER9" s="1">
        <v>0.34958770871162415</v>
      </c>
      <c r="ES9" s="1">
        <v>0.49685400724411011</v>
      </c>
      <c r="ET9" s="1">
        <v>0.21721057593822479</v>
      </c>
      <c r="EU9" s="1">
        <v>9.9164620041847229E-2</v>
      </c>
      <c r="EV9" s="1">
        <v>0.11876764630461119</v>
      </c>
      <c r="EW9" s="1">
        <v>0.3527626177265919</v>
      </c>
      <c r="EX9" s="1">
        <v>0.52846973596879687</v>
      </c>
      <c r="EY9" s="1">
        <v>0.16411795496360249</v>
      </c>
      <c r="EZ9" s="1">
        <v>5.0170952647556888E-2</v>
      </c>
      <c r="FA9" s="1">
        <v>0.11876764630461119</v>
      </c>
      <c r="FB9" s="1">
        <v>0.3527626177265919</v>
      </c>
      <c r="FC9" s="1">
        <v>0.52846973596879687</v>
      </c>
      <c r="FD9" s="1">
        <v>0.16411795496360249</v>
      </c>
      <c r="FE9" s="1">
        <v>5.0170952647556888E-2</v>
      </c>
    </row>
    <row r="10" spans="1:161" x14ac:dyDescent="0.2">
      <c r="A10" s="1">
        <v>1950</v>
      </c>
      <c r="B10" s="1">
        <v>0.23318386300567601</v>
      </c>
      <c r="C10" s="1">
        <v>0.50081611546044313</v>
      </c>
      <c r="D10" s="1">
        <v>0.26600002153388091</v>
      </c>
      <c r="E10" s="1">
        <v>0.06</v>
      </c>
      <c r="F10" s="1">
        <v>1.2645131103079592E-2</v>
      </c>
      <c r="G10" s="1">
        <v>0.23318386300567601</v>
      </c>
      <c r="H10" s="1">
        <v>0.50081611546044313</v>
      </c>
      <c r="I10" s="1">
        <v>0.26600002153388091</v>
      </c>
      <c r="J10" s="1">
        <v>0.06</v>
      </c>
      <c r="K10" s="1">
        <v>1.2645131103079592E-2</v>
      </c>
      <c r="L10" s="1">
        <v>0.254</v>
      </c>
      <c r="M10" s="1">
        <v>0.47899999999999998</v>
      </c>
      <c r="N10" s="1">
        <v>0.26700000000000002</v>
      </c>
      <c r="O10" s="1">
        <v>0.05</v>
      </c>
      <c r="P10" s="1">
        <v>8.9999999999999993E-3</v>
      </c>
      <c r="Q10" s="1">
        <v>0.23410887230682717</v>
      </c>
      <c r="R10" s="1">
        <v>0.4855056414842121</v>
      </c>
      <c r="S10" s="1">
        <v>0.2803854862089607</v>
      </c>
      <c r="T10" s="1">
        <v>8.6272463893890386E-2</v>
      </c>
      <c r="U10" s="1">
        <v>2.1164180526733398E-2</v>
      </c>
      <c r="V10" s="1">
        <v>0.254</v>
      </c>
      <c r="W10" s="1">
        <v>0.47899999999999998</v>
      </c>
      <c r="X10" s="1">
        <v>0.26700000000000002</v>
      </c>
      <c r="Y10" s="1">
        <v>0.05</v>
      </c>
      <c r="Z10" s="1">
        <v>8.9999999999999993E-3</v>
      </c>
      <c r="AA10" s="1">
        <v>0.22707123168152693</v>
      </c>
      <c r="AB10" s="1">
        <v>0.47245546713968528</v>
      </c>
      <c r="AC10" s="1">
        <v>0.30047330117878784</v>
      </c>
      <c r="AD10" s="1">
        <v>9.3897906618371177E-2</v>
      </c>
      <c r="AE10" s="1">
        <v>4.4321618897526768E-2</v>
      </c>
      <c r="AF10" s="1">
        <v>0.19459521770477295</v>
      </c>
      <c r="AG10" s="1">
        <v>0.46476924419403076</v>
      </c>
      <c r="AH10" s="1">
        <v>0.34063553810119629</v>
      </c>
      <c r="AI10" s="1">
        <v>0.10432655364274979</v>
      </c>
      <c r="AJ10" s="1">
        <v>3.6277040839195251E-2</v>
      </c>
      <c r="AK10" s="1">
        <v>0.15748322386892491</v>
      </c>
      <c r="AL10" s="1">
        <v>0.34869484533598721</v>
      </c>
      <c r="AM10" s="1">
        <v>0.4938219307950879</v>
      </c>
      <c r="AN10" s="1">
        <v>0.13523904769420625</v>
      </c>
      <c r="AO10" s="1">
        <v>6.1072318530082707E-2</v>
      </c>
      <c r="AP10" s="1">
        <v>0.19647339885210086</v>
      </c>
      <c r="AQ10" s="1">
        <v>0.43712732338129284</v>
      </c>
      <c r="AR10" s="1">
        <v>0.36639927776660636</v>
      </c>
      <c r="AS10" s="1">
        <v>0.13359022625494607</v>
      </c>
      <c r="AT10" s="1">
        <v>5.8136031403541559E-2</v>
      </c>
      <c r="AU10" s="1">
        <v>0.20508316159248352</v>
      </c>
      <c r="AV10" s="1">
        <v>0.42908075451850891</v>
      </c>
      <c r="AW10" s="1">
        <v>0.36583605408668518</v>
      </c>
      <c r="AX10" s="1">
        <v>0.11414551734924316</v>
      </c>
      <c r="AY10" s="1">
        <v>4.8924114555120468E-2</v>
      </c>
      <c r="AZ10" s="1">
        <v>0.24118300086539021</v>
      </c>
      <c r="BA10" s="1">
        <v>0.43040351937730076</v>
      </c>
      <c r="BB10" s="1">
        <v>0.328413479757309</v>
      </c>
      <c r="BC10" s="1">
        <v>0.12311856056451798</v>
      </c>
      <c r="BD10" s="1">
        <v>5.4025481796264652E-2</v>
      </c>
      <c r="BE10" s="1">
        <v>0.20508316159248352</v>
      </c>
      <c r="BF10" s="1">
        <v>0.42908075451850891</v>
      </c>
      <c r="BG10" s="1">
        <v>0.36583605408668518</v>
      </c>
      <c r="BH10" s="1">
        <v>0.11414551734924316</v>
      </c>
      <c r="BI10" s="1">
        <v>4.8924114555120468E-2</v>
      </c>
      <c r="BJ10" s="1">
        <v>0.21913351118564606</v>
      </c>
      <c r="BK10" s="1">
        <v>0.46494844555854797</v>
      </c>
      <c r="BL10" s="1">
        <v>0.31591802835464478</v>
      </c>
      <c r="BM10" s="1">
        <v>8.7072759866714478E-2</v>
      </c>
      <c r="BN10" s="1">
        <v>3.0784623697400093E-2</v>
      </c>
      <c r="BO10" s="1">
        <v>8.9806082356623032E-2</v>
      </c>
      <c r="BP10" s="1">
        <v>0.33534684021851946</v>
      </c>
      <c r="BQ10" s="1">
        <v>0.57484707742485752</v>
      </c>
      <c r="BR10" s="1">
        <v>0.24886669564247133</v>
      </c>
      <c r="BS10" s="1">
        <v>9.0293132960796357E-2</v>
      </c>
      <c r="BT10" s="1">
        <v>0.10417729467153548</v>
      </c>
      <c r="BU10" s="1">
        <v>0.31730463802814479</v>
      </c>
      <c r="BV10" s="1">
        <v>0.57851806730031974</v>
      </c>
      <c r="BW10" s="1">
        <v>0.3</v>
      </c>
      <c r="BX10" s="1">
        <v>0.126</v>
      </c>
      <c r="BY10" s="1">
        <v>8.9806082356623032E-2</v>
      </c>
      <c r="BZ10" s="1">
        <v>0.33534684021851946</v>
      </c>
      <c r="CA10" s="1">
        <v>0.57484707742485752</v>
      </c>
      <c r="CB10" s="1">
        <v>0.24886669564247133</v>
      </c>
      <c r="CC10" s="1">
        <v>9.0293132960796357E-2</v>
      </c>
      <c r="CD10" s="1">
        <v>9.6991688013076782E-2</v>
      </c>
      <c r="CE10" s="1">
        <v>0.32632574439048767</v>
      </c>
      <c r="CF10" s="1">
        <v>0.57668256759643555</v>
      </c>
      <c r="CG10" s="1">
        <v>0.27443334460258484</v>
      </c>
      <c r="CH10" s="1">
        <v>0.10814656317234039</v>
      </c>
      <c r="CI10" s="1">
        <v>9.6991688013076782E-2</v>
      </c>
      <c r="CJ10" s="1">
        <v>0.32632574439048767</v>
      </c>
      <c r="CK10" s="1">
        <v>0.57668256759643555</v>
      </c>
      <c r="CL10" s="1">
        <v>0.27443334460258484</v>
      </c>
      <c r="CM10" s="1">
        <v>0.10814656317234039</v>
      </c>
      <c r="CN10" s="1">
        <v>9.6991688013076782E-2</v>
      </c>
      <c r="CO10" s="1">
        <v>0.32632574439048767</v>
      </c>
      <c r="CP10" s="1">
        <v>0.57668256759643555</v>
      </c>
      <c r="CQ10" s="1">
        <v>0.27443334460258484</v>
      </c>
      <c r="CR10" s="1">
        <v>0.10814656317234039</v>
      </c>
      <c r="CS10" s="1">
        <v>0.16573679147958756</v>
      </c>
      <c r="CT10" s="1">
        <v>0.44506319031715391</v>
      </c>
      <c r="CU10" s="1">
        <v>0.38920001820325856</v>
      </c>
      <c r="CV10" s="1">
        <v>0.13900000000000001</v>
      </c>
      <c r="CW10" s="1">
        <v>4.2000000000000003E-2</v>
      </c>
      <c r="CX10" s="1">
        <v>0.12584511056542397</v>
      </c>
      <c r="CY10" s="1">
        <v>0.26715487772226337</v>
      </c>
      <c r="CZ10" s="1">
        <v>0.60699999999999998</v>
      </c>
      <c r="DA10" s="1">
        <v>0.30299999999999999</v>
      </c>
      <c r="DB10" s="1">
        <v>9.2999999999999999E-2</v>
      </c>
      <c r="DC10" s="1">
        <v>0.12984209819182979</v>
      </c>
      <c r="DD10" s="1">
        <v>0.3158739252532996</v>
      </c>
      <c r="DE10" s="1">
        <v>0.55428397655487061</v>
      </c>
      <c r="DF10" s="1">
        <v>0.22100147604942322</v>
      </c>
      <c r="DG10" s="1">
        <v>8.8441036641597748E-2</v>
      </c>
      <c r="DH10" s="1">
        <v>0.14224566700003471</v>
      </c>
      <c r="DI10" s="1">
        <v>0.34092631805481588</v>
      </c>
      <c r="DJ10" s="1">
        <v>0.51682800054550171</v>
      </c>
      <c r="DK10" s="1">
        <v>0.22100049257278442</v>
      </c>
      <c r="DL10" s="1">
        <v>7.4480347335338593E-2</v>
      </c>
      <c r="DM10" s="1">
        <v>0.17319488525390625</v>
      </c>
      <c r="DN10" s="1">
        <v>0.43519806861877441</v>
      </c>
      <c r="DO10" s="1">
        <v>0.39160704612731934</v>
      </c>
      <c r="DP10" s="1">
        <v>0.16752289235591888</v>
      </c>
      <c r="DQ10" s="1">
        <v>5.9704679995775223E-2</v>
      </c>
      <c r="DR10" s="1">
        <v>0.17463994026184082</v>
      </c>
      <c r="DS10" s="1">
        <v>0.47576212882995605</v>
      </c>
      <c r="DT10" s="1">
        <v>0.34959793090820312</v>
      </c>
      <c r="DU10" s="1">
        <v>9.537198394536972E-2</v>
      </c>
      <c r="DV10" s="1">
        <v>2.7471089735627174E-2</v>
      </c>
      <c r="DW10" s="1">
        <v>0.16321593523025513</v>
      </c>
      <c r="DX10" s="1">
        <v>0.4984700083732605</v>
      </c>
      <c r="DY10" s="1">
        <v>0.33831405639648438</v>
      </c>
      <c r="DZ10" s="1">
        <v>0.17968958616256714</v>
      </c>
      <c r="EA10" s="1">
        <v>7.3419675230979919E-2</v>
      </c>
      <c r="EB10" s="1">
        <v>0.1298796534538269</v>
      </c>
      <c r="EC10" s="1">
        <v>0.46199566125869751</v>
      </c>
      <c r="ED10" s="1">
        <v>0.40812468528747559</v>
      </c>
      <c r="EE10" s="1">
        <v>0.1456899493932724</v>
      </c>
      <c r="EF10" s="1">
        <v>4.2770009487867355E-2</v>
      </c>
      <c r="EG10" s="1">
        <v>0.19972147778742319</v>
      </c>
      <c r="EH10" s="1">
        <v>0.44857978736290283</v>
      </c>
      <c r="EI10" s="1">
        <v>0.35169873484967396</v>
      </c>
      <c r="EJ10" s="1">
        <v>0.11723291161655799</v>
      </c>
      <c r="EK10" s="1">
        <v>5.7305503642700699E-2</v>
      </c>
      <c r="EL10" s="1">
        <v>0.16199806585209495</v>
      </c>
      <c r="EM10" s="1">
        <v>0.37365065106791867</v>
      </c>
      <c r="EN10" s="1">
        <v>0.46435128307998635</v>
      </c>
      <c r="EO10" s="1">
        <v>0.20590028793037174</v>
      </c>
      <c r="EP10" s="1">
        <v>8.9315447910650825E-2</v>
      </c>
      <c r="EQ10" s="1">
        <v>0.18085977435112</v>
      </c>
      <c r="ER10" s="1">
        <v>0.41111522912979126</v>
      </c>
      <c r="ES10" s="1">
        <v>0.40802499651908875</v>
      </c>
      <c r="ET10" s="1">
        <v>0.1615666002035141</v>
      </c>
      <c r="EU10" s="1">
        <v>7.3310472071170807E-2</v>
      </c>
      <c r="EV10" s="1">
        <v>0.11797398058880797</v>
      </c>
      <c r="EW10" s="1">
        <v>0.35040527880292138</v>
      </c>
      <c r="EX10" s="1">
        <v>0.53162074060827069</v>
      </c>
      <c r="EY10" s="1">
        <v>0.16970374320006698</v>
      </c>
      <c r="EZ10" s="1">
        <v>5.0893255418869465E-2</v>
      </c>
      <c r="FA10" s="1">
        <v>0.11797398058880797</v>
      </c>
      <c r="FB10" s="1">
        <v>0.35040527880292138</v>
      </c>
      <c r="FC10" s="1">
        <v>0.53162074060827069</v>
      </c>
      <c r="FD10" s="1">
        <v>0.16970374320006698</v>
      </c>
      <c r="FE10" s="1">
        <v>5.0893255418869465E-2</v>
      </c>
    </row>
    <row r="11" spans="1:161" x14ac:dyDescent="0.2">
      <c r="A11" s="1">
        <v>1960</v>
      </c>
      <c r="B11" s="1">
        <v>0.23568192364348109</v>
      </c>
      <c r="C11" s="1">
        <v>0.49731807635651892</v>
      </c>
      <c r="D11" s="1">
        <v>0.26700000000000002</v>
      </c>
      <c r="E11" s="1">
        <v>0.05</v>
      </c>
      <c r="F11" s="1">
        <v>8.6071059253146152E-3</v>
      </c>
      <c r="G11" s="1">
        <v>0.23568192364348109</v>
      </c>
      <c r="H11" s="1">
        <v>0.49731807635651892</v>
      </c>
      <c r="I11" s="1">
        <v>0.26700000000000002</v>
      </c>
      <c r="J11" s="1">
        <v>0.05</v>
      </c>
      <c r="K11" s="1">
        <v>8.6071059253146152E-3</v>
      </c>
      <c r="L11" s="1">
        <v>0.254</v>
      </c>
      <c r="M11" s="1">
        <v>0.47899999999999998</v>
      </c>
      <c r="N11" s="1">
        <v>0.26700000000000002</v>
      </c>
      <c r="O11" s="1">
        <v>0.05</v>
      </c>
      <c r="P11" s="1">
        <v>8.9999999999999993E-3</v>
      </c>
      <c r="Q11" s="1">
        <v>0.2099131926018499</v>
      </c>
      <c r="R11" s="1">
        <v>0.43532753896054732</v>
      </c>
      <c r="S11" s="1">
        <v>0.35475926843760275</v>
      </c>
      <c r="T11" s="1">
        <v>0.10587780861854554</v>
      </c>
      <c r="U11" s="1">
        <v>3.1030280737876892E-2</v>
      </c>
      <c r="V11" s="1">
        <v>0.254</v>
      </c>
      <c r="W11" s="1">
        <v>0.47899999999999998</v>
      </c>
      <c r="X11" s="1">
        <v>0.26700000000000002</v>
      </c>
      <c r="Y11" s="1">
        <v>0.05</v>
      </c>
      <c r="Z11" s="1">
        <v>8.9999999999999993E-3</v>
      </c>
      <c r="AA11" s="1">
        <v>0.21600690133878625</v>
      </c>
      <c r="AB11" s="1">
        <v>0.44943448239425127</v>
      </c>
      <c r="AC11" s="1">
        <v>0.33455861626696254</v>
      </c>
      <c r="AD11" s="1">
        <v>0.11589290312278955</v>
      </c>
      <c r="AE11" s="1">
        <v>6.7630700577915093E-2</v>
      </c>
      <c r="AF11" s="1">
        <v>0.18091565370559692</v>
      </c>
      <c r="AG11" s="1">
        <v>0.43963927030563354</v>
      </c>
      <c r="AH11" s="1">
        <v>0.37944507598876953</v>
      </c>
      <c r="AI11" s="1">
        <v>0.11528263241052628</v>
      </c>
      <c r="AJ11" s="1">
        <v>3.7369433790445328E-2</v>
      </c>
      <c r="AK11" s="1">
        <v>0.18922794537386706</v>
      </c>
      <c r="AL11" s="1">
        <v>0.41898309879854539</v>
      </c>
      <c r="AM11" s="1">
        <v>0.3917889558275876</v>
      </c>
      <c r="AN11" s="1">
        <v>0.1072960959792137</v>
      </c>
      <c r="AO11" s="1">
        <v>4.167888033390045E-2</v>
      </c>
      <c r="AP11" s="1">
        <v>0.19911165597189376</v>
      </c>
      <c r="AQ11" s="1">
        <v>0.44299709649004249</v>
      </c>
      <c r="AR11" s="1">
        <v>0.35789124753806378</v>
      </c>
      <c r="AS11" s="1">
        <v>0.12195602148424456</v>
      </c>
      <c r="AT11" s="1">
        <v>4.5488622972965409E-2</v>
      </c>
      <c r="AU11" s="1">
        <v>0.20675571262836456</v>
      </c>
      <c r="AV11" s="1">
        <v>0.43447649478912354</v>
      </c>
      <c r="AW11" s="1">
        <v>0.3587678074836731</v>
      </c>
      <c r="AX11" s="1">
        <v>0.11234767735004425</v>
      </c>
      <c r="AY11" s="1">
        <v>4.8017889261245728E-2</v>
      </c>
      <c r="AZ11" s="1">
        <v>0.2408723225844708</v>
      </c>
      <c r="BA11" s="1">
        <v>0.42984909794203369</v>
      </c>
      <c r="BB11" s="1">
        <v>0.32927857947349554</v>
      </c>
      <c r="BC11" s="1">
        <v>0.11091906825304031</v>
      </c>
      <c r="BD11" s="1">
        <v>4.5392543983459467E-2</v>
      </c>
      <c r="BE11" s="1">
        <v>0.20675571262836456</v>
      </c>
      <c r="BF11" s="1">
        <v>0.43447649478912354</v>
      </c>
      <c r="BG11" s="1">
        <v>0.3587678074836731</v>
      </c>
      <c r="BH11" s="1">
        <v>0.11234767735004425</v>
      </c>
      <c r="BI11" s="1">
        <v>4.8017889261245728E-2</v>
      </c>
      <c r="BJ11" s="1">
        <v>0.22121882438659668</v>
      </c>
      <c r="BK11" s="1">
        <v>0.46589729189872742</v>
      </c>
      <c r="BL11" s="1">
        <v>0.31288391351699829</v>
      </c>
      <c r="BM11" s="1">
        <v>8.1173837184906006E-2</v>
      </c>
      <c r="BN11" s="1">
        <v>2.8312496840953827E-2</v>
      </c>
      <c r="BO11" s="1">
        <v>9.7511361981760108E-2</v>
      </c>
      <c r="BP11" s="1">
        <v>0.36411929201113785</v>
      </c>
      <c r="BQ11" s="1">
        <v>0.53836934600710196</v>
      </c>
      <c r="BR11" s="1">
        <v>0.18442014598846435</v>
      </c>
      <c r="BS11" s="1">
        <v>5.4397458016872409E-2</v>
      </c>
      <c r="BT11" s="1">
        <v>0.1116185300052166</v>
      </c>
      <c r="BU11" s="1">
        <v>0.33996925503015518</v>
      </c>
      <c r="BV11" s="1">
        <v>0.54841221496462822</v>
      </c>
      <c r="BW11" s="1">
        <v>0.25</v>
      </c>
      <c r="BX11" s="1">
        <v>0.105</v>
      </c>
      <c r="BY11" s="1">
        <v>0.10542245510965585</v>
      </c>
      <c r="BZ11" s="1">
        <v>0.35442310400307175</v>
      </c>
      <c r="CA11" s="1">
        <v>0.54015444088727238</v>
      </c>
      <c r="CB11" s="1">
        <v>0.20250000000000001</v>
      </c>
      <c r="CC11" s="1">
        <v>7.2900000000000006E-2</v>
      </c>
      <c r="CD11" s="1">
        <v>0.10456494241952896</v>
      </c>
      <c r="CE11" s="1">
        <v>0.35204428434371948</v>
      </c>
      <c r="CF11" s="1">
        <v>0.54339075088500977</v>
      </c>
      <c r="CG11" s="1">
        <v>0.2172100692987442</v>
      </c>
      <c r="CH11" s="1">
        <v>7.9698726534843445E-2</v>
      </c>
      <c r="CI11" s="1">
        <v>0.10456494241952896</v>
      </c>
      <c r="CJ11" s="1">
        <v>0.35204428434371948</v>
      </c>
      <c r="CK11" s="1">
        <v>0.54339075088500977</v>
      </c>
      <c r="CL11" s="1">
        <v>0.2172100692987442</v>
      </c>
      <c r="CM11" s="1">
        <v>7.9698726534843445E-2</v>
      </c>
      <c r="CN11" s="1">
        <v>0.10456494241952896</v>
      </c>
      <c r="CO11" s="1">
        <v>0.35204428434371948</v>
      </c>
      <c r="CP11" s="1">
        <v>0.54339075088500977</v>
      </c>
      <c r="CQ11" s="1">
        <v>0.2172100692987442</v>
      </c>
      <c r="CR11" s="1">
        <v>7.9698726534843445E-2</v>
      </c>
      <c r="CS11" s="1">
        <v>0.14218414986133576</v>
      </c>
      <c r="CT11" s="1">
        <v>0.38181583452224732</v>
      </c>
      <c r="CU11" s="1">
        <v>0.47600001561641692</v>
      </c>
      <c r="CV11" s="1">
        <v>0.17</v>
      </c>
      <c r="CW11" s="1">
        <v>5.0999999999999997E-2</v>
      </c>
      <c r="CX11" s="1">
        <v>0.13801334008574487</v>
      </c>
      <c r="CY11" s="1">
        <v>0.29298664706945421</v>
      </c>
      <c r="CZ11" s="1">
        <v>0.56899999999999995</v>
      </c>
      <c r="DA11" s="1">
        <v>0.26400000000000001</v>
      </c>
      <c r="DB11" s="1">
        <v>8.6999999999999994E-2</v>
      </c>
      <c r="DC11" s="1">
        <v>0.12984209819182979</v>
      </c>
      <c r="DD11" s="1">
        <v>0.3158739252532996</v>
      </c>
      <c r="DE11" s="1">
        <v>0.55428397655487061</v>
      </c>
      <c r="DF11" s="1">
        <v>0.22100147604942322</v>
      </c>
      <c r="DG11" s="1">
        <v>8.8441036641597748E-2</v>
      </c>
      <c r="DH11" s="1">
        <v>0.13745677271727885</v>
      </c>
      <c r="DI11" s="1">
        <v>0.32944856882134843</v>
      </c>
      <c r="DJ11" s="1">
        <v>0.53309464454650879</v>
      </c>
      <c r="DK11" s="1">
        <v>0.21833382546901703</v>
      </c>
      <c r="DL11" s="1">
        <v>7.5480341911315918E-2</v>
      </c>
      <c r="DM11" s="1">
        <v>0.18033641576766968</v>
      </c>
      <c r="DN11" s="1">
        <v>0.4638211727142334</v>
      </c>
      <c r="DO11" s="1">
        <v>0.35584241151809692</v>
      </c>
      <c r="DP11" s="1">
        <v>0.1270873099565506</v>
      </c>
      <c r="DQ11" s="1">
        <v>4.2981557548046112E-2</v>
      </c>
      <c r="DR11" s="1">
        <v>0.17326688766479492</v>
      </c>
      <c r="DS11" s="1">
        <v>0.47159695625305176</v>
      </c>
      <c r="DT11" s="1">
        <v>0.35513615608215332</v>
      </c>
      <c r="DU11" s="1">
        <v>8.558298647403717E-2</v>
      </c>
      <c r="DV11" s="1">
        <v>2.2656451910734177E-2</v>
      </c>
      <c r="DW11" s="1">
        <v>0.17690080404281616</v>
      </c>
      <c r="DX11" s="1">
        <v>0.5396685004234314</v>
      </c>
      <c r="DY11" s="1">
        <v>0.28343069553375244</v>
      </c>
      <c r="DZ11" s="1">
        <v>8.4162183105945587E-2</v>
      </c>
      <c r="EA11" s="1">
        <v>2.5887427851557732E-2</v>
      </c>
      <c r="EB11" s="1">
        <v>0.14387667179107666</v>
      </c>
      <c r="EC11" s="1">
        <v>0.50669658184051514</v>
      </c>
      <c r="ED11" s="1">
        <v>0.3494267463684082</v>
      </c>
      <c r="EE11" s="1">
        <v>9.3091882765293121E-2</v>
      </c>
      <c r="EF11" s="1">
        <v>2.6381496340036392E-2</v>
      </c>
      <c r="EG11" s="1">
        <v>0.19115144014358521</v>
      </c>
      <c r="EH11" s="1">
        <v>0.42933124303817749</v>
      </c>
      <c r="EI11" s="1">
        <v>0.3795173168182373</v>
      </c>
      <c r="EJ11" s="1">
        <v>0.13542665541172028</v>
      </c>
      <c r="EK11" s="1">
        <v>5.4089464247226715E-2</v>
      </c>
      <c r="EL11" s="1">
        <v>0.16886333839333373</v>
      </c>
      <c r="EM11" s="1">
        <v>0.38948549169579777</v>
      </c>
      <c r="EN11" s="1">
        <v>0.44165116991086845</v>
      </c>
      <c r="EO11" s="1">
        <v>0.1722473494239658</v>
      </c>
      <c r="EP11" s="1">
        <v>6.7304490724553467E-2</v>
      </c>
      <c r="EQ11" s="1">
        <v>0.18000738322734833</v>
      </c>
      <c r="ER11" s="1">
        <v>0.40940836071968079</v>
      </c>
      <c r="ES11" s="1">
        <v>0.41058424115180969</v>
      </c>
      <c r="ET11" s="1">
        <v>0.15383699536323547</v>
      </c>
      <c r="EU11" s="1">
        <v>6.0696978121995926E-2</v>
      </c>
      <c r="EV11" s="1">
        <v>0.12481907960612182</v>
      </c>
      <c r="EW11" s="1">
        <v>0.37073653165735804</v>
      </c>
      <c r="EX11" s="1">
        <v>0.5044443887365202</v>
      </c>
      <c r="EY11" s="1">
        <v>0.12152820429619648</v>
      </c>
      <c r="EZ11" s="1">
        <v>2.7885365550276209E-2</v>
      </c>
      <c r="FA11" s="1">
        <v>0.12481907960612182</v>
      </c>
      <c r="FB11" s="1">
        <v>0.37073653165735804</v>
      </c>
      <c r="FC11" s="1">
        <v>0.5044443887365202</v>
      </c>
      <c r="FD11" s="1">
        <v>0.12152820429619648</v>
      </c>
      <c r="FE11" s="1">
        <v>2.7885365550276209E-2</v>
      </c>
    </row>
    <row r="12" spans="1:161" x14ac:dyDescent="0.2">
      <c r="A12" s="1">
        <v>1970</v>
      </c>
      <c r="B12" s="1">
        <v>0.26839419961628469</v>
      </c>
      <c r="C12" s="1">
        <v>0.46028912865058591</v>
      </c>
      <c r="D12" s="1">
        <v>0.27131667173312946</v>
      </c>
      <c r="E12" s="1">
        <v>5.293983484322097E-2</v>
      </c>
      <c r="F12" s="1">
        <v>9.3558029013132964E-3</v>
      </c>
      <c r="G12" s="1">
        <v>0.26839419961628469</v>
      </c>
      <c r="H12" s="1">
        <v>0.46028912865058591</v>
      </c>
      <c r="I12" s="1">
        <v>0.27131667173312946</v>
      </c>
      <c r="J12" s="1">
        <v>5.293983484322097E-2</v>
      </c>
      <c r="K12" s="1">
        <v>9.3558029013132964E-3</v>
      </c>
      <c r="L12" s="1">
        <v>0.254</v>
      </c>
      <c r="M12" s="1">
        <v>0.47899999999999998</v>
      </c>
      <c r="N12" s="1">
        <v>0.26700000000000002</v>
      </c>
      <c r="O12" s="1">
        <v>0.05</v>
      </c>
      <c r="P12" s="1">
        <v>8.9999999999999993E-3</v>
      </c>
      <c r="Q12" s="1">
        <v>0.21285602547600227</v>
      </c>
      <c r="R12" s="1">
        <v>0.44143051980133158</v>
      </c>
      <c r="S12" s="1">
        <v>0.34571345472266618</v>
      </c>
      <c r="T12" s="1">
        <v>0.11975700588226319</v>
      </c>
      <c r="U12" s="1">
        <v>4.6733520188331608E-2</v>
      </c>
      <c r="V12" s="1">
        <v>0.254</v>
      </c>
      <c r="W12" s="1">
        <v>0.47899999999999998</v>
      </c>
      <c r="X12" s="1">
        <v>0.26700000000000002</v>
      </c>
      <c r="Y12" s="1">
        <v>0.05</v>
      </c>
      <c r="Z12" s="1">
        <v>8.9999999999999993E-3</v>
      </c>
      <c r="AA12" s="1">
        <v>0.2266873971443561</v>
      </c>
      <c r="AB12" s="1">
        <v>0.47165684230191746</v>
      </c>
      <c r="AC12" s="1">
        <v>0.30165576055372639</v>
      </c>
      <c r="AD12" s="1">
        <v>0.10449517703166289</v>
      </c>
      <c r="AE12" s="1">
        <v>5.7593707753777368E-2</v>
      </c>
      <c r="AF12" s="1">
        <v>0.20539158294916662</v>
      </c>
      <c r="AG12" s="1">
        <v>0.49384941088784323</v>
      </c>
      <c r="AH12" s="1">
        <v>0.30075900616299017</v>
      </c>
      <c r="AI12" s="1">
        <v>0.10418453420806117</v>
      </c>
      <c r="AJ12" s="1">
        <v>3.3689726261740431E-2</v>
      </c>
      <c r="AK12" s="1">
        <v>0.21423893807473054</v>
      </c>
      <c r="AL12" s="1">
        <v>0.47436172273874272</v>
      </c>
      <c r="AM12" s="1">
        <v>0.31139933918652679</v>
      </c>
      <c r="AN12" s="1">
        <v>8.5280437052249899E-2</v>
      </c>
      <c r="AO12" s="1">
        <v>2.7899332141876218E-2</v>
      </c>
      <c r="AP12" s="1">
        <v>0.20002431289679853</v>
      </c>
      <c r="AQ12" s="1">
        <v>0.44502763742372553</v>
      </c>
      <c r="AR12" s="1">
        <v>0.35494804967947591</v>
      </c>
      <c r="AS12" s="1">
        <v>0.11793138056881533</v>
      </c>
      <c r="AT12" s="1">
        <v>4.1113482733726503E-2</v>
      </c>
      <c r="AU12" s="1">
        <v>0.25252482544136207</v>
      </c>
      <c r="AV12" s="1">
        <v>0.4761806129341109</v>
      </c>
      <c r="AW12" s="1">
        <v>0.27129456162452698</v>
      </c>
      <c r="AX12" s="1">
        <v>5.4521159601211545E-2</v>
      </c>
      <c r="AY12" s="1">
        <v>1.1731075316667557E-2</v>
      </c>
      <c r="AZ12" s="1">
        <v>0.25395098109731884</v>
      </c>
      <c r="BA12" s="1">
        <v>0.45318863942076926</v>
      </c>
      <c r="BB12" s="1">
        <v>0.2928603794819119</v>
      </c>
      <c r="BC12" s="1">
        <v>0.10144840974807741</v>
      </c>
      <c r="BD12" s="1">
        <v>3.7595051765441902E-2</v>
      </c>
      <c r="BE12" s="1">
        <v>0.22506722807884216</v>
      </c>
      <c r="BF12" s="1">
        <v>0.47326415777206421</v>
      </c>
      <c r="BG12" s="1">
        <v>0.30166861414909363</v>
      </c>
      <c r="BH12" s="1">
        <v>9.8852142691612244E-2</v>
      </c>
      <c r="BI12" s="1">
        <v>3.9194453507661819E-2</v>
      </c>
      <c r="BJ12" s="1">
        <v>0.24673071503639221</v>
      </c>
      <c r="BK12" s="1">
        <v>0.46677663922309875</v>
      </c>
      <c r="BL12" s="1">
        <v>0.28649264574050903</v>
      </c>
      <c r="BM12" s="1">
        <v>7.5895987451076508E-2</v>
      </c>
      <c r="BN12" s="1">
        <v>2.4275127798318863E-2</v>
      </c>
      <c r="BO12" s="1">
        <v>9.7202938060436742E-2</v>
      </c>
      <c r="BP12" s="1">
        <v>0.36296759977609111</v>
      </c>
      <c r="BQ12" s="1">
        <v>0.53982946216347205</v>
      </c>
      <c r="BR12" s="1">
        <v>0.1869998275919964</v>
      </c>
      <c r="BS12" s="1">
        <v>6.3699400440642817E-2</v>
      </c>
      <c r="BT12" s="1">
        <v>0.10715378880500794</v>
      </c>
      <c r="BU12" s="1">
        <v>0.32637048482894898</v>
      </c>
      <c r="BV12" s="1">
        <v>0.56647572636604315</v>
      </c>
      <c r="BW12" s="1">
        <v>0.28000000000000003</v>
      </c>
      <c r="BX12" s="1">
        <v>0.11760000000000001</v>
      </c>
      <c r="BY12" s="1">
        <v>0.10542245510965585</v>
      </c>
      <c r="BZ12" s="1">
        <v>0.35442310400307175</v>
      </c>
      <c r="CA12" s="1">
        <v>0.54015444088727238</v>
      </c>
      <c r="CB12" s="1">
        <v>0.20250000000000001</v>
      </c>
      <c r="CC12" s="1">
        <v>7.2900000000000006E-2</v>
      </c>
      <c r="CD12" s="1">
        <v>0.10217836499214172</v>
      </c>
      <c r="CE12" s="1">
        <v>0.34466904401779175</v>
      </c>
      <c r="CF12" s="1">
        <v>0.55315262079238892</v>
      </c>
      <c r="CG12" s="1">
        <v>0.2334999144077301</v>
      </c>
      <c r="CH12" s="1">
        <v>9.0649701654911041E-2</v>
      </c>
      <c r="CI12" s="1">
        <v>0.10217836499214172</v>
      </c>
      <c r="CJ12" s="1">
        <v>0.34466904401779175</v>
      </c>
      <c r="CK12" s="1">
        <v>0.55315262079238892</v>
      </c>
      <c r="CL12" s="1">
        <v>0.2334999144077301</v>
      </c>
      <c r="CM12" s="1">
        <v>9.0649701654911041E-2</v>
      </c>
      <c r="CN12" s="1">
        <v>0.10217836499214172</v>
      </c>
      <c r="CO12" s="1">
        <v>0.34466904401779175</v>
      </c>
      <c r="CP12" s="1">
        <v>0.55315262079238892</v>
      </c>
      <c r="CQ12" s="1">
        <v>0.2334999144077301</v>
      </c>
      <c r="CR12" s="1">
        <v>9.0649701654911041E-2</v>
      </c>
      <c r="CS12" s="1">
        <v>0.14218414986133576</v>
      </c>
      <c r="CT12" s="1">
        <v>0.38181583452224732</v>
      </c>
      <c r="CU12" s="1">
        <v>0.47600001561641692</v>
      </c>
      <c r="CV12" s="1">
        <v>0.17</v>
      </c>
      <c r="CW12" s="1">
        <v>5.0999999999999997E-2</v>
      </c>
      <c r="CX12" s="1">
        <v>0.15018156960606574</v>
      </c>
      <c r="CY12" s="1">
        <v>0.31881841641664505</v>
      </c>
      <c r="CZ12" s="1">
        <v>0.53100000000000003</v>
      </c>
      <c r="DA12" s="1">
        <v>0.22500000000000001</v>
      </c>
      <c r="DB12" s="1">
        <v>8.1000000000000003E-2</v>
      </c>
      <c r="DC12" s="1">
        <v>0.12984209819182979</v>
      </c>
      <c r="DD12" s="1">
        <v>0.3158739252532996</v>
      </c>
      <c r="DE12" s="1">
        <v>0.55428397655487061</v>
      </c>
      <c r="DF12" s="1">
        <v>0.22100147604942322</v>
      </c>
      <c r="DG12" s="1">
        <v>8.8441036641597748E-2</v>
      </c>
      <c r="DH12" s="1">
        <v>0.1411858278709115</v>
      </c>
      <c r="DI12" s="1">
        <v>0.33838615595608346</v>
      </c>
      <c r="DJ12" s="1">
        <v>0.52042800188064575</v>
      </c>
      <c r="DK12" s="1">
        <v>0.20533382892608643</v>
      </c>
      <c r="DL12" s="1">
        <v>7.348034530878067E-2</v>
      </c>
      <c r="DM12" s="1">
        <v>0.20839624486121752</v>
      </c>
      <c r="DN12" s="1">
        <v>0.47504663794810242</v>
      </c>
      <c r="DO12" s="1">
        <v>0.31655711719068003</v>
      </c>
      <c r="DP12" s="1">
        <v>0.1096570834957617</v>
      </c>
      <c r="DQ12" s="1">
        <v>3.4697061624808317E-2</v>
      </c>
      <c r="DR12" s="1">
        <v>0.19958204651025924</v>
      </c>
      <c r="DS12" s="1">
        <v>0.54325030743739833</v>
      </c>
      <c r="DT12" s="1">
        <v>0.25716764605234244</v>
      </c>
      <c r="DU12" s="1">
        <v>8.9084245068203741E-2</v>
      </c>
      <c r="DV12" s="1">
        <v>2.1031539514003123E-2</v>
      </c>
      <c r="DW12" s="1">
        <v>0.1958362174168502</v>
      </c>
      <c r="DX12" s="1">
        <v>0.580987305320813</v>
      </c>
      <c r="DY12" s="1">
        <v>0.2231764772623368</v>
      </c>
      <c r="DZ12" s="1">
        <v>7.7309526963186104E-2</v>
      </c>
      <c r="EA12" s="1">
        <v>2.2221328434161778E-2</v>
      </c>
      <c r="EB12" s="1">
        <v>0.16311071387427165</v>
      </c>
      <c r="EC12" s="1">
        <v>0.57030159392595448</v>
      </c>
      <c r="ED12" s="1">
        <v>0.26658769219977385</v>
      </c>
      <c r="EE12" s="1">
        <v>9.2347417507346707E-2</v>
      </c>
      <c r="EF12" s="1">
        <v>2.7445544300511771E-2</v>
      </c>
      <c r="EG12" s="1">
        <v>0.19677237285193788</v>
      </c>
      <c r="EH12" s="1">
        <v>0.42233066548261811</v>
      </c>
      <c r="EI12" s="1">
        <v>0.38089696166544396</v>
      </c>
      <c r="EJ12" s="1">
        <v>0.13194477018513479</v>
      </c>
      <c r="EK12" s="1">
        <v>4.5942045227235592E-2</v>
      </c>
      <c r="EL12" s="1">
        <v>0.17572861093457234</v>
      </c>
      <c r="EM12" s="1">
        <v>0.40532033232367637</v>
      </c>
      <c r="EN12" s="1">
        <v>0.41895105674175126</v>
      </c>
      <c r="EO12" s="1">
        <v>0.13859441091756075</v>
      </c>
      <c r="EP12" s="1">
        <v>4.529353353845611E-2</v>
      </c>
      <c r="EQ12" s="1">
        <v>0.18625049293041229</v>
      </c>
      <c r="ER12" s="1">
        <v>0.41382551193237305</v>
      </c>
      <c r="ES12" s="1">
        <v>0.39992401003837585</v>
      </c>
      <c r="ET12" s="1">
        <v>0.13526959717273712</v>
      </c>
      <c r="EU12" s="1">
        <v>4.5617789030075073E-2</v>
      </c>
      <c r="EV12" s="1">
        <v>0.1234764064661424</v>
      </c>
      <c r="EW12" s="1">
        <v>0.3667485181541012</v>
      </c>
      <c r="EX12" s="1">
        <v>0.5097750753797563</v>
      </c>
      <c r="EY12" s="1">
        <v>0.13097794803321339</v>
      </c>
      <c r="EZ12" s="1">
        <v>2.8111284481287413E-2</v>
      </c>
      <c r="FA12" s="1">
        <v>0.1234764064661424</v>
      </c>
      <c r="FB12" s="1">
        <v>0.3667485181541012</v>
      </c>
      <c r="FC12" s="1">
        <v>0.5097750753797563</v>
      </c>
      <c r="FD12" s="1">
        <v>0.13097794803321339</v>
      </c>
      <c r="FE12" s="1">
        <v>2.8111284481287413E-2</v>
      </c>
    </row>
    <row r="13" spans="1:161" x14ac:dyDescent="0.2">
      <c r="A13" s="1">
        <v>1980</v>
      </c>
      <c r="B13" s="1">
        <v>0.28840738534927368</v>
      </c>
      <c r="C13" s="1">
        <v>0.49478393793106079</v>
      </c>
      <c r="D13" s="1">
        <v>0.21680867671966553</v>
      </c>
      <c r="E13" s="1">
        <v>3.5613656044006348E-2</v>
      </c>
      <c r="F13" s="1">
        <v>5.59234619140625E-3</v>
      </c>
      <c r="G13" s="1">
        <v>0.18011907446798492</v>
      </c>
      <c r="H13" s="1">
        <v>0.49440944194793701</v>
      </c>
      <c r="I13" s="1">
        <v>0.32547147111882579</v>
      </c>
      <c r="J13" s="1">
        <v>9.0590957131052585E-2</v>
      </c>
      <c r="K13" s="1">
        <v>2.6043964744197505E-2</v>
      </c>
      <c r="L13" s="1">
        <v>0.24981492757797241</v>
      </c>
      <c r="M13" s="1">
        <v>0.47126775979995728</v>
      </c>
      <c r="N13" s="1">
        <v>0.27891731262207031</v>
      </c>
      <c r="O13" s="1">
        <v>6.5719306468963623E-2</v>
      </c>
      <c r="P13" s="1">
        <v>2.3820638656616211E-2</v>
      </c>
      <c r="Q13" s="1">
        <v>0.21095919609069824</v>
      </c>
      <c r="R13" s="1">
        <v>0.43749642372131348</v>
      </c>
      <c r="S13" s="1">
        <v>0.35154438018798828</v>
      </c>
      <c r="T13" s="1">
        <v>9.6338093280792236E-2</v>
      </c>
      <c r="U13" s="1">
        <v>2.9104113578796387E-2</v>
      </c>
      <c r="V13" s="1">
        <v>0.20342608781782523</v>
      </c>
      <c r="W13" s="1">
        <v>0.43644264340400696</v>
      </c>
      <c r="X13" s="1">
        <v>0.3601312740515426</v>
      </c>
      <c r="Y13" s="1">
        <v>0.17071664851917001</v>
      </c>
      <c r="Z13" s="1">
        <v>6.6159548347210204E-2</v>
      </c>
      <c r="AA13" s="1">
        <v>0.2312731146812439</v>
      </c>
      <c r="AB13" s="1">
        <v>0.48119825124740601</v>
      </c>
      <c r="AC13" s="1">
        <v>0.2875286340713501</v>
      </c>
      <c r="AD13" s="1">
        <v>9.9601447582244873E-2</v>
      </c>
      <c r="AE13" s="1">
        <v>5.4338157176971436E-2</v>
      </c>
      <c r="AF13" s="1">
        <v>0.22786116600036621</v>
      </c>
      <c r="AG13" s="1">
        <v>0.47659796476364136</v>
      </c>
      <c r="AH13" s="1">
        <v>0.29554086923599243</v>
      </c>
      <c r="AI13" s="1">
        <v>7.7253937721252441E-2</v>
      </c>
      <c r="AJ13" s="1">
        <v>2.4437069892883301E-2</v>
      </c>
      <c r="AK13" s="1">
        <v>0.21786034107208252</v>
      </c>
      <c r="AL13" s="1">
        <v>0.48237979412078857</v>
      </c>
      <c r="AM13" s="1">
        <v>0.29975986480712891</v>
      </c>
      <c r="AN13" s="1">
        <v>8.2092821598052979E-2</v>
      </c>
      <c r="AO13" s="1">
        <v>2.6483476161956787E-2</v>
      </c>
      <c r="AP13" s="1">
        <v>0.19957751035690308</v>
      </c>
      <c r="AQ13" s="1">
        <v>0.44403272867202759</v>
      </c>
      <c r="AR13" s="1">
        <v>0.35638976097106934</v>
      </c>
      <c r="AS13" s="1">
        <v>0.11990296840667725</v>
      </c>
      <c r="AT13" s="1">
        <v>4.3256819248199463E-2</v>
      </c>
      <c r="AU13" s="1">
        <v>0.2614782452583313</v>
      </c>
      <c r="AV13" s="1">
        <v>0.49306404590606689</v>
      </c>
      <c r="AW13" s="1">
        <v>0.24545770883560181</v>
      </c>
      <c r="AX13" s="1">
        <v>5.1217854022979736E-2</v>
      </c>
      <c r="AY13" s="1">
        <v>1.1322259902954102E-2</v>
      </c>
      <c r="AZ13" s="1">
        <v>0.2682834267616272</v>
      </c>
      <c r="BA13" s="1">
        <v>0.47876572608947754</v>
      </c>
      <c r="BB13" s="1">
        <v>0.25295084714889526</v>
      </c>
      <c r="BC13" s="1">
        <v>6.7955195903778076E-2</v>
      </c>
      <c r="BD13" s="1">
        <v>2.2551119327545166E-2</v>
      </c>
      <c r="BE13" s="1">
        <v>0.22103385486602967</v>
      </c>
      <c r="BF13" s="1">
        <v>0.48185509443283081</v>
      </c>
      <c r="BG13" s="1">
        <v>0.29711105970128776</v>
      </c>
      <c r="BH13" s="1">
        <v>8.21347208860565E-2</v>
      </c>
      <c r="BI13" s="1">
        <v>2.4818475821667879E-2</v>
      </c>
      <c r="BJ13" s="1">
        <v>0.22911769118943193</v>
      </c>
      <c r="BK13" s="1">
        <v>0.50898253917694092</v>
      </c>
      <c r="BL13" s="1">
        <v>0.26189976706170831</v>
      </c>
      <c r="BM13" s="1">
        <v>5.102588216432128E-2</v>
      </c>
      <c r="BN13" s="1">
        <v>1.1656082772704605E-2</v>
      </c>
      <c r="BO13" s="1">
        <v>0.10772162675857544</v>
      </c>
      <c r="BP13" s="1">
        <v>0.40224593877792358</v>
      </c>
      <c r="BQ13" s="1">
        <v>0.49003243446350098</v>
      </c>
      <c r="BR13" s="1">
        <v>0.17954832315444946</v>
      </c>
      <c r="BS13" s="1">
        <v>6.2241852283477783E-2</v>
      </c>
      <c r="BT13" s="1">
        <v>0.11237615346908569</v>
      </c>
      <c r="BU13" s="1">
        <v>0.34227681159973145</v>
      </c>
      <c r="BV13" s="1">
        <v>0.54534703493118286</v>
      </c>
      <c r="BW13" s="1">
        <v>0.24490928649902344</v>
      </c>
      <c r="BX13" s="1">
        <v>0.10178929567337036</v>
      </c>
      <c r="BY13" s="1">
        <v>9.8207771778106689E-2</v>
      </c>
      <c r="BZ13" s="1">
        <v>0.33016830682754517</v>
      </c>
      <c r="CA13" s="1">
        <v>0.57162392139434814</v>
      </c>
      <c r="CB13" s="1">
        <v>0.25707674026489258</v>
      </c>
      <c r="CC13" s="1">
        <v>9.4521701335906982E-2</v>
      </c>
      <c r="CD13" s="1">
        <v>9.3902349472045898E-2</v>
      </c>
      <c r="CE13" s="1">
        <v>0.37344932556152344</v>
      </c>
      <c r="CF13" s="1">
        <v>0.53264832496643066</v>
      </c>
      <c r="CG13" s="1">
        <v>0.22155475616455078</v>
      </c>
      <c r="CH13" s="1">
        <v>7.9160392284393311E-2</v>
      </c>
      <c r="CI13" s="1">
        <v>8.0081760883331299E-2</v>
      </c>
      <c r="CJ13" s="1">
        <v>0.38868570327758789</v>
      </c>
      <c r="CK13" s="1">
        <v>0.53123253583908081</v>
      </c>
      <c r="CL13" s="1">
        <v>0.21938717365264893</v>
      </c>
      <c r="CM13" s="1">
        <v>0.10776978731155396</v>
      </c>
      <c r="CN13" s="1">
        <v>8.307132789177385E-2</v>
      </c>
      <c r="CO13" s="1">
        <v>0.36627876758575439</v>
      </c>
      <c r="CP13" s="1">
        <v>0.55064990207830089</v>
      </c>
      <c r="CQ13" s="1">
        <v>0.22460543725207652</v>
      </c>
      <c r="CR13" s="1">
        <v>8.6175445833863537E-2</v>
      </c>
      <c r="CS13" s="1">
        <v>0.1327054500579834</v>
      </c>
      <c r="CT13" s="1">
        <v>0.35636317729949951</v>
      </c>
      <c r="CU13" s="1">
        <v>0.51093137264251709</v>
      </c>
      <c r="CV13" s="1">
        <v>0.19371569156646729</v>
      </c>
      <c r="CW13" s="1">
        <v>6.6044449806213379E-2</v>
      </c>
      <c r="CX13" s="1">
        <v>0.1569327712059021</v>
      </c>
      <c r="CY13" s="1">
        <v>0.33315008878707886</v>
      </c>
      <c r="CZ13" s="1">
        <v>0.50991714000701904</v>
      </c>
      <c r="DA13" s="1">
        <v>0.19255602359771729</v>
      </c>
      <c r="DB13" s="1">
        <v>7.7117323875427246E-2</v>
      </c>
      <c r="DC13" s="1">
        <v>0.12984222173690796</v>
      </c>
      <c r="DD13" s="1">
        <v>0.31587380170822144</v>
      </c>
      <c r="DE13" s="1">
        <v>0.55428397655487061</v>
      </c>
      <c r="DF13" s="1">
        <v>0.22100144624710083</v>
      </c>
      <c r="DG13" s="1">
        <v>8.8441014289855957E-2</v>
      </c>
      <c r="DH13" s="1">
        <v>4.7739796963060632E-2</v>
      </c>
      <c r="DI13" s="1">
        <v>0.25464063882827759</v>
      </c>
      <c r="DJ13" s="1">
        <v>0.69761954991768649</v>
      </c>
      <c r="DK13" s="1">
        <v>0.33251958466608417</v>
      </c>
      <c r="DL13" s="1">
        <v>0.11949492174182925</v>
      </c>
      <c r="DM13" s="1">
        <v>0.19066596031188965</v>
      </c>
      <c r="DN13" s="1">
        <v>0.46736985445022583</v>
      </c>
      <c r="DO13" s="1">
        <v>0.34196418523788452</v>
      </c>
      <c r="DP13" s="1">
        <v>0.10476237535476685</v>
      </c>
      <c r="DQ13" s="1">
        <v>3.4270703792572021E-2</v>
      </c>
      <c r="DR13" s="1">
        <v>0.17134058475494385</v>
      </c>
      <c r="DS13" s="1">
        <v>0.46660077571868896</v>
      </c>
      <c r="DT13" s="1">
        <v>0.36205863952636719</v>
      </c>
      <c r="DU13" s="1">
        <v>9.1751933097839355E-2</v>
      </c>
      <c r="DV13" s="1">
        <v>2.7423202991485596E-2</v>
      </c>
      <c r="DW13" s="1">
        <v>0.19248819351196289</v>
      </c>
      <c r="DX13" s="1">
        <v>0.56299352645874023</v>
      </c>
      <c r="DY13" s="1">
        <v>0.24451828002929688</v>
      </c>
      <c r="DZ13" s="1">
        <v>5.8016836643218994E-2</v>
      </c>
      <c r="EA13" s="1">
        <v>1.5874981880187988E-2</v>
      </c>
      <c r="EB13" s="1">
        <v>0.16256093978881836</v>
      </c>
      <c r="EC13" s="1">
        <v>0.54637068510055542</v>
      </c>
      <c r="ED13" s="1">
        <v>0.29106837511062622</v>
      </c>
      <c r="EE13" s="1">
        <v>6.1591446399688721E-2</v>
      </c>
      <c r="EF13" s="1">
        <v>1.5793561935424805E-2</v>
      </c>
      <c r="EG13" s="1">
        <v>0.21205264329910278</v>
      </c>
      <c r="EH13" s="1">
        <v>0.46431118249893188</v>
      </c>
      <c r="EI13" s="1">
        <v>0.32363617420196533</v>
      </c>
      <c r="EJ13" s="1">
        <v>7.5356125831604004E-2</v>
      </c>
      <c r="EK13" s="1">
        <v>2.0511209964752197E-2</v>
      </c>
      <c r="EL13" s="1">
        <v>0.1825939416885376</v>
      </c>
      <c r="EM13" s="1">
        <v>0.42115509510040283</v>
      </c>
      <c r="EN13" s="1">
        <v>0.39625096321105957</v>
      </c>
      <c r="EO13" s="1">
        <v>0.10494148731231689</v>
      </c>
      <c r="EP13" s="1">
        <v>2.328258752822876E-2</v>
      </c>
      <c r="EQ13" s="1">
        <v>0.10537618908608271</v>
      </c>
      <c r="ER13" s="1">
        <v>0.34901493787765503</v>
      </c>
      <c r="ES13" s="1">
        <v>0.54560887284698512</v>
      </c>
      <c r="ET13" s="1">
        <v>0.22670920074859902</v>
      </c>
      <c r="EU13" s="1">
        <v>8.716835147698293E-2</v>
      </c>
      <c r="EV13" s="1">
        <v>0.1332467794418335</v>
      </c>
      <c r="EW13" s="1">
        <v>0.39576864242553711</v>
      </c>
      <c r="EX13" s="1">
        <v>0.47098457813262939</v>
      </c>
      <c r="EY13" s="1">
        <v>0.10120093822479248</v>
      </c>
      <c r="EZ13" s="1">
        <v>1.929020881652832E-2</v>
      </c>
      <c r="FA13" s="1">
        <v>7.4282732338362356E-2</v>
      </c>
      <c r="FB13" s="1">
        <v>0.36320078372955322</v>
      </c>
      <c r="FC13" s="1">
        <v>0.56251647913824876</v>
      </c>
      <c r="FD13" s="1">
        <v>0.19826967087070616</v>
      </c>
      <c r="FE13" s="1">
        <v>6.2252988332518286E-2</v>
      </c>
    </row>
    <row r="14" spans="1:161" x14ac:dyDescent="0.2">
      <c r="A14" s="1">
        <v>1985</v>
      </c>
      <c r="B14" s="1">
        <v>0.2817724347114563</v>
      </c>
      <c r="C14" s="1">
        <v>0.4857819676399231</v>
      </c>
      <c r="D14" s="1">
        <v>0.23244559764862061</v>
      </c>
      <c r="E14" s="1">
        <v>4.5552730560302734E-2</v>
      </c>
      <c r="F14" s="1">
        <v>9.0924501419067383E-3</v>
      </c>
      <c r="G14" s="1">
        <v>0.17406046262209751</v>
      </c>
      <c r="H14" s="1">
        <v>0.49884852766990662</v>
      </c>
      <c r="I14" s="1">
        <v>0.32709101013757463</v>
      </c>
      <c r="J14" s="1">
        <v>9.0784794319998613E-2</v>
      </c>
      <c r="K14" s="1">
        <v>2.6101237430366242E-2</v>
      </c>
      <c r="L14" s="1">
        <v>0.23839855194091797</v>
      </c>
      <c r="M14" s="1">
        <v>0.46024316549301147</v>
      </c>
      <c r="N14" s="1">
        <v>0.30135828256607056</v>
      </c>
      <c r="O14" s="1">
        <v>8.1718564033508301E-2</v>
      </c>
      <c r="P14" s="1">
        <v>3.2014966011047363E-2</v>
      </c>
      <c r="Q14" s="1">
        <v>0.20648926496505737</v>
      </c>
      <c r="R14" s="1">
        <v>0.43529075384140015</v>
      </c>
      <c r="S14" s="1">
        <v>0.35821998119354248</v>
      </c>
      <c r="T14" s="1">
        <v>9.6425116062164307E-2</v>
      </c>
      <c r="U14" s="1">
        <v>2.9388010501861572E-2</v>
      </c>
      <c r="V14" s="1">
        <v>0.20000228780273288</v>
      </c>
      <c r="W14" s="1">
        <v>0.41835597157478333</v>
      </c>
      <c r="X14" s="1">
        <v>0.38164173492028997</v>
      </c>
      <c r="Y14" s="1">
        <v>0.19472454441873099</v>
      </c>
      <c r="Z14" s="1">
        <v>6.5460619977354528E-2</v>
      </c>
      <c r="AA14" s="1">
        <v>0.2365267276763916</v>
      </c>
      <c r="AB14" s="1">
        <v>0.47632670402526855</v>
      </c>
      <c r="AC14" s="1">
        <v>0.28714656829833984</v>
      </c>
      <c r="AD14" s="1">
        <v>9.5392704010009766E-2</v>
      </c>
      <c r="AE14" s="1">
        <v>4.3433248996734619E-2</v>
      </c>
      <c r="AF14" s="1">
        <v>0.22345393896102905</v>
      </c>
      <c r="AG14" s="1">
        <v>0.48182952404022217</v>
      </c>
      <c r="AH14" s="1">
        <v>0.29471653699874878</v>
      </c>
      <c r="AI14" s="1">
        <v>7.3841750621795654E-2</v>
      </c>
      <c r="AJ14" s="1">
        <v>2.2384405136108398E-2</v>
      </c>
      <c r="AK14" s="1">
        <v>0.20663124322891235</v>
      </c>
      <c r="AL14" s="1">
        <v>0.4810454249382019</v>
      </c>
      <c r="AM14" s="1">
        <v>0.31232333183288574</v>
      </c>
      <c r="AN14" s="1">
        <v>8.7611496448516846E-2</v>
      </c>
      <c r="AO14" s="1">
        <v>2.8765261173248291E-2</v>
      </c>
      <c r="AP14" s="1">
        <v>0.1969681978225708</v>
      </c>
      <c r="AQ14" s="1">
        <v>0.43795520067214966</v>
      </c>
      <c r="AR14" s="1">
        <v>0.36507660150527954</v>
      </c>
      <c r="AS14" s="1">
        <v>0.12140929698944092</v>
      </c>
      <c r="AT14" s="1">
        <v>4.211503267288208E-2</v>
      </c>
      <c r="AU14" s="1">
        <v>0.25941193103790283</v>
      </c>
      <c r="AV14" s="1">
        <v>0.49842876195907593</v>
      </c>
      <c r="AW14" s="1">
        <v>0.24215930700302124</v>
      </c>
      <c r="AX14" s="1">
        <v>5.0537467002868652E-2</v>
      </c>
      <c r="AY14" s="1">
        <v>1.1187076568603516E-2</v>
      </c>
      <c r="AZ14" s="1">
        <v>0.26100099086761475</v>
      </c>
      <c r="BA14" s="1">
        <v>0.45828342437744141</v>
      </c>
      <c r="BB14" s="1">
        <v>0.28071558475494385</v>
      </c>
      <c r="BC14" s="1">
        <v>9.5406234264373779E-2</v>
      </c>
      <c r="BD14" s="1">
        <v>4.0283143520355225E-2</v>
      </c>
      <c r="BE14" s="1">
        <v>0.21279696566614648</v>
      </c>
      <c r="BF14" s="1">
        <v>0.48395171761512756</v>
      </c>
      <c r="BG14" s="1">
        <v>0.30325131257773164</v>
      </c>
      <c r="BH14" s="1">
        <v>8.4225786471692293E-2</v>
      </c>
      <c r="BI14" s="1">
        <v>2.6572162279549866E-2</v>
      </c>
      <c r="BJ14" s="1">
        <v>0.23014638785878538</v>
      </c>
      <c r="BK14" s="1">
        <v>0.51087170839309692</v>
      </c>
      <c r="BL14" s="1">
        <v>0.25898188593055321</v>
      </c>
      <c r="BM14" s="1">
        <v>5.1886149254991971E-2</v>
      </c>
      <c r="BN14" s="1">
        <v>1.2167905114294121E-2</v>
      </c>
      <c r="BO14" s="1">
        <v>0.10772162675857544</v>
      </c>
      <c r="BP14" s="1">
        <v>0.40224593877792358</v>
      </c>
      <c r="BQ14" s="1">
        <v>0.49003243446350098</v>
      </c>
      <c r="BR14" s="1">
        <v>0.17954832315444946</v>
      </c>
      <c r="BS14" s="1">
        <v>6.2241852283477783E-2</v>
      </c>
      <c r="BT14" s="1">
        <v>0.11237615346908569</v>
      </c>
      <c r="BU14" s="1">
        <v>0.34227681159973145</v>
      </c>
      <c r="BV14" s="1">
        <v>0.54534703493118286</v>
      </c>
      <c r="BW14" s="1">
        <v>0.24490928649902344</v>
      </c>
      <c r="BX14" s="1">
        <v>0.10178929567337036</v>
      </c>
      <c r="BY14" s="1">
        <v>9.8207771778106689E-2</v>
      </c>
      <c r="BZ14" s="1">
        <v>0.33016830682754517</v>
      </c>
      <c r="CA14" s="1">
        <v>0.57162392139434814</v>
      </c>
      <c r="CB14" s="1">
        <v>0.25707674026489258</v>
      </c>
      <c r="CC14" s="1">
        <v>9.4521701335906982E-2</v>
      </c>
      <c r="CD14" s="1">
        <v>9.3902289867401123E-2</v>
      </c>
      <c r="CE14" s="1">
        <v>0.37344932556152344</v>
      </c>
      <c r="CF14" s="1">
        <v>0.53264838457107544</v>
      </c>
      <c r="CG14" s="1">
        <v>0.22155475616455078</v>
      </c>
      <c r="CH14" s="1">
        <v>7.9160392284393311E-2</v>
      </c>
      <c r="CI14" s="1">
        <v>8.0081760883331299E-2</v>
      </c>
      <c r="CJ14" s="1">
        <v>0.38868570327758789</v>
      </c>
      <c r="CK14" s="1">
        <v>0.53123253583908081</v>
      </c>
      <c r="CL14" s="1">
        <v>0.21938717365264893</v>
      </c>
      <c r="CM14" s="1">
        <v>0.10776978731155396</v>
      </c>
      <c r="CN14" s="1">
        <v>8.0581454006583231E-2</v>
      </c>
      <c r="CO14" s="1">
        <v>0.36777269840240479</v>
      </c>
      <c r="CP14" s="1">
        <v>0.55164585811453315</v>
      </c>
      <c r="CQ14" s="1">
        <v>0.22413949559705576</v>
      </c>
      <c r="CR14" s="1">
        <v>8.6265846533459561E-2</v>
      </c>
      <c r="CS14" s="1">
        <v>0.1327054500579834</v>
      </c>
      <c r="CT14" s="1">
        <v>0.35636323690414429</v>
      </c>
      <c r="CU14" s="1">
        <v>0.51093131303787231</v>
      </c>
      <c r="CV14" s="1">
        <v>0.19371569156646729</v>
      </c>
      <c r="CW14" s="1">
        <v>6.6044449806213379E-2</v>
      </c>
      <c r="CX14" s="1">
        <v>0.1569327712059021</v>
      </c>
      <c r="CY14" s="1">
        <v>0.33315014839172363</v>
      </c>
      <c r="CZ14" s="1">
        <v>0.50991708040237427</v>
      </c>
      <c r="DA14" s="1">
        <v>0.19255596399307251</v>
      </c>
      <c r="DB14" s="1">
        <v>7.7117264270782471E-2</v>
      </c>
      <c r="DC14" s="1">
        <v>0.12984222173690796</v>
      </c>
      <c r="DD14" s="1">
        <v>0.31587380170822144</v>
      </c>
      <c r="DE14" s="1">
        <v>0.55428397655487061</v>
      </c>
      <c r="DF14" s="1">
        <v>0.22100144624710083</v>
      </c>
      <c r="DG14" s="1">
        <v>8.8441014289855957E-2</v>
      </c>
      <c r="DH14" s="1">
        <v>6.1361963006637432E-2</v>
      </c>
      <c r="DI14" s="1">
        <v>0.30106246471405029</v>
      </c>
      <c r="DJ14" s="1">
        <v>0.63757556693681228</v>
      </c>
      <c r="DK14" s="1">
        <v>0.28027816065591876</v>
      </c>
      <c r="DL14" s="1">
        <v>0.10339364687130208</v>
      </c>
      <c r="DM14" s="1">
        <v>0.17161828279495239</v>
      </c>
      <c r="DN14" s="1">
        <v>0.4610908031463623</v>
      </c>
      <c r="DO14" s="1">
        <v>0.3672909140586853</v>
      </c>
      <c r="DP14" s="1">
        <v>0.12102639675140381</v>
      </c>
      <c r="DQ14" s="1">
        <v>4.5144736766815186E-2</v>
      </c>
      <c r="DR14" s="1">
        <v>0.17731177806854248</v>
      </c>
      <c r="DS14" s="1">
        <v>0.47454029321670532</v>
      </c>
      <c r="DT14" s="1">
        <v>0.3481479287147522</v>
      </c>
      <c r="DU14" s="1">
        <v>9.2395484447479248E-2</v>
      </c>
      <c r="DV14" s="1">
        <v>3.0476987361907959E-2</v>
      </c>
      <c r="DW14" s="1">
        <v>0.18913179636001587</v>
      </c>
      <c r="DX14" s="1">
        <v>0.55775803327560425</v>
      </c>
      <c r="DY14" s="1">
        <v>0.25311017036437988</v>
      </c>
      <c r="DZ14" s="1">
        <v>6.3272058963775635E-2</v>
      </c>
      <c r="EA14" s="1">
        <v>1.8129587173461914E-2</v>
      </c>
      <c r="EB14" s="1">
        <v>0.16568899154663086</v>
      </c>
      <c r="EC14" s="1">
        <v>0.54356491565704346</v>
      </c>
      <c r="ED14" s="1">
        <v>0.29074609279632568</v>
      </c>
      <c r="EE14" s="1">
        <v>6.5703630447387695E-2</v>
      </c>
      <c r="EF14" s="1">
        <v>1.8899917602539062E-2</v>
      </c>
      <c r="EG14" s="1">
        <v>0.19922727346420288</v>
      </c>
      <c r="EH14" s="1">
        <v>0.44399791955947876</v>
      </c>
      <c r="EI14" s="1">
        <v>0.35677480697631836</v>
      </c>
      <c r="EJ14" s="1">
        <v>0.1071929931640625</v>
      </c>
      <c r="EK14" s="1">
        <v>3.2670557498931885E-2</v>
      </c>
      <c r="EL14" s="1">
        <v>0.1825939416885376</v>
      </c>
      <c r="EM14" s="1">
        <v>0.42115509510040283</v>
      </c>
      <c r="EN14" s="1">
        <v>0.39625096321105957</v>
      </c>
      <c r="EO14" s="1">
        <v>0.10494148731231689</v>
      </c>
      <c r="EP14" s="1">
        <v>2.328258752822876E-2</v>
      </c>
      <c r="EQ14" s="1">
        <v>0.11011742282588577</v>
      </c>
      <c r="ER14" s="1">
        <v>0.35105428099632263</v>
      </c>
      <c r="ES14" s="1">
        <v>0.53882828683695394</v>
      </c>
      <c r="ET14" s="1">
        <v>0.22116652801410441</v>
      </c>
      <c r="EU14" s="1">
        <v>8.0938601799671744E-2</v>
      </c>
      <c r="EV14" s="1">
        <v>0.1332467794418335</v>
      </c>
      <c r="EW14" s="1">
        <v>0.39576864242553711</v>
      </c>
      <c r="EX14" s="1">
        <v>0.47098457813262939</v>
      </c>
      <c r="EY14" s="1">
        <v>0.10120093822479248</v>
      </c>
      <c r="EZ14" s="1">
        <v>1.929020881652832E-2</v>
      </c>
      <c r="FA14" s="1">
        <v>8.0878733096976019E-2</v>
      </c>
      <c r="FB14" s="1">
        <v>0.36132574081420898</v>
      </c>
      <c r="FC14" s="1">
        <v>0.55779552296292756</v>
      </c>
      <c r="FD14" s="1">
        <v>0.205029018968548</v>
      </c>
      <c r="FE14" s="1">
        <v>6.8787417080011223E-2</v>
      </c>
    </row>
    <row r="15" spans="1:161" x14ac:dyDescent="0.2">
      <c r="A15" s="1">
        <v>1990</v>
      </c>
      <c r="B15" s="1">
        <v>0.28366118669509888</v>
      </c>
      <c r="C15" s="1">
        <v>0.47684651613235474</v>
      </c>
      <c r="D15" s="1">
        <v>0.23949229717254639</v>
      </c>
      <c r="E15" s="1">
        <v>7.4505984783172607E-2</v>
      </c>
      <c r="F15" s="1">
        <v>3.3102035522460938E-2</v>
      </c>
      <c r="G15" s="1">
        <v>0.18701553999445464</v>
      </c>
      <c r="H15" s="1">
        <v>0.48058927059173584</v>
      </c>
      <c r="I15" s="1">
        <v>0.33239518103990567</v>
      </c>
      <c r="J15" s="1">
        <v>9.39088958571037E-2</v>
      </c>
      <c r="K15" s="1">
        <v>2.7004656630713077E-2</v>
      </c>
      <c r="L15" s="1">
        <v>0.21462512016296387</v>
      </c>
      <c r="M15" s="1">
        <v>0.47690880298614502</v>
      </c>
      <c r="N15" s="1">
        <v>0.30846607685089111</v>
      </c>
      <c r="O15" s="1">
        <v>8.2124114036560059E-2</v>
      </c>
      <c r="P15" s="1">
        <v>3.1854391098022461E-2</v>
      </c>
      <c r="Q15" s="1">
        <v>0.19151639938354492</v>
      </c>
      <c r="R15" s="1">
        <v>0.40204614400863647</v>
      </c>
      <c r="S15" s="1">
        <v>0.4064374566078186</v>
      </c>
      <c r="T15" s="1">
        <v>0.13760590553283691</v>
      </c>
      <c r="U15" s="1">
        <v>5.7228207588195801E-2</v>
      </c>
      <c r="V15" s="1">
        <v>0.23700367607115724</v>
      </c>
      <c r="W15" s="1">
        <v>0.43709239363670349</v>
      </c>
      <c r="X15" s="1">
        <v>0.32590394308530968</v>
      </c>
      <c r="Y15" s="1">
        <v>9.5301196838296673E-2</v>
      </c>
      <c r="Z15" s="1">
        <v>2.8801624118996075E-2</v>
      </c>
      <c r="AA15" s="1">
        <v>0.22136843204498291</v>
      </c>
      <c r="AB15" s="1">
        <v>0.46206206083297729</v>
      </c>
      <c r="AC15" s="1">
        <v>0.31656950712203979</v>
      </c>
      <c r="AD15" s="1">
        <v>0.10808455944061279</v>
      </c>
      <c r="AE15" s="1">
        <v>4.3752193450927734E-2</v>
      </c>
      <c r="AF15" s="1">
        <v>0.21249520778656006</v>
      </c>
      <c r="AG15" s="1">
        <v>0.47193896770477295</v>
      </c>
      <c r="AH15" s="1">
        <v>0.31556582450866699</v>
      </c>
      <c r="AI15" s="1">
        <v>8.8999390602111816E-2</v>
      </c>
      <c r="AJ15" s="1">
        <v>3.3265233039855957E-2</v>
      </c>
      <c r="AK15" s="1">
        <v>0.19079065322875977</v>
      </c>
      <c r="AL15" s="1">
        <v>0.48080819845199585</v>
      </c>
      <c r="AM15" s="1">
        <v>0.32840114831924438</v>
      </c>
      <c r="AN15" s="1">
        <v>8.6158573627471924E-2</v>
      </c>
      <c r="AO15" s="1">
        <v>2.471458911895752E-2</v>
      </c>
      <c r="AP15" s="1">
        <v>0.18476873636245728</v>
      </c>
      <c r="AQ15" s="1">
        <v>0.43824857473373413</v>
      </c>
      <c r="AR15" s="1">
        <v>0.37698268890380859</v>
      </c>
      <c r="AS15" s="1">
        <v>0.12592977285385132</v>
      </c>
      <c r="AT15" s="1">
        <v>4.4395923614501953E-2</v>
      </c>
      <c r="AU15" s="1">
        <v>0.23640018701553345</v>
      </c>
      <c r="AV15" s="1">
        <v>0.49094110727310181</v>
      </c>
      <c r="AW15" s="1">
        <v>0.27265870571136475</v>
      </c>
      <c r="AX15" s="1">
        <v>6.3118338584899902E-2</v>
      </c>
      <c r="AY15" s="1">
        <v>1.4827072620391846E-2</v>
      </c>
      <c r="AZ15" s="1">
        <v>0.26859515905380249</v>
      </c>
      <c r="BA15" s="1">
        <v>0.47131317853927612</v>
      </c>
      <c r="BB15" s="1">
        <v>0.26009166240692139</v>
      </c>
      <c r="BC15" s="1">
        <v>7.5945496559143066E-2</v>
      </c>
      <c r="BD15" s="1">
        <v>2.695995569229126E-2</v>
      </c>
      <c r="BE15" s="1">
        <v>0.23544713508960846</v>
      </c>
      <c r="BF15" s="1">
        <v>0.4639413058757782</v>
      </c>
      <c r="BG15" s="1">
        <v>0.30061154433899201</v>
      </c>
      <c r="BH15" s="1">
        <v>8.3301775938806361E-2</v>
      </c>
      <c r="BI15" s="1">
        <v>2.5812898609469299E-2</v>
      </c>
      <c r="BJ15" s="1">
        <v>0.23827276374964257</v>
      </c>
      <c r="BK15" s="1">
        <v>0.48466792702674866</v>
      </c>
      <c r="BL15" s="1">
        <v>0.27705929934009793</v>
      </c>
      <c r="BM15" s="1">
        <v>6.3232439259108375E-2</v>
      </c>
      <c r="BN15" s="1">
        <v>1.6142822976544968E-2</v>
      </c>
      <c r="BO15" s="1">
        <v>0.10772162675857544</v>
      </c>
      <c r="BP15" s="1">
        <v>0.40224587917327881</v>
      </c>
      <c r="BQ15" s="1">
        <v>0.49003249406814575</v>
      </c>
      <c r="BR15" s="1">
        <v>0.17954832315444946</v>
      </c>
      <c r="BS15" s="1">
        <v>6.2241852283477783E-2</v>
      </c>
      <c r="BT15" s="1">
        <v>0.11237615346908569</v>
      </c>
      <c r="BU15" s="1">
        <v>0.34227681159973145</v>
      </c>
      <c r="BV15" s="1">
        <v>0.54534703493118286</v>
      </c>
      <c r="BW15" s="1">
        <v>0.24490928649902344</v>
      </c>
      <c r="BX15" s="1">
        <v>0.10178929567337036</v>
      </c>
      <c r="BY15" s="1">
        <v>9.8207771778106689E-2</v>
      </c>
      <c r="BZ15" s="1">
        <v>0.33016830682754517</v>
      </c>
      <c r="CA15" s="1">
        <v>0.57162392139434814</v>
      </c>
      <c r="CB15" s="1">
        <v>0.25707674026489258</v>
      </c>
      <c r="CC15" s="1">
        <v>9.4521701335906982E-2</v>
      </c>
      <c r="CD15" s="1">
        <v>9.3902349472045898E-2</v>
      </c>
      <c r="CE15" s="1">
        <v>0.37344932556152344</v>
      </c>
      <c r="CF15" s="1">
        <v>0.53264832496643066</v>
      </c>
      <c r="CG15" s="1">
        <v>0.22155475616455078</v>
      </c>
      <c r="CH15" s="1">
        <v>7.9160392284393311E-2</v>
      </c>
      <c r="CI15" s="1">
        <v>8.0081760883331299E-2</v>
      </c>
      <c r="CJ15" s="1">
        <v>0.38868570327758789</v>
      </c>
      <c r="CK15" s="1">
        <v>0.53123253583908081</v>
      </c>
      <c r="CL15" s="1">
        <v>0.21938717365264893</v>
      </c>
      <c r="CM15" s="1">
        <v>0.10776978731155396</v>
      </c>
      <c r="CN15" s="1">
        <v>7.8280652612331969E-2</v>
      </c>
      <c r="CO15" s="1">
        <v>0.36253875494003296</v>
      </c>
      <c r="CP15" s="1">
        <v>0.55918059280845722</v>
      </c>
      <c r="CQ15" s="1">
        <v>0.22583400288411787</v>
      </c>
      <c r="CR15" s="1">
        <v>8.712053814876114E-2</v>
      </c>
      <c r="CS15" s="1">
        <v>0.13860392570495605</v>
      </c>
      <c r="CT15" s="1">
        <v>0.37410593032836914</v>
      </c>
      <c r="CU15" s="1">
        <v>0.4872901439666748</v>
      </c>
      <c r="CV15" s="1">
        <v>0.17225635051727295</v>
      </c>
      <c r="CW15" s="1">
        <v>5.5038869380950928E-2</v>
      </c>
      <c r="CX15" s="1">
        <v>0.1569327712059021</v>
      </c>
      <c r="CY15" s="1">
        <v>0.33315014839172363</v>
      </c>
      <c r="CZ15" s="1">
        <v>0.50991708040237427</v>
      </c>
      <c r="DA15" s="1">
        <v>0.19255596399307251</v>
      </c>
      <c r="DB15" s="1">
        <v>7.7117264270782471E-2</v>
      </c>
      <c r="DC15" s="1">
        <v>0.12984222173690796</v>
      </c>
      <c r="DD15" s="1">
        <v>0.31587380170822144</v>
      </c>
      <c r="DE15" s="1">
        <v>0.55428397655487061</v>
      </c>
      <c r="DF15" s="1">
        <v>0.22100144624710083</v>
      </c>
      <c r="DG15" s="1">
        <v>8.8441014289855957E-2</v>
      </c>
      <c r="DH15" s="1">
        <v>7.4556535242361277E-2</v>
      </c>
      <c r="DI15" s="1">
        <v>0.2961084246635437</v>
      </c>
      <c r="DJ15" s="1">
        <v>0.62933502563762489</v>
      </c>
      <c r="DK15" s="1">
        <v>0.28066692321993852</v>
      </c>
      <c r="DL15" s="1">
        <v>0.10142968854290027</v>
      </c>
      <c r="DM15" s="1">
        <v>0.16317707300186157</v>
      </c>
      <c r="DN15" s="1">
        <v>0.45044231414794922</v>
      </c>
      <c r="DO15" s="1">
        <v>0.38638061285018921</v>
      </c>
      <c r="DP15" s="1">
        <v>0.14313113689422607</v>
      </c>
      <c r="DQ15" s="1">
        <v>5.6507229804992676E-2</v>
      </c>
      <c r="DR15" s="1">
        <v>0.19373172521591187</v>
      </c>
      <c r="DS15" s="1">
        <v>0.46814721822738647</v>
      </c>
      <c r="DT15" s="1">
        <v>0.33812105655670166</v>
      </c>
      <c r="DU15" s="1">
        <v>9.4843387603759766E-2</v>
      </c>
      <c r="DV15" s="1">
        <v>3.2557368278503418E-2</v>
      </c>
      <c r="DW15" s="1">
        <v>0.18447762727737427</v>
      </c>
      <c r="DX15" s="1">
        <v>0.54846537113189697</v>
      </c>
      <c r="DY15" s="1">
        <v>0.26705700159072876</v>
      </c>
      <c r="DZ15" s="1">
        <v>7.4967503547668457E-2</v>
      </c>
      <c r="EA15" s="1">
        <v>2.3395061492919922E-2</v>
      </c>
      <c r="EB15" s="1">
        <v>0.15341448783874512</v>
      </c>
      <c r="EC15" s="1">
        <v>0.51575303077697754</v>
      </c>
      <c r="ED15" s="1">
        <v>0.33083248138427734</v>
      </c>
      <c r="EE15" s="1">
        <v>9.9854648113250732E-2</v>
      </c>
      <c r="EF15" s="1">
        <v>3.7696003913879395E-2</v>
      </c>
      <c r="EG15" s="1">
        <v>0.20274335145950317</v>
      </c>
      <c r="EH15" s="1">
        <v>0.4532349705696106</v>
      </c>
      <c r="EI15" s="1">
        <v>0.34402167797088623</v>
      </c>
      <c r="EJ15" s="1">
        <v>0.10741204023361206</v>
      </c>
      <c r="EK15" s="1">
        <v>2.9825329780578613E-2</v>
      </c>
      <c r="EL15" s="1">
        <v>0.1825939416885376</v>
      </c>
      <c r="EM15" s="1">
        <v>0.42115509510040283</v>
      </c>
      <c r="EN15" s="1">
        <v>0.39625096321105957</v>
      </c>
      <c r="EO15" s="1">
        <v>0.10494148731231689</v>
      </c>
      <c r="EP15" s="1">
        <v>2.328258752822876E-2</v>
      </c>
      <c r="EQ15" s="1">
        <v>0.11324579941656887</v>
      </c>
      <c r="ER15" s="1">
        <v>0.33380737900733948</v>
      </c>
      <c r="ES15" s="1">
        <v>0.55294681349318053</v>
      </c>
      <c r="ET15" s="1">
        <v>0.22966330096040111</v>
      </c>
      <c r="EU15" s="1">
        <v>8.3748891970350486E-2</v>
      </c>
      <c r="EV15" s="1">
        <v>0.13324671983718872</v>
      </c>
      <c r="EW15" s="1">
        <v>0.39576864242553711</v>
      </c>
      <c r="EX15" s="1">
        <v>0.47098463773727417</v>
      </c>
      <c r="EY15" s="1">
        <v>0.10120093822479248</v>
      </c>
      <c r="EZ15" s="1">
        <v>1.929020881652832E-2</v>
      </c>
      <c r="FA15" s="1">
        <v>8.5474075217653933E-2</v>
      </c>
      <c r="FB15" s="1">
        <v>0.35025575757026672</v>
      </c>
      <c r="FC15" s="1">
        <v>0.56427017204193408</v>
      </c>
      <c r="FD15" s="1">
        <v>0.20563577085468451</v>
      </c>
      <c r="FE15" s="1">
        <v>6.8864948716076888E-2</v>
      </c>
    </row>
    <row r="16" spans="1:161" x14ac:dyDescent="0.2">
      <c r="A16" s="1">
        <v>1995</v>
      </c>
      <c r="B16" s="1">
        <v>0.14210808277130127</v>
      </c>
      <c r="C16" s="1">
        <v>0.43564200401306152</v>
      </c>
      <c r="D16" s="1">
        <v>0.42224991321563721</v>
      </c>
      <c r="E16" s="1">
        <v>0.13734513521194458</v>
      </c>
      <c r="F16" s="1">
        <v>4.557490348815918E-2</v>
      </c>
      <c r="G16" s="1">
        <v>0.15587632909913973</v>
      </c>
      <c r="H16" s="1">
        <v>0.4578324556350708</v>
      </c>
      <c r="I16" s="1">
        <v>0.38629122911050889</v>
      </c>
      <c r="J16" s="1">
        <v>0.11819779929282423</v>
      </c>
      <c r="K16" s="1">
        <v>3.3373624028653764E-2</v>
      </c>
      <c r="L16" s="1">
        <v>0.18492919206619263</v>
      </c>
      <c r="M16" s="1">
        <v>0.47609573602676392</v>
      </c>
      <c r="N16" s="1">
        <v>0.33897507190704346</v>
      </c>
      <c r="O16" s="1">
        <v>9.3846559524536133E-2</v>
      </c>
      <c r="P16" s="1">
        <v>3.6527454853057861E-2</v>
      </c>
      <c r="Q16" s="1">
        <v>0.19950687885284424</v>
      </c>
      <c r="R16" s="1">
        <v>0.42705810070037842</v>
      </c>
      <c r="S16" s="1">
        <v>0.37343502044677734</v>
      </c>
      <c r="T16" s="1">
        <v>9.637153148651123E-2</v>
      </c>
      <c r="U16" s="1">
        <v>3.0320942401885986E-2</v>
      </c>
      <c r="V16" s="1">
        <v>0.23011671702155834</v>
      </c>
      <c r="W16" s="1">
        <v>0.44085323810577393</v>
      </c>
      <c r="X16" s="1">
        <v>0.32903005486900899</v>
      </c>
      <c r="Y16" s="1">
        <v>9.2633613374431448E-2</v>
      </c>
      <c r="Z16" s="1">
        <v>2.7976286231086153E-2</v>
      </c>
      <c r="AA16" s="1">
        <v>0.23067140579223633</v>
      </c>
      <c r="AB16" s="1">
        <v>0.47208201885223389</v>
      </c>
      <c r="AC16" s="1">
        <v>0.29724657535552979</v>
      </c>
      <c r="AD16" s="1">
        <v>8.7533771991729736E-2</v>
      </c>
      <c r="AE16" s="1">
        <v>2.9211819171905518E-2</v>
      </c>
      <c r="AF16" s="1">
        <v>0.21093571186065674</v>
      </c>
      <c r="AG16" s="1">
        <v>0.47820842266082764</v>
      </c>
      <c r="AH16" s="1">
        <v>0.31085586547851562</v>
      </c>
      <c r="AI16" s="1">
        <v>8.9670419692993164E-2</v>
      </c>
      <c r="AJ16" s="1">
        <v>3.3372879028320312E-2</v>
      </c>
      <c r="AK16" s="1">
        <v>0.18701010942459106</v>
      </c>
      <c r="AL16" s="1">
        <v>0.4650416374206543</v>
      </c>
      <c r="AM16" s="1">
        <v>0.34794825315475464</v>
      </c>
      <c r="AN16" s="1">
        <v>0.1050909161567688</v>
      </c>
      <c r="AO16" s="1">
        <v>3.6251306533813477E-2</v>
      </c>
      <c r="AP16" s="1">
        <v>0.19191533327102661</v>
      </c>
      <c r="AQ16" s="1">
        <v>0.4454917311668396</v>
      </c>
      <c r="AR16" s="1">
        <v>0.36259293556213379</v>
      </c>
      <c r="AS16" s="1">
        <v>0.12344509363174438</v>
      </c>
      <c r="AT16" s="1">
        <v>4.5600056648254395E-2</v>
      </c>
      <c r="AU16" s="1">
        <v>0.22403466701507568</v>
      </c>
      <c r="AV16" s="1">
        <v>0.48443037271499634</v>
      </c>
      <c r="AW16" s="1">
        <v>0.29153496026992798</v>
      </c>
      <c r="AX16" s="1">
        <v>7.4401736259460449E-2</v>
      </c>
      <c r="AY16" s="1">
        <v>1.9533038139343262E-2</v>
      </c>
      <c r="AZ16" s="1">
        <v>0.24554842710494995</v>
      </c>
      <c r="BA16" s="1">
        <v>0.43616026639938354</v>
      </c>
      <c r="BB16" s="1">
        <v>0.3182913064956665</v>
      </c>
      <c r="BC16" s="1">
        <v>0.12002646923065186</v>
      </c>
      <c r="BD16" s="1">
        <v>5.3235411643981934E-2</v>
      </c>
      <c r="BE16" s="1">
        <v>0.20209247773029293</v>
      </c>
      <c r="BF16" s="1">
        <v>0.47563573718070984</v>
      </c>
      <c r="BG16" s="1">
        <v>0.322271778718284</v>
      </c>
      <c r="BH16" s="1">
        <v>9.1463500924531593E-2</v>
      </c>
      <c r="BI16" s="1">
        <v>2.8402591707838192E-2</v>
      </c>
      <c r="BJ16" s="1">
        <v>0.19043869863496365</v>
      </c>
      <c r="BK16" s="1">
        <v>0.47921144962310791</v>
      </c>
      <c r="BL16" s="1">
        <v>0.33034985109241355</v>
      </c>
      <c r="BM16" s="1">
        <v>9.9185968381283601E-2</v>
      </c>
      <c r="BN16" s="1">
        <v>3.5530178639846609E-2</v>
      </c>
      <c r="BO16" s="1">
        <v>0.10772168636322021</v>
      </c>
      <c r="BP16" s="1">
        <v>0.40224587917327881</v>
      </c>
      <c r="BQ16" s="1">
        <v>0.49003243446350098</v>
      </c>
      <c r="BR16" s="1">
        <v>0.17954832315444946</v>
      </c>
      <c r="BS16" s="1">
        <v>6.2241852283477783E-2</v>
      </c>
      <c r="BT16" s="1">
        <v>0.11237615346908569</v>
      </c>
      <c r="BU16" s="1">
        <v>0.34227681159973145</v>
      </c>
      <c r="BV16" s="1">
        <v>0.54534703493118286</v>
      </c>
      <c r="BW16" s="1">
        <v>0.24490928649902344</v>
      </c>
      <c r="BX16" s="1">
        <v>0.10178929567337036</v>
      </c>
      <c r="BY16" s="1">
        <v>9.8207771778106689E-2</v>
      </c>
      <c r="BZ16" s="1">
        <v>0.33016836643218994</v>
      </c>
      <c r="CA16" s="1">
        <v>0.57162386178970337</v>
      </c>
      <c r="CB16" s="1">
        <v>0.25707674026489258</v>
      </c>
      <c r="CC16" s="1">
        <v>9.4521701335906982E-2</v>
      </c>
      <c r="CD16" s="1">
        <v>9.3902289867401123E-2</v>
      </c>
      <c r="CE16" s="1">
        <v>0.37344932556152344</v>
      </c>
      <c r="CF16" s="1">
        <v>0.53264838457107544</v>
      </c>
      <c r="CG16" s="1">
        <v>0.22155475616455078</v>
      </c>
      <c r="CH16" s="1">
        <v>7.9160392284393311E-2</v>
      </c>
      <c r="CI16" s="1">
        <v>8.0081701278686523E-2</v>
      </c>
      <c r="CJ16" s="1">
        <v>0.38868576288223267</v>
      </c>
      <c r="CK16" s="1">
        <v>0.53123253583908081</v>
      </c>
      <c r="CL16" s="1">
        <v>0.21938717365264893</v>
      </c>
      <c r="CM16" s="1">
        <v>0.10776978731155396</v>
      </c>
      <c r="CN16" s="1">
        <v>7.9910759265503728E-2</v>
      </c>
      <c r="CO16" s="1">
        <v>0.36546811461448669</v>
      </c>
      <c r="CP16" s="1">
        <v>0.55462111351113208</v>
      </c>
      <c r="CQ16" s="1">
        <v>0.2278420474841962</v>
      </c>
      <c r="CR16" s="1">
        <v>8.9168612325308344E-2</v>
      </c>
      <c r="CS16" s="1">
        <v>0.15337878465652466</v>
      </c>
      <c r="CT16" s="1">
        <v>0.41854912042617798</v>
      </c>
      <c r="CU16" s="1">
        <v>0.42807209491729736</v>
      </c>
      <c r="CV16" s="1">
        <v>0.11850357055664062</v>
      </c>
      <c r="CW16" s="1">
        <v>2.9207348823547363E-2</v>
      </c>
      <c r="CX16" s="1">
        <v>0.1569327712059021</v>
      </c>
      <c r="CY16" s="1">
        <v>0.33315014839172363</v>
      </c>
      <c r="CZ16" s="1">
        <v>0.50991708040237427</v>
      </c>
      <c r="DA16" s="1">
        <v>0.19255596399307251</v>
      </c>
      <c r="DB16" s="1">
        <v>7.7117264270782471E-2</v>
      </c>
      <c r="DC16" s="1">
        <v>0.12984222173690796</v>
      </c>
      <c r="DD16" s="1">
        <v>0.31587380170822144</v>
      </c>
      <c r="DE16" s="1">
        <v>0.55428397655487061</v>
      </c>
      <c r="DF16" s="1">
        <v>0.22100144624710083</v>
      </c>
      <c r="DG16" s="1">
        <v>8.8441014289855957E-2</v>
      </c>
      <c r="DH16" s="1">
        <v>6.1885222411367624E-2</v>
      </c>
      <c r="DI16" s="1">
        <v>0.28639250993728638</v>
      </c>
      <c r="DJ16" s="1">
        <v>0.6517222603315912</v>
      </c>
      <c r="DK16" s="1">
        <v>0.29493227759889751</v>
      </c>
      <c r="DL16" s="1">
        <v>0.10566482951461298</v>
      </c>
      <c r="DM16" s="1">
        <v>0.15208399295806885</v>
      </c>
      <c r="DN16" s="1">
        <v>0.44830930233001709</v>
      </c>
      <c r="DO16" s="1">
        <v>0.39960670471191406</v>
      </c>
      <c r="DP16" s="1">
        <v>0.14403063058853149</v>
      </c>
      <c r="DQ16" s="1">
        <v>5.6277632713317871E-2</v>
      </c>
      <c r="DR16" s="1">
        <v>0.17376583814620972</v>
      </c>
      <c r="DS16" s="1">
        <v>0.46132510900497437</v>
      </c>
      <c r="DT16" s="1">
        <v>0.36490905284881592</v>
      </c>
      <c r="DU16" s="1">
        <v>0.10537487268447876</v>
      </c>
      <c r="DV16" s="1">
        <v>3.6360621452331543E-2</v>
      </c>
      <c r="DW16" s="1">
        <v>0.1773303747177124</v>
      </c>
      <c r="DX16" s="1">
        <v>0.54070544242858887</v>
      </c>
      <c r="DY16" s="1">
        <v>0.28196418285369873</v>
      </c>
      <c r="DZ16" s="1">
        <v>8.4050834178924561E-2</v>
      </c>
      <c r="EA16" s="1">
        <v>2.9210507869720459E-2</v>
      </c>
      <c r="EB16" s="1">
        <v>0.15075331926345825</v>
      </c>
      <c r="EC16" s="1">
        <v>0.5109819769859314</v>
      </c>
      <c r="ED16" s="1">
        <v>0.33826470375061035</v>
      </c>
      <c r="EE16" s="1">
        <v>0.10315066576004028</v>
      </c>
      <c r="EF16" s="1">
        <v>3.4947812557220459E-2</v>
      </c>
      <c r="EG16" s="1">
        <v>0.18898218870162964</v>
      </c>
      <c r="EH16" s="1">
        <v>0.41817265748977661</v>
      </c>
      <c r="EI16" s="1">
        <v>0.39284515380859375</v>
      </c>
      <c r="EJ16" s="1">
        <v>0.13347381353378296</v>
      </c>
      <c r="EK16" s="1">
        <v>4.9807488918304443E-2</v>
      </c>
      <c r="EL16" s="1">
        <v>0.13589966297149658</v>
      </c>
      <c r="EM16" s="1">
        <v>0.42564058303833008</v>
      </c>
      <c r="EN16" s="1">
        <v>0.43845975399017334</v>
      </c>
      <c r="EO16" s="1">
        <v>0.12034511566162109</v>
      </c>
      <c r="EP16" s="1">
        <v>2.658390998840332E-2</v>
      </c>
      <c r="EQ16" s="1">
        <v>9.3235563186997217E-2</v>
      </c>
      <c r="ER16" s="1">
        <v>0.32673770189285278</v>
      </c>
      <c r="ES16" s="1">
        <v>0.58002672283932089</v>
      </c>
      <c r="ET16" s="1">
        <v>0.24700459942062258</v>
      </c>
      <c r="EU16" s="1">
        <v>9.0488438668668028E-2</v>
      </c>
      <c r="EV16" s="1">
        <v>0.12892192602157593</v>
      </c>
      <c r="EW16" s="1">
        <v>0.3866962194442749</v>
      </c>
      <c r="EX16" s="1">
        <v>0.48438185453414917</v>
      </c>
      <c r="EY16" s="1">
        <v>0.11987519264221191</v>
      </c>
      <c r="EZ16" s="1">
        <v>2.7677476406097412E-2</v>
      </c>
      <c r="FA16" s="1">
        <v>8.1264574853069482E-2</v>
      </c>
      <c r="FB16" s="1">
        <v>0.35736289620399475</v>
      </c>
      <c r="FC16" s="1">
        <v>0.56137252983460717</v>
      </c>
      <c r="FD16" s="1">
        <v>0.20172679227232454</v>
      </c>
      <c r="FE16" s="1">
        <v>6.6248038670649059E-2</v>
      </c>
    </row>
    <row r="17" spans="1:161" x14ac:dyDescent="0.2">
      <c r="A17" s="1">
        <v>2000</v>
      </c>
      <c r="B17" s="1">
        <v>0.13179993629455566</v>
      </c>
      <c r="C17" s="1">
        <v>0.36339706182479858</v>
      </c>
      <c r="D17" s="1">
        <v>0.50480300188064575</v>
      </c>
      <c r="E17" s="1">
        <v>0.23821711540222168</v>
      </c>
      <c r="F17" s="1">
        <v>0.11570137739181519</v>
      </c>
      <c r="G17" s="1">
        <v>0.15640815051283075</v>
      </c>
      <c r="H17" s="1">
        <v>0.44287583231925964</v>
      </c>
      <c r="I17" s="1">
        <v>0.40071600711086952</v>
      </c>
      <c r="J17" s="1">
        <v>0.13088365213837341</v>
      </c>
      <c r="K17" s="1">
        <v>4.1057160031394292E-2</v>
      </c>
      <c r="L17" s="1">
        <v>0.17373287677764893</v>
      </c>
      <c r="M17" s="1">
        <v>0.46760237216949463</v>
      </c>
      <c r="N17" s="1">
        <v>0.35866475105285645</v>
      </c>
      <c r="O17" s="1">
        <v>0.10460633039474487</v>
      </c>
      <c r="P17" s="1">
        <v>4.1294097900390625E-2</v>
      </c>
      <c r="Q17" s="1">
        <v>0.18760126829147339</v>
      </c>
      <c r="R17" s="1">
        <v>0.41245824098587036</v>
      </c>
      <c r="S17" s="1">
        <v>0.39994049072265625</v>
      </c>
      <c r="T17" s="1">
        <v>0.10249316692352295</v>
      </c>
      <c r="U17" s="1">
        <v>3.1116604804992676E-2</v>
      </c>
      <c r="V17" s="1">
        <v>0.20492320025115818</v>
      </c>
      <c r="W17" s="1">
        <v>0.43756216764450073</v>
      </c>
      <c r="X17" s="1">
        <v>0.35751463947976364</v>
      </c>
      <c r="Y17" s="1">
        <v>0.10294527847701573</v>
      </c>
      <c r="Z17" s="1">
        <v>3.2928649326726796E-2</v>
      </c>
      <c r="AA17" s="1">
        <v>0.21466100215911865</v>
      </c>
      <c r="AB17" s="1">
        <v>0.46446800231933594</v>
      </c>
      <c r="AC17" s="1">
        <v>0.32087099552154541</v>
      </c>
      <c r="AD17" s="1">
        <v>0.10376590490341187</v>
      </c>
      <c r="AE17" s="1">
        <v>4.1304945945739746E-2</v>
      </c>
      <c r="AF17" s="1">
        <v>0.21156817674636841</v>
      </c>
      <c r="AG17" s="1">
        <v>0.46117961406707764</v>
      </c>
      <c r="AH17" s="1">
        <v>0.32725220918655396</v>
      </c>
      <c r="AI17" s="1">
        <v>0.10746115446090698</v>
      </c>
      <c r="AJ17" s="1">
        <v>4.0664553642272949E-2</v>
      </c>
      <c r="AK17" s="1">
        <v>0.18762242794036865</v>
      </c>
      <c r="AL17" s="1">
        <v>0.45516705513000488</v>
      </c>
      <c r="AM17" s="1">
        <v>0.35721051692962646</v>
      </c>
      <c r="AN17" s="1">
        <v>0.1149674654006958</v>
      </c>
      <c r="AO17" s="1">
        <v>4.1614711284637451E-2</v>
      </c>
      <c r="AP17" s="1">
        <v>0.20091146230697632</v>
      </c>
      <c r="AQ17" s="1">
        <v>0.45543062686920166</v>
      </c>
      <c r="AR17" s="1">
        <v>0.34365791082382202</v>
      </c>
      <c r="AS17" s="1">
        <v>0.11119264364242554</v>
      </c>
      <c r="AT17" s="1">
        <v>3.8964688777923584E-2</v>
      </c>
      <c r="AU17" s="1">
        <v>0.21672922372817993</v>
      </c>
      <c r="AV17" s="1">
        <v>0.47506731748580933</v>
      </c>
      <c r="AW17" s="1">
        <v>0.30820345878601074</v>
      </c>
      <c r="AX17" s="1">
        <v>8.1803500652313232E-2</v>
      </c>
      <c r="AY17" s="1">
        <v>2.2262930870056152E-2</v>
      </c>
      <c r="AZ17" s="1">
        <v>0.25382345914840698</v>
      </c>
      <c r="BA17" s="1">
        <v>0.43930494785308838</v>
      </c>
      <c r="BB17" s="1">
        <v>0.30687159299850464</v>
      </c>
      <c r="BC17" s="1">
        <v>9.8535895347595215E-2</v>
      </c>
      <c r="BD17" s="1">
        <v>3.3214986324310303E-2</v>
      </c>
      <c r="BE17" s="1">
        <v>0.19938275284252605</v>
      </c>
      <c r="BF17" s="1">
        <v>0.46457555890083313</v>
      </c>
      <c r="BG17" s="1">
        <v>0.33604168024980213</v>
      </c>
      <c r="BH17" s="1">
        <v>0.10235354188129421</v>
      </c>
      <c r="BI17" s="1">
        <v>3.4332815265230812E-2</v>
      </c>
      <c r="BJ17" s="1">
        <v>0.18953135192213266</v>
      </c>
      <c r="BK17" s="1">
        <v>0.47205185890197754</v>
      </c>
      <c r="BL17" s="1">
        <v>0.33841680098262122</v>
      </c>
      <c r="BM17" s="1">
        <v>0.10151205928285059</v>
      </c>
      <c r="BN17" s="1">
        <v>3.2645910015927523E-2</v>
      </c>
      <c r="BO17" s="1">
        <v>0.10772162675857544</v>
      </c>
      <c r="BP17" s="1">
        <v>0.40224593877792358</v>
      </c>
      <c r="BQ17" s="1">
        <v>0.49003243446350098</v>
      </c>
      <c r="BR17" s="1">
        <v>0.17954832315444946</v>
      </c>
      <c r="BS17" s="1">
        <v>6.2241852283477783E-2</v>
      </c>
      <c r="BT17" s="1">
        <v>0.11237615346908569</v>
      </c>
      <c r="BU17" s="1">
        <v>0.34227675199508667</v>
      </c>
      <c r="BV17" s="1">
        <v>0.54534709453582764</v>
      </c>
      <c r="BW17" s="1">
        <v>0.24490934610366821</v>
      </c>
      <c r="BX17" s="1">
        <v>0.10178935527801514</v>
      </c>
      <c r="BY17" s="1">
        <v>9.5875263214111328E-2</v>
      </c>
      <c r="BZ17" s="1">
        <v>0.32232660055160522</v>
      </c>
      <c r="CA17" s="1">
        <v>0.58179813623428345</v>
      </c>
      <c r="CB17" s="1">
        <v>0.27472174167633057</v>
      </c>
      <c r="CC17" s="1">
        <v>0.10304898023605347</v>
      </c>
      <c r="CD17" s="1">
        <v>9.3902289867401123E-2</v>
      </c>
      <c r="CE17" s="1">
        <v>0.37344932556152344</v>
      </c>
      <c r="CF17" s="1">
        <v>0.53264838457107544</v>
      </c>
      <c r="CG17" s="1">
        <v>0.22155475616455078</v>
      </c>
      <c r="CH17" s="1">
        <v>7.9160392284393311E-2</v>
      </c>
      <c r="CI17" s="1">
        <v>8.0081760883331299E-2</v>
      </c>
      <c r="CJ17" s="1">
        <v>0.38868570327758789</v>
      </c>
      <c r="CK17" s="1">
        <v>0.53123253583908081</v>
      </c>
      <c r="CL17" s="1">
        <v>0.21938717365264893</v>
      </c>
      <c r="CM17" s="1">
        <v>0.10776978731155396</v>
      </c>
      <c r="CN17" s="1">
        <v>8.1560032949548056E-2</v>
      </c>
      <c r="CO17" s="1">
        <v>0.36874759197235107</v>
      </c>
      <c r="CP17" s="1">
        <v>0.54969236442741787</v>
      </c>
      <c r="CQ17" s="1">
        <v>0.22481074819021502</v>
      </c>
      <c r="CR17" s="1">
        <v>8.7968406497362026E-2</v>
      </c>
      <c r="CS17" s="1">
        <v>0.16482973098754883</v>
      </c>
      <c r="CT17" s="1">
        <v>0.42181038856506348</v>
      </c>
      <c r="CU17" s="1">
        <v>0.4133598804473877</v>
      </c>
      <c r="CV17" s="1">
        <v>0.11246484518051147</v>
      </c>
      <c r="CW17" s="1">
        <v>2.7243316173553467E-2</v>
      </c>
      <c r="CX17" s="1">
        <v>0.15856581926345825</v>
      </c>
      <c r="CY17" s="1">
        <v>0.33547669649124146</v>
      </c>
      <c r="CZ17" s="1">
        <v>0.50595748424530029</v>
      </c>
      <c r="DA17" s="1">
        <v>0.18939888477325439</v>
      </c>
      <c r="DB17" s="1">
        <v>7.5176119804382324E-2</v>
      </c>
      <c r="DC17" s="1">
        <v>0.12984216213226318</v>
      </c>
      <c r="DD17" s="1">
        <v>0.31587380170822144</v>
      </c>
      <c r="DE17" s="1">
        <v>0.55428403615951538</v>
      </c>
      <c r="DF17" s="1">
        <v>0.22100150585174561</v>
      </c>
      <c r="DG17" s="1">
        <v>8.8441133499145508E-2</v>
      </c>
      <c r="DH17" s="1">
        <v>6.5032679823082029E-2</v>
      </c>
      <c r="DI17" s="1">
        <v>0.29746550321578979</v>
      </c>
      <c r="DJ17" s="1">
        <v>0.63750180327251615</v>
      </c>
      <c r="DK17" s="1">
        <v>0.28411979123141518</v>
      </c>
      <c r="DL17" s="1">
        <v>0.10194299319792616</v>
      </c>
      <c r="DM17" s="1">
        <v>0.14634698629379272</v>
      </c>
      <c r="DN17" s="1">
        <v>0.42509680986404419</v>
      </c>
      <c r="DO17" s="1">
        <v>0.42855620384216309</v>
      </c>
      <c r="DP17" s="1">
        <v>0.17366385459899902</v>
      </c>
      <c r="DQ17" s="1">
        <v>7.7282369136810303E-2</v>
      </c>
      <c r="DR17" s="1">
        <v>0.16284263134002686</v>
      </c>
      <c r="DS17" s="1">
        <v>0.4362107515335083</v>
      </c>
      <c r="DT17" s="1">
        <v>0.40094661712646484</v>
      </c>
      <c r="DU17" s="1">
        <v>0.14750659465789795</v>
      </c>
      <c r="DV17" s="1">
        <v>6.2898874282836914E-2</v>
      </c>
      <c r="DW17" s="1">
        <v>0.16865414381027222</v>
      </c>
      <c r="DX17" s="1">
        <v>0.52424484491348267</v>
      </c>
      <c r="DY17" s="1">
        <v>0.30710101127624512</v>
      </c>
      <c r="DZ17" s="1">
        <v>0.1058952808380127</v>
      </c>
      <c r="EA17" s="1">
        <v>4.0640652179718018E-2</v>
      </c>
      <c r="EB17" s="1">
        <v>0.1955069899559021</v>
      </c>
      <c r="EC17" s="1">
        <v>0.47480112314224243</v>
      </c>
      <c r="ED17" s="1">
        <v>0.32969188690185547</v>
      </c>
      <c r="EE17" s="1">
        <v>9.6871554851531982E-2</v>
      </c>
      <c r="EF17" s="1">
        <v>3.6481380462646484E-2</v>
      </c>
      <c r="EG17" s="1">
        <v>0.18542510271072388</v>
      </c>
      <c r="EH17" s="1">
        <v>0.40555500984191895</v>
      </c>
      <c r="EI17" s="1">
        <v>0.40901988744735718</v>
      </c>
      <c r="EJ17" s="1">
        <v>0.15510118007659912</v>
      </c>
      <c r="EK17" s="1">
        <v>4.9975216388702393E-2</v>
      </c>
      <c r="EL17" s="1">
        <v>0.19591832160949707</v>
      </c>
      <c r="EM17" s="1">
        <v>0.41544651985168457</v>
      </c>
      <c r="EN17" s="1">
        <v>0.38863515853881836</v>
      </c>
      <c r="EO17" s="1">
        <v>0.10671883821487427</v>
      </c>
      <c r="EP17" s="1">
        <v>2.4633169174194336E-2</v>
      </c>
      <c r="EQ17" s="1">
        <v>9.8033908736650632E-2</v>
      </c>
      <c r="ER17" s="1">
        <v>0.32445183396339417</v>
      </c>
      <c r="ES17" s="1">
        <v>0.5775142622362468</v>
      </c>
      <c r="ET17" s="1">
        <v>0.24857722188894341</v>
      </c>
      <c r="EU17" s="1">
        <v>9.3829847504932964E-2</v>
      </c>
      <c r="EV17" s="1">
        <v>0.10181397199630737</v>
      </c>
      <c r="EW17" s="1">
        <v>0.3632391095161438</v>
      </c>
      <c r="EX17" s="1">
        <v>0.53494691848754883</v>
      </c>
      <c r="EY17" s="1">
        <v>0.15436375141143799</v>
      </c>
      <c r="EZ17" s="1">
        <v>4.182136058807373E-2</v>
      </c>
      <c r="FA17" s="1">
        <v>8.7236558909519091E-2</v>
      </c>
      <c r="FB17" s="1">
        <v>0.35544633865356445</v>
      </c>
      <c r="FC17" s="1">
        <v>0.55731709248098371</v>
      </c>
      <c r="FD17" s="1">
        <v>0.20528629421874584</v>
      </c>
      <c r="FE17" s="1">
        <v>6.5145112198644606E-2</v>
      </c>
    </row>
    <row r="18" spans="1:161" x14ac:dyDescent="0.2">
      <c r="A18" s="1">
        <v>2005</v>
      </c>
      <c r="B18" s="1">
        <v>0.14200079441070557</v>
      </c>
      <c r="C18" s="1">
        <v>0.37793081998825073</v>
      </c>
      <c r="D18" s="1">
        <v>0.4800683856010437</v>
      </c>
      <c r="E18" s="1">
        <v>0.25461441278457642</v>
      </c>
      <c r="F18" s="1">
        <v>0.14789354801177979</v>
      </c>
      <c r="G18" s="1">
        <v>0.13884351064772804</v>
      </c>
      <c r="H18" s="1">
        <v>0.4493371844291687</v>
      </c>
      <c r="I18" s="1">
        <v>0.41181929022635966</v>
      </c>
      <c r="J18" s="1">
        <v>0.1371413372136468</v>
      </c>
      <c r="K18" s="1">
        <v>4.6474764820516559E-2</v>
      </c>
      <c r="L18" s="1">
        <v>0.14423096179962158</v>
      </c>
      <c r="M18" s="1">
        <v>0.43420171737670898</v>
      </c>
      <c r="N18" s="1">
        <v>0.42156732082366943</v>
      </c>
      <c r="O18" s="1">
        <v>0.14299368858337402</v>
      </c>
      <c r="P18" s="1">
        <v>5.7678461074829102E-2</v>
      </c>
      <c r="Q18" s="1">
        <v>0.17398178577423096</v>
      </c>
      <c r="R18" s="1">
        <v>0.38611125946044922</v>
      </c>
      <c r="S18" s="1">
        <v>0.43990695476531982</v>
      </c>
      <c r="T18" s="1">
        <v>0.12239795923233032</v>
      </c>
      <c r="U18" s="1">
        <v>4.1664719581604004E-2</v>
      </c>
      <c r="V18" s="1">
        <v>0.21191188996514632</v>
      </c>
      <c r="W18" s="1">
        <v>0.41114690899848938</v>
      </c>
      <c r="X18" s="1">
        <v>0.37694120173955847</v>
      </c>
      <c r="Y18" s="1">
        <v>0.12009549036622287</v>
      </c>
      <c r="Z18" s="1">
        <v>4.1812166723773719E-2</v>
      </c>
      <c r="AA18" s="1">
        <v>0.19745296239852905</v>
      </c>
      <c r="AB18" s="1">
        <v>0.45538383722305298</v>
      </c>
      <c r="AC18" s="1">
        <v>0.34716320037841797</v>
      </c>
      <c r="AD18" s="1">
        <v>0.11970829963684082</v>
      </c>
      <c r="AE18" s="1">
        <v>4.8373222351074219E-2</v>
      </c>
      <c r="AF18" s="1">
        <v>0.21200388669967651</v>
      </c>
      <c r="AG18" s="1">
        <v>0.45698714256286621</v>
      </c>
      <c r="AH18" s="1">
        <v>0.33100897073745728</v>
      </c>
      <c r="AI18" s="1">
        <v>0.11055022478103638</v>
      </c>
      <c r="AJ18" s="1">
        <v>4.024350643157959E-2</v>
      </c>
      <c r="AK18" s="1">
        <v>0.1803513765335083</v>
      </c>
      <c r="AL18" s="1">
        <v>0.43349897861480713</v>
      </c>
      <c r="AM18" s="1">
        <v>0.38614964485168457</v>
      </c>
      <c r="AN18" s="1">
        <v>0.1460644006729126</v>
      </c>
      <c r="AO18" s="1">
        <v>6.3244760036468506E-2</v>
      </c>
      <c r="AP18" s="1">
        <v>0.20757412910461426</v>
      </c>
      <c r="AQ18" s="1">
        <v>0.45667266845703125</v>
      </c>
      <c r="AR18" s="1">
        <v>0.33575320243835449</v>
      </c>
      <c r="AS18" s="1">
        <v>0.10692113637924194</v>
      </c>
      <c r="AT18" s="1">
        <v>3.6971569061279297E-2</v>
      </c>
      <c r="AU18" s="1">
        <v>0.21795922517776489</v>
      </c>
      <c r="AV18" s="1">
        <v>0.47664254903793335</v>
      </c>
      <c r="AW18" s="1">
        <v>0.30539822578430176</v>
      </c>
      <c r="AX18" s="1">
        <v>8.1008493900299072E-2</v>
      </c>
      <c r="AY18" s="1">
        <v>2.2371947765350342E-2</v>
      </c>
      <c r="AZ18" s="1">
        <v>0.24379426240921021</v>
      </c>
      <c r="BA18" s="1">
        <v>0.43403464555740356</v>
      </c>
      <c r="BB18" s="1">
        <v>0.32217109203338623</v>
      </c>
      <c r="BC18" s="1">
        <v>0.11414259672164917</v>
      </c>
      <c r="BD18" s="1">
        <v>4.4534504413604736E-2</v>
      </c>
      <c r="BE18" s="1">
        <v>0.19912731349305879</v>
      </c>
      <c r="BF18" s="1">
        <v>0.46088004112243652</v>
      </c>
      <c r="BG18" s="1">
        <v>0.33999265300306819</v>
      </c>
      <c r="BH18" s="1">
        <v>0.10583246921121249</v>
      </c>
      <c r="BI18" s="1">
        <v>3.5957750995459108E-2</v>
      </c>
      <c r="BJ18" s="1">
        <v>0.17695168799502969</v>
      </c>
      <c r="BK18" s="1">
        <v>0.46038350462913513</v>
      </c>
      <c r="BL18" s="1">
        <v>0.36266481843796788</v>
      </c>
      <c r="BM18" s="1">
        <v>0.12243395823219871</v>
      </c>
      <c r="BN18" s="1">
        <v>4.6133982444126663E-2</v>
      </c>
      <c r="BO18" s="1">
        <v>0.14088284969329834</v>
      </c>
      <c r="BP18" s="1">
        <v>0.4134678840637207</v>
      </c>
      <c r="BQ18" s="1">
        <v>0.44564926624298096</v>
      </c>
      <c r="BR18" s="1">
        <v>0.14843010902404785</v>
      </c>
      <c r="BS18" s="1">
        <v>3.6814689636230469E-2</v>
      </c>
      <c r="BT18" s="1">
        <v>0.10512363910675049</v>
      </c>
      <c r="BU18" s="1">
        <v>0.31533181667327881</v>
      </c>
      <c r="BV18" s="1">
        <v>0.5795445442199707</v>
      </c>
      <c r="BW18" s="1">
        <v>0.30363607406616211</v>
      </c>
      <c r="BX18" s="1">
        <v>0.16703838109970093</v>
      </c>
      <c r="BY18" s="1">
        <v>8.7104856967926025E-2</v>
      </c>
      <c r="BZ18" s="1">
        <v>0.29362553358078003</v>
      </c>
      <c r="CA18" s="1">
        <v>0.61926960945129395</v>
      </c>
      <c r="CB18" s="1">
        <v>0.30677258968353271</v>
      </c>
      <c r="CC18" s="1">
        <v>0.13145148754119873</v>
      </c>
      <c r="CD18" s="1">
        <v>0.10680860280990601</v>
      </c>
      <c r="CE18" s="1">
        <v>0.3794293999671936</v>
      </c>
      <c r="CF18" s="1">
        <v>0.51376199722290039</v>
      </c>
      <c r="CG18" s="1">
        <v>0.20869487524032593</v>
      </c>
      <c r="CH18" s="1">
        <v>7.530289888381958E-2</v>
      </c>
      <c r="CI18" s="1">
        <v>8.2668721675872803E-2</v>
      </c>
      <c r="CJ18" s="1">
        <v>0.36218959093093872</v>
      </c>
      <c r="CK18" s="1">
        <v>0.55514168739318848</v>
      </c>
      <c r="CL18" s="1">
        <v>0.20509481430053711</v>
      </c>
      <c r="CM18" s="1">
        <v>6.4342737197875977E-2</v>
      </c>
      <c r="CN18" s="1">
        <v>8.1637419011645562E-2</v>
      </c>
      <c r="CO18" s="1">
        <v>0.37334522604942322</v>
      </c>
      <c r="CP18" s="1">
        <v>0.54501735843954013</v>
      </c>
      <c r="CQ18" s="1">
        <v>0.22007882275889271</v>
      </c>
      <c r="CR18" s="1">
        <v>7.924024983376142E-2</v>
      </c>
      <c r="CS18" s="1">
        <v>0.1763230562210083</v>
      </c>
      <c r="CT18" s="1">
        <v>0.4250836968421936</v>
      </c>
      <c r="CU18" s="1">
        <v>0.3985932469367981</v>
      </c>
      <c r="CV18" s="1">
        <v>0.10640370845794678</v>
      </c>
      <c r="CW18" s="1">
        <v>2.5282442569732666E-2</v>
      </c>
      <c r="CX18" s="1">
        <v>0.16574794054031372</v>
      </c>
      <c r="CY18" s="1">
        <v>0.34483367204666138</v>
      </c>
      <c r="CZ18" s="1">
        <v>0.4894183874130249</v>
      </c>
      <c r="DA18" s="1">
        <v>0.17875897884368896</v>
      </c>
      <c r="DB18" s="1">
        <v>6.9426059722900391E-2</v>
      </c>
      <c r="DC18" s="1">
        <v>0.14799273014068604</v>
      </c>
      <c r="DD18" s="1">
        <v>0.34820568561553955</v>
      </c>
      <c r="DE18" s="1">
        <v>0.50380158424377441</v>
      </c>
      <c r="DF18" s="1">
        <v>0.18037921190261841</v>
      </c>
      <c r="DG18" s="1">
        <v>6.950688362121582E-2</v>
      </c>
      <c r="DH18" s="1">
        <v>6.4921273898031484E-2</v>
      </c>
      <c r="DI18" s="1">
        <v>0.29989460110664368</v>
      </c>
      <c r="DJ18" s="1">
        <v>0.63518413583516597</v>
      </c>
      <c r="DK18" s="1">
        <v>0.27900216804410094</v>
      </c>
      <c r="DL18" s="1">
        <v>9.7300708312734338E-2</v>
      </c>
      <c r="DM18" s="1">
        <v>0.14011615514755249</v>
      </c>
      <c r="DN18" s="1">
        <v>0.42550915479660034</v>
      </c>
      <c r="DO18" s="1">
        <v>0.43437469005584717</v>
      </c>
      <c r="DP18" s="1">
        <v>0.17779964208602905</v>
      </c>
      <c r="DQ18" s="1">
        <v>7.9551815986633301E-2</v>
      </c>
      <c r="DR18" s="1">
        <v>0.16235524415969849</v>
      </c>
      <c r="DS18" s="1">
        <v>0.43068987131118774</v>
      </c>
      <c r="DT18" s="1">
        <v>0.40695488452911377</v>
      </c>
      <c r="DU18" s="1">
        <v>0.15403759479522705</v>
      </c>
      <c r="DV18" s="1">
        <v>6.6317081451416016E-2</v>
      </c>
      <c r="DW18" s="1">
        <v>0.16788101196289062</v>
      </c>
      <c r="DX18" s="1">
        <v>0.5202794075012207</v>
      </c>
      <c r="DY18" s="1">
        <v>0.31183958053588867</v>
      </c>
      <c r="DZ18" s="1">
        <v>0.11236387491226196</v>
      </c>
      <c r="EA18" s="1">
        <v>4.3572783470153809E-2</v>
      </c>
      <c r="EB18" s="1">
        <v>0.20128029584884644</v>
      </c>
      <c r="EC18" s="1">
        <v>0.4709392786026001</v>
      </c>
      <c r="ED18" s="1">
        <v>0.32778042554855347</v>
      </c>
      <c r="EE18" s="1">
        <v>0.10268884897232056</v>
      </c>
      <c r="EF18" s="1">
        <v>4.3419361114501953E-2</v>
      </c>
      <c r="EG18" s="1">
        <v>0.16484671831130981</v>
      </c>
      <c r="EH18" s="1">
        <v>0.36968839168548584</v>
      </c>
      <c r="EI18" s="1">
        <v>0.46546489000320435</v>
      </c>
      <c r="EJ18" s="1">
        <v>0.19709146022796631</v>
      </c>
      <c r="EK18" s="1">
        <v>6.5396904945373535E-2</v>
      </c>
      <c r="EL18" s="1">
        <v>0.16382294893264771</v>
      </c>
      <c r="EM18" s="1">
        <v>0.39956706762313843</v>
      </c>
      <c r="EN18" s="1">
        <v>0.43660998344421387</v>
      </c>
      <c r="EO18" s="1">
        <v>0.12618416547775269</v>
      </c>
      <c r="EP18" s="1">
        <v>2.9810190200805664E-2</v>
      </c>
      <c r="EQ18" s="1">
        <v>0.10048424519166077</v>
      </c>
      <c r="ER18" s="1">
        <v>0.32695448398590088</v>
      </c>
      <c r="ES18" s="1">
        <v>0.57256127618833075</v>
      </c>
      <c r="ET18" s="1">
        <v>0.24204915509779709</v>
      </c>
      <c r="EU18" s="1">
        <v>8.8432405950403609E-2</v>
      </c>
      <c r="EV18" s="1">
        <v>0.1016431450843811</v>
      </c>
      <c r="EW18" s="1">
        <v>0.30774205923080444</v>
      </c>
      <c r="EX18" s="1">
        <v>0.59061479568481445</v>
      </c>
      <c r="EY18" s="1">
        <v>0.1834489107131958</v>
      </c>
      <c r="EZ18" s="1">
        <v>5.3993821144104004E-2</v>
      </c>
      <c r="FA18" s="1">
        <v>8.3263945541403372E-2</v>
      </c>
      <c r="FB18" s="1">
        <v>0.35151702165603638</v>
      </c>
      <c r="FC18" s="1">
        <v>0.5652190467435706</v>
      </c>
      <c r="FD18" s="1">
        <v>0.20938772293868418</v>
      </c>
      <c r="FE18" s="1">
        <v>6.4553279593591154E-2</v>
      </c>
    </row>
    <row r="19" spans="1:161" x14ac:dyDescent="0.2">
      <c r="A19" s="1">
        <v>2010</v>
      </c>
      <c r="B19" s="1">
        <v>0.1642107367515564</v>
      </c>
      <c r="C19" s="1">
        <v>0.38019794225692749</v>
      </c>
      <c r="D19" s="1">
        <v>0.45559132099151611</v>
      </c>
      <c r="E19" s="1">
        <v>0.19778275489807129</v>
      </c>
      <c r="F19" s="1">
        <v>0.10082834959030151</v>
      </c>
      <c r="G19" s="1">
        <v>0.13489179392831574</v>
      </c>
      <c r="H19" s="1">
        <v>0.44617190957069397</v>
      </c>
      <c r="I19" s="1">
        <v>0.41893628885245032</v>
      </c>
      <c r="J19" s="1">
        <v>0.13380968873453436</v>
      </c>
      <c r="K19" s="1">
        <v>4.2921573095295824E-2</v>
      </c>
      <c r="L19" s="1">
        <v>0.13830757141113281</v>
      </c>
      <c r="M19" s="1">
        <v>0.43343150615692139</v>
      </c>
      <c r="N19" s="1">
        <v>0.4282609224319458</v>
      </c>
      <c r="O19" s="1">
        <v>0.15200924873352051</v>
      </c>
      <c r="P19" s="1">
        <v>6.6014528274536133E-2</v>
      </c>
      <c r="Q19" s="1">
        <v>0.17686396837234497</v>
      </c>
      <c r="R19" s="1">
        <v>0.39174586534500122</v>
      </c>
      <c r="S19" s="1">
        <v>0.43139016628265381</v>
      </c>
      <c r="T19" s="1">
        <v>0.11584615707397461</v>
      </c>
      <c r="U19" s="1">
        <v>3.6962807178497314E-2</v>
      </c>
      <c r="V19" s="1">
        <v>0.18972494744140633</v>
      </c>
      <c r="W19" s="1">
        <v>0.39000380039215088</v>
      </c>
      <c r="X19" s="1">
        <v>0.42027124039042651</v>
      </c>
      <c r="Y19" s="1">
        <v>0.13951315020137225</v>
      </c>
      <c r="Z19" s="1">
        <v>5.0220211332521664E-2</v>
      </c>
      <c r="AA19" s="1">
        <v>0.19324100017547607</v>
      </c>
      <c r="AB19" s="1">
        <v>0.43992769718170166</v>
      </c>
      <c r="AC19" s="1">
        <v>0.36683130264282227</v>
      </c>
      <c r="AD19" s="1">
        <v>0.12860965728759766</v>
      </c>
      <c r="AE19" s="1">
        <v>4.6765446662902832E-2</v>
      </c>
      <c r="AF19" s="1">
        <v>0.21509486436843872</v>
      </c>
      <c r="AG19" s="1">
        <v>0.45923811197280884</v>
      </c>
      <c r="AH19" s="1">
        <v>0.32566702365875244</v>
      </c>
      <c r="AI19" s="1">
        <v>0.10576730966567993</v>
      </c>
      <c r="AJ19" s="1">
        <v>3.7711203098297119E-2</v>
      </c>
      <c r="AK19" s="1">
        <v>0.19617486000061035</v>
      </c>
      <c r="AL19" s="1">
        <v>0.44992315769195557</v>
      </c>
      <c r="AM19" s="1">
        <v>0.35390198230743408</v>
      </c>
      <c r="AN19" s="1">
        <v>0.12854331731796265</v>
      </c>
      <c r="AO19" s="1">
        <v>5.3844034671783447E-2</v>
      </c>
      <c r="AP19" s="1">
        <v>0.20682042837142944</v>
      </c>
      <c r="AQ19" s="1">
        <v>0.45150953531265259</v>
      </c>
      <c r="AR19" s="1">
        <v>0.34167003631591797</v>
      </c>
      <c r="AS19" s="1">
        <v>0.11395806074142456</v>
      </c>
      <c r="AT19" s="1">
        <v>4.186701774597168E-2</v>
      </c>
      <c r="AU19" s="1">
        <v>0.21571630239486694</v>
      </c>
      <c r="AV19" s="1">
        <v>0.47749006748199463</v>
      </c>
      <c r="AW19" s="1">
        <v>0.30679363012313843</v>
      </c>
      <c r="AX19" s="1">
        <v>7.8715085983276367E-2</v>
      </c>
      <c r="AY19" s="1">
        <v>2.070164680480957E-2</v>
      </c>
      <c r="AZ19" s="1">
        <v>0.23006272315979004</v>
      </c>
      <c r="BA19" s="1">
        <v>0.45938491821289062</v>
      </c>
      <c r="BB19" s="1">
        <v>0.31055235862731934</v>
      </c>
      <c r="BC19" s="1">
        <v>0.10584616661071777</v>
      </c>
      <c r="BD19" s="1">
        <v>4.3034493923187256E-2</v>
      </c>
      <c r="BE19" s="1">
        <v>0.19714675043983598</v>
      </c>
      <c r="BF19" s="1">
        <v>0.46595239639282227</v>
      </c>
      <c r="BG19" s="1">
        <v>0.33690086360496979</v>
      </c>
      <c r="BH19" s="1">
        <v>0.10070874237142484</v>
      </c>
      <c r="BI19" s="1">
        <v>3.4243255897228327E-2</v>
      </c>
      <c r="BJ19" s="1">
        <v>0.18317871355123017</v>
      </c>
      <c r="BK19" s="1">
        <v>0.45603683590888977</v>
      </c>
      <c r="BL19" s="1">
        <v>0.36078444300832946</v>
      </c>
      <c r="BM19" s="1">
        <v>0.12118359235195313</v>
      </c>
      <c r="BN19" s="1">
        <v>4.4802143619633562E-2</v>
      </c>
      <c r="BO19" s="1">
        <v>0.14375424385070801</v>
      </c>
      <c r="BP19" s="1">
        <v>0.40609884262084961</v>
      </c>
      <c r="BQ19" s="1">
        <v>0.45014691352844238</v>
      </c>
      <c r="BR19" s="1">
        <v>0.15392494201660156</v>
      </c>
      <c r="BS19" s="1">
        <v>4.4256687164306641E-2</v>
      </c>
      <c r="BT19" s="1">
        <v>0.10921454429626465</v>
      </c>
      <c r="BU19" s="1">
        <v>0.31979823112487793</v>
      </c>
      <c r="BV19" s="1">
        <v>0.57098722457885742</v>
      </c>
      <c r="BW19" s="1">
        <v>0.27058720588684082</v>
      </c>
      <c r="BX19" s="1">
        <v>0.11753618717193604</v>
      </c>
      <c r="BY19" s="1">
        <v>8.4279775619506836E-2</v>
      </c>
      <c r="BZ19" s="1">
        <v>0.29063671827316284</v>
      </c>
      <c r="CA19" s="1">
        <v>0.62508350610733032</v>
      </c>
      <c r="CB19" s="1">
        <v>0.27996766567230225</v>
      </c>
      <c r="CC19" s="1">
        <v>0.10353982448577881</v>
      </c>
      <c r="CD19" s="1">
        <v>9.9578917026519775E-2</v>
      </c>
      <c r="CE19" s="1">
        <v>0.36962717771530151</v>
      </c>
      <c r="CF19" s="1">
        <v>0.53079390525817871</v>
      </c>
      <c r="CG19" s="1">
        <v>0.2220725417137146</v>
      </c>
      <c r="CH19" s="1">
        <v>8.338850736618042E-2</v>
      </c>
      <c r="CI19" s="1">
        <v>7.084500789642334E-2</v>
      </c>
      <c r="CJ19" s="1">
        <v>0.33828014135360718</v>
      </c>
      <c r="CK19" s="1">
        <v>0.59087485074996948</v>
      </c>
      <c r="CL19" s="1">
        <v>0.25060147047042847</v>
      </c>
      <c r="CM19" s="1">
        <v>9.7308158874511719E-2</v>
      </c>
      <c r="CN19" s="1">
        <v>8.5437909438896176E-2</v>
      </c>
      <c r="CO19" s="1">
        <v>0.37874656915664673</v>
      </c>
      <c r="CP19" s="1">
        <v>0.53581551091363666</v>
      </c>
      <c r="CQ19" s="1">
        <v>0.21220423740113306</v>
      </c>
      <c r="CR19" s="1">
        <v>7.8324190714420705E-2</v>
      </c>
      <c r="CS19" s="1">
        <v>0.18785911798477173</v>
      </c>
      <c r="CT19" s="1">
        <v>0.42836916446685791</v>
      </c>
      <c r="CU19" s="1">
        <v>0.38377171754837036</v>
      </c>
      <c r="CV19" s="1">
        <v>0.10032004117965698</v>
      </c>
      <c r="CW19" s="1">
        <v>2.3326396942138672E-2</v>
      </c>
      <c r="CX19" s="1">
        <v>0.18118524551391602</v>
      </c>
      <c r="CY19" s="1">
        <v>0.36382174491882324</v>
      </c>
      <c r="CZ19" s="1">
        <v>0.45499300956726074</v>
      </c>
      <c r="DA19" s="1">
        <v>0.14821279048919678</v>
      </c>
      <c r="DB19" s="1">
        <v>5.0805807113647461E-2</v>
      </c>
      <c r="DC19" s="1">
        <v>0.15077763795852661</v>
      </c>
      <c r="DD19" s="1">
        <v>0.33936017751693726</v>
      </c>
      <c r="DE19" s="1">
        <v>0.50986218452453613</v>
      </c>
      <c r="DF19" s="1">
        <v>0.19364452362060547</v>
      </c>
      <c r="DG19" s="1">
        <v>7.8863799571990967E-2</v>
      </c>
      <c r="DH19" s="1">
        <v>7.0945411624458776E-2</v>
      </c>
      <c r="DI19" s="1">
        <v>0.3164486289024353</v>
      </c>
      <c r="DJ19" s="1">
        <v>0.61260595429081799</v>
      </c>
      <c r="DK19" s="1">
        <v>0.25623744502898327</v>
      </c>
      <c r="DL19" s="1">
        <v>8.9591726060449919E-2</v>
      </c>
      <c r="DM19" s="1">
        <v>0.13492447137832642</v>
      </c>
      <c r="DN19" s="1">
        <v>0.42630875110626221</v>
      </c>
      <c r="DO19" s="1">
        <v>0.43876677751541138</v>
      </c>
      <c r="DP19" s="1">
        <v>0.17720383405685425</v>
      </c>
      <c r="DQ19" s="1">
        <v>7.8959286212921143E-2</v>
      </c>
      <c r="DR19" s="1">
        <v>0.16501486301422119</v>
      </c>
      <c r="DS19" s="1">
        <v>0.43277883529663086</v>
      </c>
      <c r="DT19" s="1">
        <v>0.40220630168914795</v>
      </c>
      <c r="DU19" s="1">
        <v>0.14038479328155518</v>
      </c>
      <c r="DV19" s="1">
        <v>5.5441141128540039E-2</v>
      </c>
      <c r="DW19" s="1">
        <v>0.17177408933639526</v>
      </c>
      <c r="DX19" s="1">
        <v>0.51453691720962524</v>
      </c>
      <c r="DY19" s="1">
        <v>0.31368899345397949</v>
      </c>
      <c r="DZ19" s="1">
        <v>0.11488348245620728</v>
      </c>
      <c r="EA19" s="1">
        <v>4.9269914627075195E-2</v>
      </c>
      <c r="EB19" s="1">
        <v>0.20486599206924438</v>
      </c>
      <c r="EC19" s="1">
        <v>0.48342698812484741</v>
      </c>
      <c r="ED19" s="1">
        <v>0.3117070198059082</v>
      </c>
      <c r="EE19" s="1">
        <v>9.5093369483947754E-2</v>
      </c>
      <c r="EF19" s="1">
        <v>3.8858175277709961E-2</v>
      </c>
      <c r="EG19" s="1">
        <v>0.14326399564743042</v>
      </c>
      <c r="EH19" s="1">
        <v>0.32459467649459839</v>
      </c>
      <c r="EI19" s="1">
        <v>0.53214132785797119</v>
      </c>
      <c r="EJ19" s="1">
        <v>0.21641004085540771</v>
      </c>
      <c r="EK19" s="1">
        <v>8.3050906658172607E-2</v>
      </c>
      <c r="EL19" s="1">
        <v>0.16543692350387573</v>
      </c>
      <c r="EM19" s="1">
        <v>0.41310405731201172</v>
      </c>
      <c r="EN19" s="1">
        <v>0.42145901918411255</v>
      </c>
      <c r="EO19" s="1">
        <v>0.1137201189994812</v>
      </c>
      <c r="EP19" s="1">
        <v>2.5651812553405762E-2</v>
      </c>
      <c r="EQ19" s="1">
        <v>0.10827165513480619</v>
      </c>
      <c r="ER19" s="1">
        <v>0.32672074437141418</v>
      </c>
      <c r="ES19" s="1">
        <v>0.565007590956355</v>
      </c>
      <c r="ET19" s="1">
        <v>0.24086093298517877</v>
      </c>
      <c r="EU19" s="1">
        <v>9.0155241466064448E-2</v>
      </c>
      <c r="EV19" s="1">
        <v>7.887345552444458E-2</v>
      </c>
      <c r="EW19" s="1">
        <v>0.30687355995178223</v>
      </c>
      <c r="EX19" s="1">
        <v>0.61425298452377319</v>
      </c>
      <c r="EY19" s="1">
        <v>0.18770879507064819</v>
      </c>
      <c r="EZ19" s="1">
        <v>5.3204655647277832E-2</v>
      </c>
      <c r="FA19" s="1">
        <v>8.3551733736451306E-2</v>
      </c>
      <c r="FB19" s="1">
        <v>0.34949567914009094</v>
      </c>
      <c r="FC19" s="1">
        <v>0.56695257673119914</v>
      </c>
      <c r="FD19" s="1">
        <v>0.20934371990489281</v>
      </c>
      <c r="FE19" s="1">
        <v>6.3585270112579417E-2</v>
      </c>
    </row>
    <row r="20" spans="1:161" x14ac:dyDescent="0.2">
      <c r="A20" s="1">
        <v>2015</v>
      </c>
      <c r="B20" s="1">
        <v>0.17031854391098022</v>
      </c>
      <c r="C20" s="1">
        <v>0.37613987922668457</v>
      </c>
      <c r="D20" s="1">
        <v>0.45354157686233521</v>
      </c>
      <c r="E20" s="1">
        <v>0.19716745615005493</v>
      </c>
      <c r="F20" s="1">
        <v>0.10353589057922363</v>
      </c>
      <c r="G20" s="1">
        <v>0.13236242566656031</v>
      </c>
      <c r="H20" s="1">
        <v>0.4361056387424469</v>
      </c>
      <c r="I20" s="1">
        <v>0.43153193012242103</v>
      </c>
      <c r="J20" s="1">
        <v>0.14212081958710465</v>
      </c>
      <c r="K20" s="1">
        <v>4.7678708344499103E-2</v>
      </c>
      <c r="L20" s="1">
        <v>0.1435965895652771</v>
      </c>
      <c r="M20" s="1">
        <v>0.43982619047164917</v>
      </c>
      <c r="N20" s="1">
        <v>0.41657721996307373</v>
      </c>
      <c r="O20" s="1">
        <v>0.14001286029815674</v>
      </c>
      <c r="P20" s="1">
        <v>6.3344597816467285E-2</v>
      </c>
      <c r="Q20" s="1">
        <v>0.17650598287582397</v>
      </c>
      <c r="R20" s="1">
        <v>0.39154320955276489</v>
      </c>
      <c r="S20" s="1">
        <v>0.43195080757141113</v>
      </c>
      <c r="T20" s="1">
        <v>0.11657190322875977</v>
      </c>
      <c r="U20" s="1">
        <v>3.734135627746582E-2</v>
      </c>
      <c r="V20" s="1">
        <v>0.18973407124798458</v>
      </c>
      <c r="W20" s="1">
        <v>0.39006909728050232</v>
      </c>
      <c r="X20" s="1">
        <v>0.4201968254527198</v>
      </c>
      <c r="Y20" s="1">
        <v>0.13784716242952422</v>
      </c>
      <c r="Z20" s="1">
        <v>4.8845925175021884E-2</v>
      </c>
      <c r="AA20" s="1">
        <v>0.1825907826423645</v>
      </c>
      <c r="AB20" s="1">
        <v>0.43633776903152466</v>
      </c>
      <c r="AC20" s="1">
        <v>0.38107144832611084</v>
      </c>
      <c r="AD20" s="1">
        <v>0.13275754451751709</v>
      </c>
      <c r="AE20" s="1">
        <v>4.7965407371520996E-2</v>
      </c>
      <c r="AF20" s="1">
        <v>0.21525132656097412</v>
      </c>
      <c r="AG20" s="1">
        <v>0.4642786979675293</v>
      </c>
      <c r="AH20" s="1">
        <v>0.32046997547149658</v>
      </c>
      <c r="AI20" s="1">
        <v>9.8581790924072266E-2</v>
      </c>
      <c r="AJ20" s="1">
        <v>3.3517956733703613E-2</v>
      </c>
      <c r="AK20" s="1">
        <v>0.1959158182144165</v>
      </c>
      <c r="AL20" s="1">
        <v>0.44219732284545898</v>
      </c>
      <c r="AM20" s="1">
        <v>0.36188685894012451</v>
      </c>
      <c r="AN20" s="1">
        <v>0.12762671709060669</v>
      </c>
      <c r="AO20" s="1">
        <v>4.9464225769042969E-2</v>
      </c>
      <c r="AP20" s="1">
        <v>0.20674377679824829</v>
      </c>
      <c r="AQ20" s="1">
        <v>0.44803363084793091</v>
      </c>
      <c r="AR20" s="1">
        <v>0.3452225923538208</v>
      </c>
      <c r="AS20" s="1">
        <v>0.11901688575744629</v>
      </c>
      <c r="AT20" s="1">
        <v>4.3956637382507324E-2</v>
      </c>
      <c r="AU20" s="1">
        <v>0.21022361516952515</v>
      </c>
      <c r="AV20" s="1">
        <v>0.48385697603225708</v>
      </c>
      <c r="AW20" s="1">
        <v>0.30591940879821777</v>
      </c>
      <c r="AX20" s="1">
        <v>7.6566696166992188E-2</v>
      </c>
      <c r="AY20" s="1">
        <v>1.9279658794403076E-2</v>
      </c>
      <c r="AZ20" s="1">
        <v>0.23761200904846191</v>
      </c>
      <c r="BA20" s="1">
        <v>0.45716959238052368</v>
      </c>
      <c r="BB20" s="1">
        <v>0.3052183985710144</v>
      </c>
      <c r="BC20" s="1">
        <v>0.1000673770904541</v>
      </c>
      <c r="BD20" s="1">
        <v>3.6761045455932617E-2</v>
      </c>
      <c r="BE20" s="1">
        <v>0.19243303422661284</v>
      </c>
      <c r="BF20" s="1">
        <v>0.47040098905563354</v>
      </c>
      <c r="BG20" s="1">
        <v>0.33716597324393677</v>
      </c>
      <c r="BH20" s="1">
        <v>0.10140436230925423</v>
      </c>
      <c r="BI20" s="1">
        <v>3.4323520653705523E-2</v>
      </c>
      <c r="BJ20" s="1">
        <v>0.17779587610284853</v>
      </c>
      <c r="BK20" s="1">
        <v>0.450665682554245</v>
      </c>
      <c r="BL20" s="1">
        <v>0.37153844074447584</v>
      </c>
      <c r="BM20" s="1">
        <v>0.13416009332681697</v>
      </c>
      <c r="BN20" s="1">
        <v>5.3805579905252879E-2</v>
      </c>
      <c r="BO20" s="1">
        <v>0.16294795274734497</v>
      </c>
      <c r="BP20" s="1">
        <v>0.42841953039169312</v>
      </c>
      <c r="BQ20" s="1">
        <v>0.40863251686096191</v>
      </c>
      <c r="BR20" s="1">
        <v>0.14088183641433716</v>
      </c>
      <c r="BS20" s="1">
        <v>4.7767341136932373E-2</v>
      </c>
      <c r="BT20" s="1">
        <v>0.11307162046432495</v>
      </c>
      <c r="BU20" s="1">
        <v>0.32960498332977295</v>
      </c>
      <c r="BV20" s="1">
        <v>0.5573233962059021</v>
      </c>
      <c r="BW20" s="1">
        <v>0.2417299747467041</v>
      </c>
      <c r="BX20" s="1">
        <v>8.6132168769836426E-2</v>
      </c>
      <c r="BY20" s="1">
        <v>9.2100441455841064E-2</v>
      </c>
      <c r="BZ20" s="1">
        <v>0.28107649087905884</v>
      </c>
      <c r="CA20" s="1">
        <v>0.6268230676651001</v>
      </c>
      <c r="CB20" s="1">
        <v>0.30618429183959961</v>
      </c>
      <c r="CC20" s="1">
        <v>0.12721443176269531</v>
      </c>
      <c r="CD20" s="1">
        <v>0.11739003658294678</v>
      </c>
      <c r="CE20" s="1">
        <v>0.39470702409744263</v>
      </c>
      <c r="CF20" s="1">
        <v>0.4879029393196106</v>
      </c>
      <c r="CG20" s="1">
        <v>0.19644665718078613</v>
      </c>
      <c r="CH20" s="1">
        <v>7.3897600173950195E-2</v>
      </c>
      <c r="CI20" s="1">
        <v>7.5746834278106689E-2</v>
      </c>
      <c r="CJ20" s="1">
        <v>0.32620912790298462</v>
      </c>
      <c r="CK20" s="1">
        <v>0.59804403781890869</v>
      </c>
      <c r="CL20" s="1">
        <v>0.28275138139724731</v>
      </c>
      <c r="CM20" s="1">
        <v>0.12423425912857056</v>
      </c>
      <c r="CN20" s="1">
        <v>9.3217251273877699E-2</v>
      </c>
      <c r="CO20" s="1">
        <v>0.38671126961708069</v>
      </c>
      <c r="CP20" s="1">
        <v>0.52007147178578661</v>
      </c>
      <c r="CQ20" s="1">
        <v>0.21267303028941739</v>
      </c>
      <c r="CR20" s="1">
        <v>8.4255173641237385E-2</v>
      </c>
      <c r="CS20" s="1">
        <v>0.19017142057418823</v>
      </c>
      <c r="CT20" s="1">
        <v>0.4290277361869812</v>
      </c>
      <c r="CU20" s="1">
        <v>0.38080084323883057</v>
      </c>
      <c r="CV20" s="1">
        <v>9.9100649356842041E-2</v>
      </c>
      <c r="CW20" s="1">
        <v>2.2935986518859863E-2</v>
      </c>
      <c r="CX20" s="1">
        <v>0.17179542779922485</v>
      </c>
      <c r="CY20" s="1">
        <v>0.34104353189468384</v>
      </c>
      <c r="CZ20" s="1">
        <v>0.48716104030609131</v>
      </c>
      <c r="DA20" s="1">
        <v>0.1902618408203125</v>
      </c>
      <c r="DB20" s="1">
        <v>7.7841818332672119E-2</v>
      </c>
      <c r="DC20" s="1">
        <v>0.15478742122650146</v>
      </c>
      <c r="DD20" s="1">
        <v>0.3381502628326416</v>
      </c>
      <c r="DE20" s="1">
        <v>0.50706231594085693</v>
      </c>
      <c r="DF20" s="1">
        <v>0.18426597118377686</v>
      </c>
      <c r="DG20" s="1">
        <v>8.0695271492004395E-2</v>
      </c>
      <c r="DH20" s="1">
        <v>6.8546783482211215E-2</v>
      </c>
      <c r="DI20" s="1">
        <v>0.30603820085525513</v>
      </c>
      <c r="DJ20" s="1">
        <v>0.62541502169524077</v>
      </c>
      <c r="DK20" s="1">
        <v>0.26680579582272307</v>
      </c>
      <c r="DL20" s="1">
        <v>9.1718337473209094E-2</v>
      </c>
      <c r="DM20" s="1">
        <v>0.12892311811447144</v>
      </c>
      <c r="DN20" s="1">
        <v>0.41424864530563354</v>
      </c>
      <c r="DO20" s="1">
        <v>0.45682823657989502</v>
      </c>
      <c r="DP20" s="1">
        <v>0.18878912925720215</v>
      </c>
      <c r="DQ20" s="1">
        <v>8.5370123386383057E-2</v>
      </c>
      <c r="DR20" s="1">
        <v>0.16390472650527954</v>
      </c>
      <c r="DS20" s="1">
        <v>0.42292118072509766</v>
      </c>
      <c r="DT20" s="1">
        <v>0.4131740927696228</v>
      </c>
      <c r="DU20" s="1">
        <v>0.15760582685470581</v>
      </c>
      <c r="DV20" s="1">
        <v>7.3943495750427246E-2</v>
      </c>
      <c r="DW20" s="1">
        <v>0.16154813766479492</v>
      </c>
      <c r="DX20" s="1">
        <v>0.50987863540649414</v>
      </c>
      <c r="DY20" s="1">
        <v>0.32857322692871094</v>
      </c>
      <c r="DZ20" s="1">
        <v>0.11803197860717773</v>
      </c>
      <c r="EA20" s="1">
        <v>5.878835916519165E-2</v>
      </c>
      <c r="EB20" s="1">
        <v>0.19448703527450562</v>
      </c>
      <c r="EC20" s="1">
        <v>0.46720856428146362</v>
      </c>
      <c r="ED20" s="1">
        <v>0.33830440044403076</v>
      </c>
      <c r="EE20" s="1">
        <v>0.10963791608810425</v>
      </c>
      <c r="EF20" s="1">
        <v>4.5537471771240234E-2</v>
      </c>
      <c r="EG20" s="1">
        <v>0.13128095865249634</v>
      </c>
      <c r="EH20" s="1">
        <v>0.29744476079940796</v>
      </c>
      <c r="EI20" s="1">
        <v>0.5712742805480957</v>
      </c>
      <c r="EJ20" s="1">
        <v>0.21733671426773071</v>
      </c>
      <c r="EK20" s="1">
        <v>8.346855640411377E-2</v>
      </c>
      <c r="EL20" s="1">
        <v>0.17066806554794312</v>
      </c>
      <c r="EM20" s="1">
        <v>0.41500729322433472</v>
      </c>
      <c r="EN20" s="1">
        <v>0.41432464122772217</v>
      </c>
      <c r="EO20" s="1">
        <v>0.11195904016494751</v>
      </c>
      <c r="EP20" s="1">
        <v>2.5617241859436035E-2</v>
      </c>
      <c r="EQ20" s="1">
        <v>0.1123808823516389</v>
      </c>
      <c r="ER20" s="1">
        <v>0.33719295263290405</v>
      </c>
      <c r="ES20" s="1">
        <v>0.55042616425758406</v>
      </c>
      <c r="ET20" s="1">
        <v>0.22576808141411067</v>
      </c>
      <c r="EU20" s="1">
        <v>8.4052230096309535E-2</v>
      </c>
      <c r="EV20" s="1">
        <v>5.804675817489624E-2</v>
      </c>
      <c r="EW20" s="1">
        <v>0.28790158033370972</v>
      </c>
      <c r="EX20" s="1">
        <v>0.65405166149139404</v>
      </c>
      <c r="EY20" s="1">
        <v>0.19307965040206909</v>
      </c>
      <c r="EZ20" s="1">
        <v>5.7728290557861328E-2</v>
      </c>
      <c r="FA20" s="1">
        <v>8.6220728149061898E-2</v>
      </c>
      <c r="FB20" s="1">
        <v>0.36466974020004272</v>
      </c>
      <c r="FC20" s="1">
        <v>0.54910953460145218</v>
      </c>
      <c r="FD20" s="1">
        <v>0.19684723032305695</v>
      </c>
      <c r="FE20" s="1">
        <v>6.0958642172353202E-2</v>
      </c>
    </row>
    <row r="21" spans="1:161" x14ac:dyDescent="0.2">
      <c r="A21" s="1">
        <v>2020</v>
      </c>
      <c r="B21" s="1">
        <v>0.16980773210525513</v>
      </c>
      <c r="C21" s="1">
        <v>0.36590713262557983</v>
      </c>
      <c r="D21" s="1">
        <v>0.46428513526916504</v>
      </c>
      <c r="E21" s="1">
        <v>0.21449536085128784</v>
      </c>
      <c r="F21" s="1">
        <v>0.10138583183288574</v>
      </c>
      <c r="G21" s="1">
        <v>0.13819230711825026</v>
      </c>
      <c r="H21" s="1">
        <v>0.4314064085483551</v>
      </c>
      <c r="I21" s="1">
        <v>0.43040128688004975</v>
      </c>
      <c r="J21" s="1">
        <v>0.14811348742579125</v>
      </c>
      <c r="K21" s="1">
        <v>5.0339744020893785E-2</v>
      </c>
      <c r="L21" s="1">
        <v>0.1435965895652771</v>
      </c>
      <c r="M21" s="1">
        <v>0.43982619047164917</v>
      </c>
      <c r="N21" s="1">
        <v>0.41657721996307373</v>
      </c>
      <c r="O21" s="1">
        <v>0.14001286029815674</v>
      </c>
      <c r="P21" s="1">
        <v>6.3344597816467285E-2</v>
      </c>
      <c r="Q21" s="1">
        <v>0.17670899629592896</v>
      </c>
      <c r="R21" s="1">
        <v>0.39165812730789185</v>
      </c>
      <c r="S21" s="1">
        <v>0.4316328763961792</v>
      </c>
      <c r="T21" s="1">
        <v>0.11616039276123047</v>
      </c>
      <c r="U21" s="1">
        <v>3.7126719951629639E-2</v>
      </c>
      <c r="V21" s="1">
        <v>0.18875059554220108</v>
      </c>
      <c r="W21" s="1">
        <v>0.38996878266334534</v>
      </c>
      <c r="X21" s="1">
        <v>0.42128062930262555</v>
      </c>
      <c r="Y21" s="1">
        <v>0.13821128580131772</v>
      </c>
      <c r="Z21" s="1">
        <v>4.8876344331687228E-2</v>
      </c>
      <c r="AA21" s="1">
        <v>0.18701863288879395</v>
      </c>
      <c r="AB21" s="1">
        <v>0.43783235549926758</v>
      </c>
      <c r="AC21" s="1">
        <v>0.37514901161193848</v>
      </c>
      <c r="AD21" s="1">
        <v>0.13030469417572021</v>
      </c>
      <c r="AE21" s="1">
        <v>4.726111888885498E-2</v>
      </c>
      <c r="AF21" s="1">
        <v>0.21626931428909302</v>
      </c>
      <c r="AG21" s="1">
        <v>0.46142816543579102</v>
      </c>
      <c r="AH21" s="1">
        <v>0.32230252027511597</v>
      </c>
      <c r="AI21" s="1">
        <v>0.10034900903701782</v>
      </c>
      <c r="AJ21" s="1">
        <v>3.4689843654632568E-2</v>
      </c>
      <c r="AK21" s="1">
        <v>0.20356470346450806</v>
      </c>
      <c r="AL21" s="1">
        <v>0.43938428163528442</v>
      </c>
      <c r="AM21" s="1">
        <v>0.35705101490020752</v>
      </c>
      <c r="AN21" s="1">
        <v>0.12929075956344604</v>
      </c>
      <c r="AO21" s="1">
        <v>5.2383065223693848E-2</v>
      </c>
      <c r="AP21" s="1">
        <v>0.20732581615447998</v>
      </c>
      <c r="AQ21" s="1">
        <v>0.445290207862854</v>
      </c>
      <c r="AR21" s="1">
        <v>0.34738397598266602</v>
      </c>
      <c r="AS21" s="1">
        <v>0.12375205755233765</v>
      </c>
      <c r="AT21" s="1">
        <v>4.8028826713562012E-2</v>
      </c>
      <c r="AU21" s="1">
        <v>0.20718216896057129</v>
      </c>
      <c r="AV21" s="1">
        <v>0.46867424249649048</v>
      </c>
      <c r="AW21" s="1">
        <v>0.32414358854293823</v>
      </c>
      <c r="AX21" s="1">
        <v>8.8356852531433105E-2</v>
      </c>
      <c r="AY21" s="1">
        <v>2.4795770645141602E-2</v>
      </c>
      <c r="AZ21" s="1">
        <v>0.24493461847305298</v>
      </c>
      <c r="BA21" s="1">
        <v>0.46226036548614502</v>
      </c>
      <c r="BB21" s="1">
        <v>0.292805016040802</v>
      </c>
      <c r="BC21" s="1">
        <v>9.0934813022613525E-2</v>
      </c>
      <c r="BD21" s="1">
        <v>3.1539618968963623E-2</v>
      </c>
      <c r="BE21" s="1">
        <v>0.1965639561419299</v>
      </c>
      <c r="BF21" s="1">
        <v>0.46657627820968628</v>
      </c>
      <c r="BG21" s="1">
        <v>0.33685977619436713</v>
      </c>
      <c r="BH21" s="1">
        <v>0.10049499096620523</v>
      </c>
      <c r="BI21" s="1">
        <v>3.413853712725861E-2</v>
      </c>
      <c r="BJ21" s="1">
        <v>0.18012517193384914</v>
      </c>
      <c r="BK21" s="1">
        <v>0.45398405194282532</v>
      </c>
      <c r="BL21" s="1">
        <v>0.36589077921915425</v>
      </c>
      <c r="BM21" s="1">
        <v>0.1316320331541169</v>
      </c>
      <c r="BN21" s="1">
        <v>5.2763096397883423E-2</v>
      </c>
      <c r="BO21" s="1">
        <v>0.17189484834671021</v>
      </c>
      <c r="BP21" s="1">
        <v>0.40862733125686646</v>
      </c>
      <c r="BQ21" s="1">
        <v>0.41947782039642334</v>
      </c>
      <c r="BR21" s="1">
        <v>0.17775344848632812</v>
      </c>
      <c r="BS21" s="1">
        <v>8.193361759185791E-2</v>
      </c>
      <c r="BT21" s="1">
        <v>9.8129451274871826E-2</v>
      </c>
      <c r="BU21" s="1">
        <v>0.30893725156784058</v>
      </c>
      <c r="BV21" s="1">
        <v>0.5929332971572876</v>
      </c>
      <c r="BW21" s="1">
        <v>0.30979406833648682</v>
      </c>
      <c r="BX21" s="1">
        <v>0.15938335657119751</v>
      </c>
      <c r="BY21" s="1">
        <v>0.10019487142562866</v>
      </c>
      <c r="BZ21" s="1">
        <v>0.29634398221969604</v>
      </c>
      <c r="CA21" s="1">
        <v>0.60346114635467529</v>
      </c>
      <c r="CB21" s="1">
        <v>0.28104317188262939</v>
      </c>
      <c r="CC21" s="1">
        <v>0.10950952768325806</v>
      </c>
      <c r="CD21" s="1">
        <v>0.12046569585800171</v>
      </c>
      <c r="CE21" s="1">
        <v>0.39369553327560425</v>
      </c>
      <c r="CF21" s="1">
        <v>0.48583877086639404</v>
      </c>
      <c r="CG21" s="1">
        <v>0.19596731662750244</v>
      </c>
      <c r="CH21" s="1">
        <v>7.3609292507171631E-2</v>
      </c>
      <c r="CI21" s="1">
        <v>8.4885716438293457E-2</v>
      </c>
      <c r="CJ21" s="1">
        <v>0.32959216833114624</v>
      </c>
      <c r="CK21" s="1">
        <v>0.5855221152305603</v>
      </c>
      <c r="CL21" s="1">
        <v>0.28710591793060303</v>
      </c>
      <c r="CM21" s="1">
        <v>0.13889420032501221</v>
      </c>
      <c r="CN21" s="1">
        <v>9.7125377809746616E-2</v>
      </c>
      <c r="CO21" s="1">
        <v>0.39539054036140442</v>
      </c>
      <c r="CP21" s="1">
        <v>0.5074840958568726</v>
      </c>
      <c r="CQ21" s="1">
        <v>0.20367670957410988</v>
      </c>
      <c r="CR21" s="1">
        <v>8.1172285474346753E-2</v>
      </c>
      <c r="CS21" s="1">
        <v>0.19017142057418823</v>
      </c>
      <c r="CT21" s="1">
        <v>0.4290277361869812</v>
      </c>
      <c r="CU21" s="1">
        <v>0.38080084323883057</v>
      </c>
      <c r="CV21" s="1">
        <v>9.9100649356842041E-2</v>
      </c>
      <c r="CW21" s="1">
        <v>2.2935986518859863E-2</v>
      </c>
      <c r="CX21" s="1">
        <v>0.17179542779922485</v>
      </c>
      <c r="CY21" s="1">
        <v>0.34104353189468384</v>
      </c>
      <c r="CZ21" s="1">
        <v>0.48716104030609131</v>
      </c>
      <c r="DA21" s="1">
        <v>0.1902618408203125</v>
      </c>
      <c r="DB21" s="1">
        <v>7.7841818332672119E-2</v>
      </c>
      <c r="DC21" s="1">
        <v>0.15478742122650146</v>
      </c>
      <c r="DD21" s="1">
        <v>0.3381502628326416</v>
      </c>
      <c r="DE21" s="1">
        <v>0.50706231594085693</v>
      </c>
      <c r="DF21" s="1">
        <v>0.18426597118377686</v>
      </c>
      <c r="DG21" s="1">
        <v>8.0695271492004395E-2</v>
      </c>
      <c r="DH21" s="1">
        <v>6.7658642211515851E-2</v>
      </c>
      <c r="DI21" s="1">
        <v>0.30780896544456482</v>
      </c>
      <c r="DJ21" s="1">
        <v>0.62453240647456898</v>
      </c>
      <c r="DK21" s="1">
        <v>0.26493355989784728</v>
      </c>
      <c r="DL21" s="1">
        <v>9.1066321576656756E-2</v>
      </c>
      <c r="DM21" s="1">
        <v>0.133087158203125</v>
      </c>
      <c r="DN21" s="1">
        <v>0.41235041618347168</v>
      </c>
      <c r="DO21" s="1">
        <v>0.45456242561340332</v>
      </c>
      <c r="DP21" s="1">
        <v>0.18762886524200439</v>
      </c>
      <c r="DQ21" s="1">
        <v>8.4449291229248047E-2</v>
      </c>
      <c r="DR21" s="1">
        <v>0.15583717823028564</v>
      </c>
      <c r="DS21" s="1">
        <v>0.43718200922012329</v>
      </c>
      <c r="DT21" s="1">
        <v>0.40698081254959106</v>
      </c>
      <c r="DU21" s="1">
        <v>0.14788627624511719</v>
      </c>
      <c r="DV21" s="1">
        <v>6.398165225982666E-2</v>
      </c>
      <c r="DW21" s="1">
        <v>0.16163897514343262</v>
      </c>
      <c r="DX21" s="1">
        <v>0.50237488746643066</v>
      </c>
      <c r="DY21" s="1">
        <v>0.33598613739013672</v>
      </c>
      <c r="DZ21" s="1">
        <v>0.12846052646636963</v>
      </c>
      <c r="EA21" s="1">
        <v>7.0760846138000488E-2</v>
      </c>
      <c r="EB21" s="1">
        <v>0.19569993019104004</v>
      </c>
      <c r="EC21" s="1">
        <v>0.45861423015594482</v>
      </c>
      <c r="ED21" s="1">
        <v>0.34568583965301514</v>
      </c>
      <c r="EE21" s="1">
        <v>0.11867606639862061</v>
      </c>
      <c r="EF21" s="1">
        <v>5.4250597953796387E-2</v>
      </c>
      <c r="EG21" s="1">
        <v>0.13128113746643066</v>
      </c>
      <c r="EH21" s="1">
        <v>0.29744464159011841</v>
      </c>
      <c r="EI21" s="1">
        <v>0.57127422094345093</v>
      </c>
      <c r="EJ21" s="1">
        <v>0.21733665466308594</v>
      </c>
      <c r="EK21" s="1">
        <v>8.346855640411377E-2</v>
      </c>
      <c r="EL21" s="1">
        <v>0.16378867626190186</v>
      </c>
      <c r="EM21" s="1">
        <v>0.42324632406234741</v>
      </c>
      <c r="EN21" s="1">
        <v>0.41296499967575073</v>
      </c>
      <c r="EO21" s="1">
        <v>0.10861533880233765</v>
      </c>
      <c r="EP21" s="1">
        <v>2.4290502071380615E-2</v>
      </c>
      <c r="EQ21" s="1">
        <v>0.11491944199618553</v>
      </c>
      <c r="ER21" s="1">
        <v>0.3380788266658783</v>
      </c>
      <c r="ES21" s="1">
        <v>0.54700172745710862</v>
      </c>
      <c r="ET21" s="1">
        <v>0.22272025345998067</v>
      </c>
      <c r="EU21" s="1">
        <v>8.2304503606898269E-2</v>
      </c>
      <c r="EV21" s="1">
        <v>5.8046698570251465E-2</v>
      </c>
      <c r="EW21" s="1">
        <v>0.28790163993835449</v>
      </c>
      <c r="EX21" s="1">
        <v>0.65405166149139404</v>
      </c>
      <c r="EY21" s="1">
        <v>0.19307965040206909</v>
      </c>
      <c r="EZ21" s="1">
        <v>5.7728290557861328E-2</v>
      </c>
      <c r="FA21" s="1">
        <v>9.2626500884895768E-2</v>
      </c>
      <c r="FB21" s="1">
        <v>0.37718507647514343</v>
      </c>
      <c r="FC21" s="1">
        <v>0.53018843396520154</v>
      </c>
      <c r="FD21" s="1">
        <v>0.1831228937683117</v>
      </c>
      <c r="FE21" s="1">
        <v>5.6062376352763149E-2</v>
      </c>
    </row>
  </sheetData>
  <hyperlinks>
    <hyperlink ref="EY30" location="'Income shares, all regions'!A1" display="'Income shares, all regions'!A1" xr:uid="{00000000-0004-0000-4B00-000000000000}"/>
  </hyperlinks>
  <pageMargins left="0.7" right="0.7" top="0.75" bottom="0.75" header="0.3" footer="0.3"/>
  <pageSetup paperSize="9" orientation="portrait" horizontalDpi="0" verticalDpi="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G121"/>
  <sheetViews>
    <sheetView workbookViewId="0">
      <selection activeCell="F9" sqref="F9:G9"/>
    </sheetView>
  </sheetViews>
  <sheetFormatPr baseColWidth="10" defaultColWidth="11.1640625" defaultRowHeight="16" x14ac:dyDescent="0.2"/>
  <cols>
    <col min="1" max="1" width="13.33203125" style="312" bestFit="1" customWidth="1"/>
    <col min="2" max="2" width="22.83203125" style="312" bestFit="1" customWidth="1"/>
    <col min="3" max="3" width="16.33203125" style="312" customWidth="1"/>
    <col min="4" max="4" width="11.1640625" style="312"/>
    <col min="5" max="5" width="23.6640625" style="312" customWidth="1"/>
    <col min="6" max="16384" width="11.1640625" style="312"/>
  </cols>
  <sheetData>
    <row r="1" spans="1:7" x14ac:dyDescent="0.2">
      <c r="A1" s="313" t="s">
        <v>3657</v>
      </c>
    </row>
    <row r="2" spans="1:7" x14ac:dyDescent="0.2">
      <c r="A2" s="318"/>
    </row>
    <row r="3" spans="1:7" x14ac:dyDescent="0.2">
      <c r="A3" s="317" t="s">
        <v>3592</v>
      </c>
      <c r="B3" s="317" t="s">
        <v>3658</v>
      </c>
      <c r="C3" s="317" t="s">
        <v>3659</v>
      </c>
    </row>
    <row r="4" spans="1:7" x14ac:dyDescent="0.2">
      <c r="A4" s="317">
        <v>10</v>
      </c>
      <c r="B4" s="316">
        <f>'data-gic19802020'!C12/100</f>
        <v>0.86711520385742191</v>
      </c>
      <c r="C4" s="316">
        <f>'data-gic18202020'!C12/100</f>
        <v>5.5964597167968746</v>
      </c>
    </row>
    <row r="5" spans="1:7" x14ac:dyDescent="0.2">
      <c r="A5" s="317">
        <v>11</v>
      </c>
      <c r="B5" s="316">
        <f>'data-gic19802020'!C13/100</f>
        <v>0.86439830017089847</v>
      </c>
      <c r="C5" s="316">
        <f>'data-gic18202020'!C13/100</f>
        <v>5.3397469482421878</v>
      </c>
      <c r="E5" s="318"/>
      <c r="F5" s="320" t="s">
        <v>3653</v>
      </c>
      <c r="G5" s="320" t="s">
        <v>3654</v>
      </c>
    </row>
    <row r="6" spans="1:7" x14ac:dyDescent="0.2">
      <c r="A6" s="317">
        <v>12</v>
      </c>
      <c r="B6" s="316">
        <f>'data-gic19802020'!C14/100</f>
        <v>0.87170581054687502</v>
      </c>
      <c r="C6" s="316">
        <f>'data-gic18202020'!C14/100</f>
        <v>5.1446461181640624</v>
      </c>
      <c r="E6" s="318">
        <v>1980</v>
      </c>
      <c r="F6" s="321">
        <f>'data-SharesB50M40T1T01'!B13</f>
        <v>5.282139778137207E-2</v>
      </c>
      <c r="G6" s="321">
        <f>'data-SharesB50M40T1T01'!D13</f>
        <v>0.17801007628440857</v>
      </c>
    </row>
    <row r="7" spans="1:7" x14ac:dyDescent="0.2">
      <c r="A7" s="317">
        <v>13</v>
      </c>
      <c r="B7" s="316">
        <f>'data-gic19802020'!C15/100</f>
        <v>0.89090231323242197</v>
      </c>
      <c r="C7" s="316">
        <f>'data-gic18202020'!C15/100</f>
        <v>5.0110199584960933</v>
      </c>
      <c r="E7" s="318">
        <v>2020</v>
      </c>
      <c r="F7" s="321">
        <f>'data-SharesB50M40T1T01'!B25</f>
        <v>7.1331016719341278E-2</v>
      </c>
      <c r="G7" s="321">
        <f>'data-SharesB50M40T1T01'!D25</f>
        <v>0.2060459703207016</v>
      </c>
    </row>
    <row r="8" spans="1:7" x14ac:dyDescent="0.2">
      <c r="A8" s="317">
        <v>14</v>
      </c>
      <c r="B8" s="316">
        <f>'data-gic19802020'!C16/100</f>
        <v>0.92284323120117195</v>
      </c>
      <c r="C8" s="316">
        <f>'data-gic18202020'!C16/100</f>
        <v>4.9621517333984375</v>
      </c>
      <c r="E8" s="318" t="s">
        <v>3655</v>
      </c>
      <c r="F8" s="321">
        <f>(F$7*'T4'!$F$3-F$6*'T4'!$E$3)/('T4'!$F$3-'T4'!$E$3)</f>
        <v>7.8871233027482279E-2</v>
      </c>
      <c r="G8" s="321">
        <f>(G$7*'T4'!$F$3-G$6*'T4'!$E$3)/('T4'!$F$3-'T4'!$E$3)</f>
        <v>0.21746688104469966</v>
      </c>
    </row>
    <row r="9" spans="1:7" x14ac:dyDescent="0.2">
      <c r="A9" s="317">
        <v>15</v>
      </c>
      <c r="B9" s="316">
        <f>'data-gic19802020'!C17/100</f>
        <v>0.97133903503417973</v>
      </c>
      <c r="C9" s="316">
        <f>'data-gic18202020'!C17/100</f>
        <v>5.0189666748046875</v>
      </c>
      <c r="E9" s="318" t="s">
        <v>3656</v>
      </c>
      <c r="F9" s="321">
        <f>(F$7*'T3'!$F$3-F$6*'T3'!$E$3)/('T3'!$F$3-'T3'!$E$3)</f>
        <v>8.9877255407007903E-2</v>
      </c>
      <c r="G9" s="321">
        <f>(G$7*'T3'!$F$3-G$6*'T3'!$E$3)/('T3'!$F$3-'T3'!$E$3)</f>
        <v>0.23413733105382903</v>
      </c>
    </row>
    <row r="10" spans="1:7" x14ac:dyDescent="0.2">
      <c r="A10" s="317">
        <v>16</v>
      </c>
      <c r="B10" s="316">
        <f>'data-gic19802020'!C18/100</f>
        <v>1.0353960723876954</v>
      </c>
      <c r="C10" s="316">
        <f>'data-gic18202020'!C18/100</f>
        <v>5.1656053466796878</v>
      </c>
    </row>
    <row r="11" spans="1:7" x14ac:dyDescent="0.2">
      <c r="A11" s="317">
        <v>17</v>
      </c>
      <c r="B11" s="316">
        <f>'data-gic19802020'!C19/100</f>
        <v>1.1090413513183595</v>
      </c>
      <c r="C11" s="316">
        <f>'data-gic18202020'!C19/100</f>
        <v>5.3821158447265622</v>
      </c>
    </row>
    <row r="12" spans="1:7" x14ac:dyDescent="0.2">
      <c r="A12" s="317">
        <v>18</v>
      </c>
      <c r="B12" s="316">
        <f>'data-gic19802020'!C20/100</f>
        <v>1.1843596954345703</v>
      </c>
      <c r="C12" s="316">
        <f>'data-gic18202020'!C20/100</f>
        <v>5.6477088012695313</v>
      </c>
      <c r="E12" s="318"/>
      <c r="F12" s="320" t="s">
        <v>3653</v>
      </c>
      <c r="G12" s="320" t="s">
        <v>3654</v>
      </c>
    </row>
    <row r="13" spans="1:7" x14ac:dyDescent="0.2">
      <c r="A13" s="317">
        <v>19</v>
      </c>
      <c r="B13" s="316">
        <f>'data-gic19802020'!C21/100</f>
        <v>1.2524864196777343</v>
      </c>
      <c r="C13" s="316">
        <f>'data-gic18202020'!C21/100</f>
        <v>5.9154678955078124</v>
      </c>
      <c r="E13" s="318">
        <v>1820</v>
      </c>
      <c r="F13" s="321">
        <v>0.13564738631248499</v>
      </c>
      <c r="G13" s="321">
        <v>0.19707801938056946</v>
      </c>
    </row>
    <row r="14" spans="1:7" x14ac:dyDescent="0.2">
      <c r="A14" s="317">
        <v>20</v>
      </c>
      <c r="B14" s="316">
        <f>'data-gic19802020'!C22/100</f>
        <v>1.3060348052978514</v>
      </c>
      <c r="C14" s="316">
        <f>'data-gic18202020'!C22/100</f>
        <v>6.1226258544921874</v>
      </c>
      <c r="E14" s="318">
        <v>2020</v>
      </c>
      <c r="F14" s="321">
        <f>F7</f>
        <v>7.1331016719341278E-2</v>
      </c>
      <c r="G14" s="321">
        <f>G7</f>
        <v>0.2060459703207016</v>
      </c>
    </row>
    <row r="15" spans="1:7" x14ac:dyDescent="0.2">
      <c r="A15" s="317">
        <v>21</v>
      </c>
      <c r="B15" s="316">
        <f>'data-gic19802020'!C23/100</f>
        <v>1.3422307281494141</v>
      </c>
      <c r="C15" s="316">
        <f>'data-gic18202020'!C23/100</f>
        <v>6.2327645263671876</v>
      </c>
      <c r="E15" s="318" t="s">
        <v>3655</v>
      </c>
      <c r="F15" s="321">
        <f>(F$14*'T4'!$F$3-F$13*'T4'!$B$3)/('T4'!$F$3-'T4'!$B$3)</f>
        <v>7.077321543279437E-2</v>
      </c>
      <c r="G15" s="321">
        <f>(G$14*'T4'!$F$3-G$13*'T4'!$B$3)/('T4'!$F$3-'T4'!$B$3)</f>
        <v>0.20612374732527664</v>
      </c>
    </row>
    <row r="16" spans="1:7" x14ac:dyDescent="0.2">
      <c r="A16" s="317">
        <v>22</v>
      </c>
      <c r="B16" s="316">
        <f>'data-gic19802020'!C24/100</f>
        <v>1.3639040832519533</v>
      </c>
      <c r="C16" s="316">
        <f>'data-gic18202020'!C24/100</f>
        <v>6.286067749023438</v>
      </c>
      <c r="E16" s="318" t="s">
        <v>3656</v>
      </c>
      <c r="F16" s="321">
        <f>(F$14*'T3'!$F$3-F$13*'T3'!$B$3)/('T3'!$F$3-'T3'!$B$3)</f>
        <v>6.6995150990152547E-2</v>
      </c>
      <c r="G16" s="321">
        <f>(G$14*'T3'!$F$3-G$13*'T3'!$B$3)/('T3'!$F$3-'T3'!$B$3)</f>
        <v>0.2066505416201754</v>
      </c>
    </row>
    <row r="17" spans="1:5" x14ac:dyDescent="0.2">
      <c r="A17" s="317">
        <v>23</v>
      </c>
      <c r="B17" s="316">
        <f>'data-gic19802020'!C25/100</f>
        <v>1.3769672546386718</v>
      </c>
      <c r="C17" s="316">
        <f>'data-gic18202020'!C25/100</f>
        <v>6.2951716308593744</v>
      </c>
    </row>
    <row r="18" spans="1:5" x14ac:dyDescent="0.2">
      <c r="A18" s="317">
        <v>24</v>
      </c>
      <c r="B18" s="316">
        <f>'data-gic19802020'!C26/100</f>
        <v>1.3883030395507814</v>
      </c>
      <c r="C18" s="316">
        <f>'data-gic18202020'!C26/100</f>
        <v>6.2641462402343748</v>
      </c>
    </row>
    <row r="19" spans="1:5" x14ac:dyDescent="0.2">
      <c r="A19" s="317">
        <v>25</v>
      </c>
      <c r="B19" s="316">
        <f>'data-gic19802020'!C27/100</f>
        <v>1.4040849914550781</v>
      </c>
      <c r="C19" s="316">
        <f>'data-gic18202020'!C27/100</f>
        <v>6.2069151611328133</v>
      </c>
      <c r="E19" s="365" t="s">
        <v>423</v>
      </c>
    </row>
    <row r="20" spans="1:5" x14ac:dyDescent="0.2">
      <c r="A20" s="317">
        <v>26</v>
      </c>
      <c r="B20" s="316">
        <f>'data-gic19802020'!C28/100</f>
        <v>1.4276610717773437</v>
      </c>
      <c r="C20" s="316">
        <f>'data-gic18202020'!C28/100</f>
        <v>6.1682449951171874</v>
      </c>
    </row>
    <row r="21" spans="1:5" x14ac:dyDescent="0.2">
      <c r="A21" s="317">
        <v>27</v>
      </c>
      <c r="B21" s="316">
        <f>'data-gic19802020'!C29/100</f>
        <v>1.4585148925781248</v>
      </c>
      <c r="C21" s="316">
        <f>'data-gic18202020'!C29/100</f>
        <v>6.1203909912109369</v>
      </c>
    </row>
    <row r="22" spans="1:5" x14ac:dyDescent="0.2">
      <c r="A22" s="317">
        <v>28</v>
      </c>
      <c r="B22" s="316">
        <f>'data-gic19802020'!C30/100</f>
        <v>1.494097930908203</v>
      </c>
      <c r="C22" s="316">
        <f>'data-gic18202020'!C30/100</f>
        <v>6.0750968017578124</v>
      </c>
    </row>
    <row r="23" spans="1:5" x14ac:dyDescent="0.2">
      <c r="A23" s="317">
        <v>29</v>
      </c>
      <c r="B23" s="316">
        <f>'data-gic19802020'!C31/100</f>
        <v>1.5319066162109374</v>
      </c>
      <c r="C23" s="316">
        <f>'data-gic18202020'!C31/100</f>
        <v>6.0580675048828132</v>
      </c>
    </row>
    <row r="24" spans="1:5" x14ac:dyDescent="0.2">
      <c r="A24" s="317">
        <v>30</v>
      </c>
      <c r="B24" s="316">
        <f>'data-gic19802020'!C32/100</f>
        <v>1.5700163574218748</v>
      </c>
      <c r="C24" s="316">
        <f>'data-gic18202020'!C32/100</f>
        <v>6.0991353759765623</v>
      </c>
    </row>
    <row r="25" spans="1:5" x14ac:dyDescent="0.2">
      <c r="A25" s="317">
        <v>31</v>
      </c>
      <c r="B25" s="316">
        <f>'data-gic19802020'!C33/100</f>
        <v>1.6076537780761719</v>
      </c>
      <c r="C25" s="316">
        <f>'data-gic18202020'!C33/100</f>
        <v>6.2036072998046867</v>
      </c>
    </row>
    <row r="26" spans="1:5" x14ac:dyDescent="0.2">
      <c r="A26" s="317">
        <v>32</v>
      </c>
      <c r="B26" s="316">
        <f>'data-gic19802020'!C34/100</f>
        <v>1.6452477416992186</v>
      </c>
      <c r="C26" s="316">
        <f>'data-gic18202020'!C34/100</f>
        <v>6.3660388183593746</v>
      </c>
    </row>
    <row r="27" spans="1:5" x14ac:dyDescent="0.2">
      <c r="A27" s="317">
        <v>33</v>
      </c>
      <c r="B27" s="316">
        <f>'data-gic19802020'!C35/100</f>
        <v>1.6833184204101561</v>
      </c>
      <c r="C27" s="316">
        <f>'data-gic18202020'!C35/100</f>
        <v>6.5693851318359373</v>
      </c>
    </row>
    <row r="28" spans="1:5" x14ac:dyDescent="0.2">
      <c r="A28" s="317">
        <v>34</v>
      </c>
      <c r="B28" s="316">
        <f>'data-gic19802020'!C36/100</f>
        <v>1.7217398376464843</v>
      </c>
      <c r="C28" s="316">
        <f>'data-gic18202020'!C36/100</f>
        <v>6.8055733642578131</v>
      </c>
    </row>
    <row r="29" spans="1:5" x14ac:dyDescent="0.2">
      <c r="A29" s="317">
        <v>35</v>
      </c>
      <c r="B29" s="316">
        <f>'data-gic19802020'!C37/100</f>
        <v>1.7598080749511718</v>
      </c>
      <c r="C29" s="316">
        <f>'data-gic18202020'!C37/100</f>
        <v>7.0707979736328124</v>
      </c>
    </row>
    <row r="30" spans="1:5" x14ac:dyDescent="0.2">
      <c r="A30" s="317">
        <v>36</v>
      </c>
      <c r="B30" s="316">
        <f>'data-gic19802020'!C38/100</f>
        <v>1.7965192871093751</v>
      </c>
      <c r="C30" s="316">
        <f>'data-gic18202020'!C38/100</f>
        <v>7.3573749999999993</v>
      </c>
    </row>
    <row r="31" spans="1:5" x14ac:dyDescent="0.2">
      <c r="A31" s="317">
        <v>37</v>
      </c>
      <c r="B31" s="316">
        <f>'data-gic19802020'!C39/100</f>
        <v>1.8309259338378905</v>
      </c>
      <c r="C31" s="316">
        <f>'data-gic18202020'!C39/100</f>
        <v>7.6648928222656254</v>
      </c>
    </row>
    <row r="32" spans="1:5" x14ac:dyDescent="0.2">
      <c r="A32" s="317">
        <v>38</v>
      </c>
      <c r="B32" s="316">
        <f>'data-gic19802020'!C40/100</f>
        <v>1.8623853149414062</v>
      </c>
      <c r="C32" s="316">
        <f>'data-gic18202020'!C40/100</f>
        <v>7.9791220703125001</v>
      </c>
    </row>
    <row r="33" spans="1:3" x14ac:dyDescent="0.2">
      <c r="A33" s="317">
        <v>39</v>
      </c>
      <c r="B33" s="316">
        <f>'data-gic19802020'!C41/100</f>
        <v>1.8905899047851562</v>
      </c>
      <c r="C33" s="316">
        <f>'data-gic18202020'!C41/100</f>
        <v>8.2704906005859371</v>
      </c>
    </row>
    <row r="34" spans="1:3" x14ac:dyDescent="0.2">
      <c r="A34" s="317">
        <v>40</v>
      </c>
      <c r="B34" s="316">
        <f>'data-gic19802020'!C42/100</f>
        <v>1.9154684143066407</v>
      </c>
      <c r="C34" s="316">
        <f>'data-gic18202020'!C42/100</f>
        <v>8.5284631347656248</v>
      </c>
    </row>
    <row r="35" spans="1:3" x14ac:dyDescent="0.2">
      <c r="A35" s="317">
        <v>41</v>
      </c>
      <c r="B35" s="316">
        <f>'data-gic19802020'!C43/100</f>
        <v>1.9370309448242187</v>
      </c>
      <c r="C35" s="316">
        <f>'data-gic18202020'!C43/100</f>
        <v>8.7499427490234378</v>
      </c>
    </row>
    <row r="36" spans="1:3" x14ac:dyDescent="0.2">
      <c r="A36" s="317">
        <v>42</v>
      </c>
      <c r="B36" s="316">
        <f>'data-gic19802020'!C44/100</f>
        <v>1.9552388305664061</v>
      </c>
      <c r="C36" s="316">
        <f>'data-gic18202020'!C44/100</f>
        <v>8.9361719970703124</v>
      </c>
    </row>
    <row r="37" spans="1:3" x14ac:dyDescent="0.2">
      <c r="A37" s="317">
        <v>43</v>
      </c>
      <c r="B37" s="316">
        <f>'data-gic19802020'!C45/100</f>
        <v>1.9699869079589842</v>
      </c>
      <c r="C37" s="316">
        <f>'data-gic18202020'!C45/100</f>
        <v>9.1054316406249995</v>
      </c>
    </row>
    <row r="38" spans="1:3" x14ac:dyDescent="0.2">
      <c r="A38" s="317">
        <v>44</v>
      </c>
      <c r="B38" s="316">
        <f>'data-gic19802020'!C46/100</f>
        <v>1.9811690673828124</v>
      </c>
      <c r="C38" s="316">
        <f>'data-gic18202020'!C46/100</f>
        <v>9.2672875976562494</v>
      </c>
    </row>
    <row r="39" spans="1:3" x14ac:dyDescent="0.2">
      <c r="A39" s="317">
        <v>45</v>
      </c>
      <c r="B39" s="316">
        <f>'data-gic19802020'!C47/100</f>
        <v>1.9887438964843751</v>
      </c>
      <c r="C39" s="316">
        <f>'data-gic18202020'!C47/100</f>
        <v>9.4254957275390616</v>
      </c>
    </row>
    <row r="40" spans="1:3" x14ac:dyDescent="0.2">
      <c r="A40" s="317">
        <v>46</v>
      </c>
      <c r="B40" s="316">
        <f>'data-gic19802020'!C48/100</f>
        <v>1.9926642456054688</v>
      </c>
      <c r="C40" s="316">
        <f>'data-gic18202020'!C48/100</f>
        <v>9.5802407226562494</v>
      </c>
    </row>
    <row r="41" spans="1:3" x14ac:dyDescent="0.2">
      <c r="A41" s="317">
        <v>47</v>
      </c>
      <c r="B41" s="316">
        <f>'data-gic19802020'!C49/100</f>
        <v>1.992767333984375</v>
      </c>
      <c r="C41" s="316">
        <f>'data-gic18202020'!C49/100</f>
        <v>9.728045043945313</v>
      </c>
    </row>
    <row r="42" spans="1:3" x14ac:dyDescent="0.2">
      <c r="A42" s="317">
        <v>48</v>
      </c>
      <c r="B42" s="316">
        <f>'data-gic19802020'!C50/100</f>
        <v>1.9894715270996093</v>
      </c>
      <c r="C42" s="316">
        <f>'data-gic18202020'!C50/100</f>
        <v>9.8582504882812501</v>
      </c>
    </row>
    <row r="43" spans="1:3" x14ac:dyDescent="0.2">
      <c r="A43" s="317">
        <v>49</v>
      </c>
      <c r="B43" s="316">
        <f>'data-gic19802020'!C51/100</f>
        <v>1.9837324218750001</v>
      </c>
      <c r="C43" s="316">
        <f>'data-gic18202020'!C51/100</f>
        <v>9.9378746337890629</v>
      </c>
    </row>
    <row r="44" spans="1:3" x14ac:dyDescent="0.2">
      <c r="A44" s="317">
        <v>50</v>
      </c>
      <c r="B44" s="316">
        <f>'data-gic19802020'!C52/100</f>
        <v>1.9764818115234375</v>
      </c>
      <c r="C44" s="316">
        <f>'data-gic18202020'!C52/100</f>
        <v>9.9762413330078132</v>
      </c>
    </row>
    <row r="45" spans="1:3" x14ac:dyDescent="0.2">
      <c r="A45" s="317">
        <v>51</v>
      </c>
      <c r="B45" s="316">
        <f>'data-gic19802020'!C53/100</f>
        <v>1.9687520446777345</v>
      </c>
      <c r="C45" s="316">
        <f>'data-gic18202020'!C53/100</f>
        <v>10.014387451171876</v>
      </c>
    </row>
    <row r="46" spans="1:3" x14ac:dyDescent="0.2">
      <c r="A46" s="317">
        <v>52</v>
      </c>
      <c r="B46" s="316">
        <f>'data-gic19802020'!C54/100</f>
        <v>1.9618648071289062</v>
      </c>
      <c r="C46" s="316">
        <f>'data-gic18202020'!C54/100</f>
        <v>10.081712036132812</v>
      </c>
    </row>
    <row r="47" spans="1:3" x14ac:dyDescent="0.2">
      <c r="A47" s="317">
        <v>53</v>
      </c>
      <c r="B47" s="316">
        <f>'data-gic19802020'!C55/100</f>
        <v>1.9565308532714842</v>
      </c>
      <c r="C47" s="316">
        <f>'data-gic18202020'!C55/100</f>
        <v>10.1901005859375</v>
      </c>
    </row>
    <row r="48" spans="1:3" x14ac:dyDescent="0.2">
      <c r="A48" s="317">
        <v>54</v>
      </c>
      <c r="B48" s="316">
        <f>'data-gic19802020'!C56/100</f>
        <v>1.9525944519042968</v>
      </c>
      <c r="C48" s="316">
        <f>'data-gic18202020'!C56/100</f>
        <v>10.385693359375001</v>
      </c>
    </row>
    <row r="49" spans="1:3" x14ac:dyDescent="0.2">
      <c r="A49" s="317">
        <v>55</v>
      </c>
      <c r="B49" s="316">
        <f>'data-gic19802020'!C57/100</f>
        <v>1.9493565673828124</v>
      </c>
      <c r="C49" s="316">
        <f>'data-gic18202020'!C57/100</f>
        <v>10.663916992187501</v>
      </c>
    </row>
    <row r="50" spans="1:3" x14ac:dyDescent="0.2">
      <c r="A50" s="317">
        <v>56</v>
      </c>
      <c r="B50" s="316">
        <f>'data-gic19802020'!C58/100</f>
        <v>1.9453963012695312</v>
      </c>
      <c r="C50" s="316">
        <f>'data-gic18202020'!C58/100</f>
        <v>10.986865234374999</v>
      </c>
    </row>
    <row r="51" spans="1:3" x14ac:dyDescent="0.2">
      <c r="A51" s="317">
        <v>57</v>
      </c>
      <c r="B51" s="316">
        <f>'data-gic19802020'!C59/100</f>
        <v>1.9385762634277344</v>
      </c>
      <c r="C51" s="316">
        <f>'data-gic18202020'!C59/100</f>
        <v>11.3268798828125</v>
      </c>
    </row>
    <row r="52" spans="1:3" x14ac:dyDescent="0.2">
      <c r="A52" s="317">
        <v>58</v>
      </c>
      <c r="B52" s="316">
        <f>'data-gic19802020'!C60/100</f>
        <v>1.9265988464355468</v>
      </c>
      <c r="C52" s="316">
        <f>'data-gic18202020'!C60/100</f>
        <v>11.679027343749999</v>
      </c>
    </row>
    <row r="53" spans="1:3" x14ac:dyDescent="0.2">
      <c r="A53" s="317">
        <v>59</v>
      </c>
      <c r="B53" s="316">
        <f>'data-gic19802020'!C61/100</f>
        <v>1.9075486145019531</v>
      </c>
      <c r="C53" s="316">
        <f>'data-gic18202020'!C61/100</f>
        <v>12.040135009765624</v>
      </c>
    </row>
    <row r="54" spans="1:3" x14ac:dyDescent="0.2">
      <c r="A54" s="317">
        <v>60</v>
      </c>
      <c r="B54" s="316">
        <f>'data-gic19802020'!C62/100</f>
        <v>1.8802430114746094</v>
      </c>
      <c r="C54" s="316">
        <f>'data-gic18202020'!C62/100</f>
        <v>12.407959228515624</v>
      </c>
    </row>
    <row r="55" spans="1:3" x14ac:dyDescent="0.2">
      <c r="A55" s="317">
        <v>61</v>
      </c>
      <c r="B55" s="316">
        <f>'data-gic19802020'!C63/100</f>
        <v>1.8448522644042971</v>
      </c>
      <c r="C55" s="316">
        <f>'data-gic18202020'!C63/100</f>
        <v>12.782669921875</v>
      </c>
    </row>
    <row r="56" spans="1:3" x14ac:dyDescent="0.2">
      <c r="A56" s="317">
        <v>62</v>
      </c>
      <c r="B56" s="316">
        <f>'data-gic19802020'!C64/100</f>
        <v>1.8025990295410157</v>
      </c>
      <c r="C56" s="316">
        <f>'data-gic18202020'!C64/100</f>
        <v>13.167112060546874</v>
      </c>
    </row>
    <row r="57" spans="1:3" x14ac:dyDescent="0.2">
      <c r="A57" s="317">
        <v>63</v>
      </c>
      <c r="B57" s="316">
        <f>'data-gic19802020'!C65/100</f>
        <v>1.7553742980957032</v>
      </c>
      <c r="C57" s="316">
        <f>'data-gic18202020'!C65/100</f>
        <v>13.566004150390624</v>
      </c>
    </row>
    <row r="58" spans="1:3" x14ac:dyDescent="0.2">
      <c r="A58" s="317">
        <v>64</v>
      </c>
      <c r="B58" s="316">
        <f>'data-gic19802020'!C66/100</f>
        <v>1.7039395751953126</v>
      </c>
      <c r="C58" s="316">
        <f>'data-gic18202020'!C66/100</f>
        <v>13.983701904296874</v>
      </c>
    </row>
    <row r="59" spans="1:3" x14ac:dyDescent="0.2">
      <c r="A59" s="317">
        <v>65</v>
      </c>
      <c r="B59" s="316">
        <f>'data-gic19802020'!C67/100</f>
        <v>1.6477457580566406</v>
      </c>
      <c r="C59" s="316">
        <f>'data-gic18202020'!C67/100</f>
        <v>14.424666015625</v>
      </c>
    </row>
    <row r="60" spans="1:3" x14ac:dyDescent="0.2">
      <c r="A60" s="317">
        <v>66</v>
      </c>
      <c r="B60" s="316">
        <f>'data-gic19802020'!C68/100</f>
        <v>1.5859146118164062</v>
      </c>
      <c r="C60" s="316">
        <f>'data-gic18202020'!C68/100</f>
        <v>14.891964355468749</v>
      </c>
    </row>
    <row r="61" spans="1:3" x14ac:dyDescent="0.2">
      <c r="A61" s="317">
        <v>67</v>
      </c>
      <c r="B61" s="316">
        <f>'data-gic19802020'!C69/100</f>
        <v>1.5180354309082031</v>
      </c>
      <c r="C61" s="316">
        <f>'data-gic18202020'!C69/100</f>
        <v>15.387410644531251</v>
      </c>
    </row>
    <row r="62" spans="1:3" x14ac:dyDescent="0.2">
      <c r="A62" s="317">
        <v>68</v>
      </c>
      <c r="B62" s="316">
        <f>'data-gic19802020'!C70/100</f>
        <v>1.4439842224121093</v>
      </c>
      <c r="C62" s="316">
        <f>'data-gic18202020'!C70/100</f>
        <v>15.90026123046875</v>
      </c>
    </row>
    <row r="63" spans="1:3" x14ac:dyDescent="0.2">
      <c r="A63" s="317">
        <v>69</v>
      </c>
      <c r="B63" s="316">
        <f>'data-gic19802020'!C71/100</f>
        <v>1.3655093231201172</v>
      </c>
      <c r="C63" s="316">
        <f>'data-gic18202020'!C71/100</f>
        <v>16.332285400390624</v>
      </c>
    </row>
    <row r="64" spans="1:3" x14ac:dyDescent="0.2">
      <c r="A64" s="317">
        <v>70</v>
      </c>
      <c r="B64" s="316">
        <f>'data-gic19802020'!C72/100</f>
        <v>1.2865347442626953</v>
      </c>
      <c r="C64" s="316">
        <f>'data-gic18202020'!C72/100</f>
        <v>16.669944335937501</v>
      </c>
    </row>
    <row r="65" spans="1:3" x14ac:dyDescent="0.2">
      <c r="A65" s="317">
        <v>71</v>
      </c>
      <c r="B65" s="316">
        <f>'data-gic19802020'!C73/100</f>
        <v>1.2088327789306641</v>
      </c>
      <c r="C65" s="316">
        <f>'data-gic18202020'!C73/100</f>
        <v>16.895894775390627</v>
      </c>
    </row>
    <row r="66" spans="1:3" x14ac:dyDescent="0.2">
      <c r="A66" s="317">
        <v>72</v>
      </c>
      <c r="B66" s="316">
        <f>'data-gic19802020'!C74/100</f>
        <v>1.1331397247314454</v>
      </c>
      <c r="C66" s="316">
        <f>'data-gic18202020'!C74/100</f>
        <v>17.007791748046873</v>
      </c>
    </row>
    <row r="67" spans="1:3" x14ac:dyDescent="0.2">
      <c r="A67" s="317">
        <v>73</v>
      </c>
      <c r="B67" s="316">
        <f>'data-gic19802020'!C75/100</f>
        <v>1.0606352386474609</v>
      </c>
      <c r="C67" s="316">
        <f>'data-gic18202020'!C75/100</f>
        <v>17.126374755859374</v>
      </c>
    </row>
    <row r="68" spans="1:3" x14ac:dyDescent="0.2">
      <c r="A68" s="317">
        <v>74</v>
      </c>
      <c r="B68" s="316">
        <f>'data-gic19802020'!C76/100</f>
        <v>0.99211726379394538</v>
      </c>
      <c r="C68" s="316">
        <f>'data-gic18202020'!C76/100</f>
        <v>17.235721191406252</v>
      </c>
    </row>
    <row r="69" spans="1:3" x14ac:dyDescent="0.2">
      <c r="A69" s="317">
        <v>75</v>
      </c>
      <c r="B69" s="316">
        <f>'data-gic19802020'!C77/100</f>
        <v>0.92836331176757814</v>
      </c>
      <c r="C69" s="316">
        <f>'data-gic18202020'!C77/100</f>
        <v>17.30094580078125</v>
      </c>
    </row>
    <row r="70" spans="1:3" x14ac:dyDescent="0.2">
      <c r="A70" s="317">
        <v>76</v>
      </c>
      <c r="B70" s="316">
        <f>'data-gic19802020'!C78/100</f>
        <v>0.87149180603027343</v>
      </c>
      <c r="C70" s="316">
        <f>'data-gic18202020'!C78/100</f>
        <v>17.380446044921875</v>
      </c>
    </row>
    <row r="71" spans="1:3" x14ac:dyDescent="0.2">
      <c r="A71" s="317">
        <v>77</v>
      </c>
      <c r="B71" s="316">
        <f>'data-gic19802020'!C79/100</f>
        <v>0.82218605041503912</v>
      </c>
      <c r="C71" s="316">
        <f>'data-gic18202020'!C79/100</f>
        <v>17.519262451171876</v>
      </c>
    </row>
    <row r="72" spans="1:3" x14ac:dyDescent="0.2">
      <c r="A72" s="317">
        <v>78</v>
      </c>
      <c r="B72" s="316">
        <f>'data-gic19802020'!C80/100</f>
        <v>0.78148727416992192</v>
      </c>
      <c r="C72" s="316">
        <f>'data-gic18202020'!C80/100</f>
        <v>17.595339843750001</v>
      </c>
    </row>
    <row r="73" spans="1:3" x14ac:dyDescent="0.2">
      <c r="A73" s="317">
        <v>79</v>
      </c>
      <c r="B73" s="316">
        <f>'data-gic19802020'!C81/100</f>
        <v>0.74915113830566415</v>
      </c>
      <c r="C73" s="316">
        <f>'data-gic18202020'!C81/100</f>
        <v>17.663291015624999</v>
      </c>
    </row>
    <row r="74" spans="1:3" x14ac:dyDescent="0.2">
      <c r="A74" s="317">
        <v>80</v>
      </c>
      <c r="B74" s="316">
        <f>'data-gic19802020'!C82/100</f>
        <v>0.72323527526855469</v>
      </c>
      <c r="C74" s="316">
        <f>'data-gic18202020'!C82/100</f>
        <v>17.741277587890625</v>
      </c>
    </row>
    <row r="75" spans="1:3" x14ac:dyDescent="0.2">
      <c r="A75" s="317">
        <v>81</v>
      </c>
      <c r="B75" s="316">
        <f>'data-gic19802020'!C83/100</f>
        <v>0.7014092407226562</v>
      </c>
      <c r="C75" s="316">
        <f>'data-gic18202020'!C83/100</f>
        <v>17.771547607421876</v>
      </c>
    </row>
    <row r="76" spans="1:3" x14ac:dyDescent="0.2">
      <c r="A76" s="317">
        <v>82</v>
      </c>
      <c r="B76" s="316">
        <f>'data-gic19802020'!C84/100</f>
        <v>0.68373973083496098</v>
      </c>
      <c r="C76" s="316">
        <f>'data-gic18202020'!C84/100</f>
        <v>17.719626220703127</v>
      </c>
    </row>
    <row r="77" spans="1:3" x14ac:dyDescent="0.2">
      <c r="A77" s="317">
        <v>83</v>
      </c>
      <c r="B77" s="316">
        <f>'data-gic19802020'!C85/100</f>
        <v>0.66929829406738284</v>
      </c>
      <c r="C77" s="316">
        <f>'data-gic18202020'!C85/100</f>
        <v>17.655950683593751</v>
      </c>
    </row>
    <row r="78" spans="1:3" x14ac:dyDescent="0.2">
      <c r="A78" s="317">
        <v>84</v>
      </c>
      <c r="B78" s="316">
        <f>'data-gic19802020'!C86/100</f>
        <v>0.65760296630859372</v>
      </c>
      <c r="C78" s="316">
        <f>'data-gic18202020'!C86/100</f>
        <v>17.560637695312501</v>
      </c>
    </row>
    <row r="79" spans="1:3" x14ac:dyDescent="0.2">
      <c r="A79" s="317">
        <v>85</v>
      </c>
      <c r="B79" s="316">
        <f>'data-gic19802020'!C87/100</f>
        <v>0.64832769775390631</v>
      </c>
      <c r="C79" s="316">
        <f>'data-gic18202020'!C87/100</f>
        <v>17.4322529296875</v>
      </c>
    </row>
    <row r="80" spans="1:3" x14ac:dyDescent="0.2">
      <c r="A80" s="317">
        <v>86</v>
      </c>
      <c r="B80" s="316">
        <f>'data-gic19802020'!C88/100</f>
        <v>0.64241243743896492</v>
      </c>
      <c r="C80" s="316">
        <f>'data-gic18202020'!C88/100</f>
        <v>17.304840087890625</v>
      </c>
    </row>
    <row r="81" spans="1:3" x14ac:dyDescent="0.2">
      <c r="A81" s="317">
        <v>87</v>
      </c>
      <c r="B81" s="316">
        <f>'data-gic19802020'!C89/100</f>
        <v>0.63938187408447267</v>
      </c>
      <c r="C81" s="316">
        <f>'data-gic18202020'!C89/100</f>
        <v>17.2037021484375</v>
      </c>
    </row>
    <row r="82" spans="1:3" x14ac:dyDescent="0.2">
      <c r="A82" s="317">
        <v>88</v>
      </c>
      <c r="B82" s="316">
        <f>'data-gic19802020'!C90/100</f>
        <v>0.63805144500732425</v>
      </c>
      <c r="C82" s="316">
        <f>'data-gic18202020'!C90/100</f>
        <v>17.069110107421874</v>
      </c>
    </row>
    <row r="83" spans="1:3" x14ac:dyDescent="0.2">
      <c r="A83" s="317">
        <v>89</v>
      </c>
      <c r="B83" s="316">
        <f>'data-gic19802020'!C91/100</f>
        <v>0.6381388626098633</v>
      </c>
      <c r="C83" s="316">
        <f>'data-gic18202020'!C91/100</f>
        <v>16.918273437499998</v>
      </c>
    </row>
    <row r="84" spans="1:3" x14ac:dyDescent="0.2">
      <c r="A84" s="317">
        <v>90</v>
      </c>
      <c r="B84" s="316">
        <f>'data-gic19802020'!C92/100</f>
        <v>0.64000489044189446</v>
      </c>
      <c r="C84" s="316">
        <f>'data-gic18202020'!C92/100</f>
        <v>16.77182470703125</v>
      </c>
    </row>
    <row r="85" spans="1:3" x14ac:dyDescent="0.2">
      <c r="A85" s="317">
        <v>91</v>
      </c>
      <c r="B85" s="316">
        <f>'data-gic19802020'!C93/100</f>
        <v>0.64419085693359379</v>
      </c>
      <c r="C85" s="316">
        <f>'data-gic18202020'!C93/100</f>
        <v>16.720123779296877</v>
      </c>
    </row>
    <row r="86" spans="1:3" x14ac:dyDescent="0.2">
      <c r="A86" s="317">
        <v>92</v>
      </c>
      <c r="B86" s="316">
        <f>'data-gic19802020'!C94/100</f>
        <v>0.65207376098632808</v>
      </c>
      <c r="C86" s="316">
        <f>'data-gic18202020'!C94/100</f>
        <v>16.883943115234374</v>
      </c>
    </row>
    <row r="87" spans="1:3" x14ac:dyDescent="0.2">
      <c r="A87" s="317">
        <v>93</v>
      </c>
      <c r="B87" s="316">
        <f>'data-gic19802020'!C95/100</f>
        <v>0.66715434265136719</v>
      </c>
      <c r="C87" s="316">
        <f>'data-gic18202020'!C95/100</f>
        <v>17.076192138671875</v>
      </c>
    </row>
    <row r="88" spans="1:3" x14ac:dyDescent="0.2">
      <c r="A88" s="317">
        <v>94</v>
      </c>
      <c r="B88" s="316">
        <f>'data-gic19802020'!C96/100</f>
        <v>0.6917628784179688</v>
      </c>
      <c r="C88" s="316">
        <f>'data-gic18202020'!C96/100</f>
        <v>17.172289794921877</v>
      </c>
    </row>
    <row r="89" spans="1:3" x14ac:dyDescent="0.2">
      <c r="A89" s="317">
        <v>95</v>
      </c>
      <c r="B89" s="316">
        <f>'data-gic19802020'!C97/100</f>
        <v>0.72891442871093748</v>
      </c>
      <c r="C89" s="316">
        <f>'data-gic18202020'!C97/100</f>
        <v>17.125614257812501</v>
      </c>
    </row>
    <row r="90" spans="1:3" x14ac:dyDescent="0.2">
      <c r="A90" s="317">
        <v>96</v>
      </c>
      <c r="B90" s="316">
        <f>'data-gic19802020'!C98/100</f>
        <v>0.78389091491699214</v>
      </c>
      <c r="C90" s="316">
        <f>'data-gic18202020'!C98/100</f>
        <v>17.061034423828126</v>
      </c>
    </row>
    <row r="91" spans="1:3" x14ac:dyDescent="0.2">
      <c r="A91" s="317">
        <v>97</v>
      </c>
      <c r="B91" s="316">
        <f>'data-gic19802020'!C99/100</f>
        <v>0.85505377197265631</v>
      </c>
      <c r="C91" s="316">
        <f>'data-gic18202020'!C99/100</f>
        <v>16.894165283203122</v>
      </c>
    </row>
    <row r="92" spans="1:3" x14ac:dyDescent="0.2">
      <c r="A92" s="317">
        <v>98</v>
      </c>
      <c r="B92" s="316">
        <f>'data-gic19802020'!C100/100</f>
        <v>0.92417234802246095</v>
      </c>
      <c r="C92" s="316">
        <f>'data-gic18202020'!C100/100</f>
        <v>16.7090556640625</v>
      </c>
    </row>
    <row r="93" spans="1:3" x14ac:dyDescent="0.2">
      <c r="A93" s="317">
        <v>99</v>
      </c>
      <c r="B93" s="316">
        <f>'data-gic19802020'!C101/100</f>
        <v>0.98903712463378912</v>
      </c>
      <c r="C93" s="316">
        <f>'data-gic18202020'!C101/100</f>
        <v>16.677776123046876</v>
      </c>
    </row>
    <row r="94" spans="1:3" x14ac:dyDescent="0.2">
      <c r="A94" s="317">
        <v>99</v>
      </c>
      <c r="B94" s="316">
        <f>'data-gic19802020'!C102/100</f>
        <v>1.0455937805175781</v>
      </c>
      <c r="C94" s="316">
        <f>'data-gic18202020'!C102/100</f>
        <v>16.83767138671875</v>
      </c>
    </row>
    <row r="95" spans="1:3" x14ac:dyDescent="0.2">
      <c r="A95" s="317">
        <v>99.2</v>
      </c>
      <c r="B95" s="316">
        <f>'data-gic19802020'!C103/100</f>
        <v>1.0837112121582031</v>
      </c>
      <c r="C95" s="316">
        <f>'data-gic18202020'!C103/100</f>
        <v>16.924852050781251</v>
      </c>
    </row>
    <row r="96" spans="1:3" x14ac:dyDescent="0.2">
      <c r="A96" s="317">
        <v>99.3</v>
      </c>
      <c r="B96" s="316">
        <f>'data-gic19802020'!C104/100</f>
        <v>1.1007433319091797</v>
      </c>
      <c r="C96" s="316">
        <f>'data-gic18202020'!C104/100</f>
        <v>16.848722412109375</v>
      </c>
    </row>
    <row r="97" spans="1:3" x14ac:dyDescent="0.2">
      <c r="A97" s="317">
        <v>99.4</v>
      </c>
      <c r="B97" s="316">
        <f>'data-gic19802020'!C105/100</f>
        <v>1.1133476409912109</v>
      </c>
      <c r="C97" s="316">
        <f>'data-gic18202020'!C105/100</f>
        <v>16.707205810546874</v>
      </c>
    </row>
    <row r="98" spans="1:3" x14ac:dyDescent="0.2">
      <c r="A98" s="317">
        <v>99.5</v>
      </c>
      <c r="B98" s="316">
        <f>'data-gic19802020'!C106/100</f>
        <v>1.1246134643554688</v>
      </c>
      <c r="C98" s="316">
        <f>'data-gic18202020'!C106/100</f>
        <v>16.501006103515625</v>
      </c>
    </row>
    <row r="99" spans="1:3" x14ac:dyDescent="0.2">
      <c r="A99" s="317">
        <v>99.6</v>
      </c>
      <c r="B99" s="316">
        <f>'data-gic19802020'!C107/100</f>
        <v>1.1317969818115234</v>
      </c>
      <c r="C99" s="316">
        <f>'data-gic18202020'!C107/100</f>
        <v>16.211563964843748</v>
      </c>
    </row>
    <row r="100" spans="1:3" x14ac:dyDescent="0.2">
      <c r="A100" s="317">
        <v>99.7</v>
      </c>
      <c r="B100" s="316">
        <f>'data-gic19802020'!C108/100</f>
        <v>1.1360937805175781</v>
      </c>
      <c r="C100" s="316">
        <f>'data-gic18202020'!C108/100</f>
        <v>15.88702197265625</v>
      </c>
    </row>
    <row r="101" spans="1:3" x14ac:dyDescent="0.2">
      <c r="A101" s="317">
        <v>99.8</v>
      </c>
      <c r="B101" s="316">
        <f>'data-gic19802020'!C109/100</f>
        <v>1.1411438751220704</v>
      </c>
      <c r="C101" s="316">
        <f>'data-gic18202020'!C109/100</f>
        <v>15.599568847656251</v>
      </c>
    </row>
    <row r="102" spans="1:3" x14ac:dyDescent="0.2">
      <c r="A102" s="317">
        <v>99.9</v>
      </c>
      <c r="B102" s="316">
        <f>'data-gic19802020'!C110/100</f>
        <v>1.1450466766357423</v>
      </c>
      <c r="C102" s="316">
        <f>'data-gic18202020'!C110/100</f>
        <v>15.358275146484376</v>
      </c>
    </row>
    <row r="103" spans="1:3" x14ac:dyDescent="0.2">
      <c r="A103" s="317">
        <v>99.9</v>
      </c>
      <c r="B103" s="316">
        <f>'data-gic19802020'!C111/100</f>
        <v>1.1512935333251952</v>
      </c>
      <c r="C103" s="316">
        <f>'data-gic18202020'!C111/100</f>
        <v>15.194661132812501</v>
      </c>
    </row>
    <row r="104" spans="1:3" x14ac:dyDescent="0.2">
      <c r="A104" s="317">
        <v>99.9</v>
      </c>
      <c r="B104" s="316">
        <f>'data-gic19802020'!C112/100</f>
        <v>1.1666974639892578</v>
      </c>
      <c r="C104" s="316">
        <f>'data-gic18202020'!C112/100</f>
        <v>15.164085205078125</v>
      </c>
    </row>
    <row r="105" spans="1:3" x14ac:dyDescent="0.2">
      <c r="A105" s="317">
        <v>99.93</v>
      </c>
      <c r="B105" s="316">
        <f>'data-gic19802020'!C113/100</f>
        <v>1.1881122283935546</v>
      </c>
      <c r="C105" s="316">
        <f>'data-gic18202020'!C113/100</f>
        <v>15.272573486328124</v>
      </c>
    </row>
    <row r="106" spans="1:3" x14ac:dyDescent="0.2">
      <c r="A106" s="317">
        <v>99.94</v>
      </c>
      <c r="B106" s="316">
        <f>'data-gic19802020'!C114/100</f>
        <v>1.21746044921875</v>
      </c>
      <c r="C106" s="316">
        <f>'data-gic18202020'!C114/100</f>
        <v>15.510102539062499</v>
      </c>
    </row>
    <row r="107" spans="1:3" x14ac:dyDescent="0.2">
      <c r="A107" s="317">
        <v>99.95</v>
      </c>
      <c r="B107" s="316">
        <f>'data-gic19802020'!C115/100</f>
        <v>1.2666303710937499</v>
      </c>
      <c r="C107" s="316">
        <f>'data-gic18202020'!C115/100</f>
        <v>15.92387109375</v>
      </c>
    </row>
    <row r="108" spans="1:3" x14ac:dyDescent="0.2">
      <c r="A108" s="317">
        <v>99.96</v>
      </c>
      <c r="B108" s="316">
        <f>'data-gic19802020'!C116/100</f>
        <v>1.3671425170898437</v>
      </c>
      <c r="C108" s="316">
        <f>'data-gic18202020'!C116/100</f>
        <v>16.619333496093748</v>
      </c>
    </row>
    <row r="109" spans="1:3" x14ac:dyDescent="0.2">
      <c r="A109" s="317">
        <v>99.97</v>
      </c>
      <c r="B109" s="316">
        <f>'data-gic19802020'!C117/100</f>
        <v>1.4345575408935547</v>
      </c>
      <c r="C109" s="316">
        <f>'data-gic18202020'!C117/100</f>
        <v>16.987958740234376</v>
      </c>
    </row>
    <row r="110" spans="1:3" x14ac:dyDescent="0.2">
      <c r="A110" s="317">
        <v>99.98</v>
      </c>
      <c r="B110" s="316">
        <f>'data-gic19802020'!C118/100</f>
        <v>1.4880209045410158</v>
      </c>
      <c r="C110" s="316">
        <f>'data-gic18202020'!C118/100</f>
        <v>17.146149902343751</v>
      </c>
    </row>
    <row r="111" spans="1:3" x14ac:dyDescent="0.2">
      <c r="A111" s="317">
        <v>99.99</v>
      </c>
      <c r="B111" s="316">
        <f>'data-gic19802020'!C119/100</f>
        <v>1.5365755004882811</v>
      </c>
      <c r="C111" s="316">
        <f>'data-gic18202020'!C119/100</f>
        <v>17.181613281249998</v>
      </c>
    </row>
    <row r="112" spans="1:3" x14ac:dyDescent="0.2">
      <c r="A112" s="317">
        <v>99.99</v>
      </c>
      <c r="B112" s="316">
        <f>'data-gic19802020'!C120/100</f>
        <v>1.5702516479492186</v>
      </c>
      <c r="C112" s="316">
        <f>'data-gic18202020'!C120/100</f>
        <v>17.057415283203124</v>
      </c>
    </row>
    <row r="113" spans="1:3" x14ac:dyDescent="0.2">
      <c r="A113" s="317">
        <v>99.99</v>
      </c>
      <c r="B113" s="316">
        <f>'data-gic19802020'!C121/100</f>
        <v>1.5610812988281251</v>
      </c>
      <c r="C113" s="316">
        <f>'data-gic18202020'!C121/100</f>
        <v>16.680441650390627</v>
      </c>
    </row>
    <row r="114" spans="1:3" x14ac:dyDescent="0.2">
      <c r="A114" s="317">
        <v>99.99</v>
      </c>
      <c r="B114" s="316">
        <f>'data-gic19802020'!C122/100</f>
        <v>1.6035292663574219</v>
      </c>
      <c r="C114" s="316">
        <f>'data-gic18202020'!C122/100</f>
        <v>16.678199707031251</v>
      </c>
    </row>
    <row r="115" spans="1:3" x14ac:dyDescent="0.2">
      <c r="A115" s="317">
        <v>99.994</v>
      </c>
      <c r="B115" s="316">
        <f>'data-gic19802020'!C123/100</f>
        <v>1.7041187438964842</v>
      </c>
      <c r="C115" s="316">
        <f>'data-gic18202020'!C123/100</f>
        <v>16.967194335937499</v>
      </c>
    </row>
    <row r="116" spans="1:3" x14ac:dyDescent="0.2">
      <c r="A116" s="317">
        <v>99.995000000000005</v>
      </c>
      <c r="B116" s="316">
        <f>'data-gic19802020'!C124/100</f>
        <v>1.8544282531738281</v>
      </c>
      <c r="C116" s="316">
        <f>'data-gic18202020'!C124/100</f>
        <v>17.43307763671875</v>
      </c>
    </row>
    <row r="117" spans="1:3" x14ac:dyDescent="0.2">
      <c r="A117" s="317">
        <v>99.995999999999995</v>
      </c>
      <c r="B117" s="316">
        <f>'data-gic19802020'!C125/100</f>
        <v>1.9553269958496093</v>
      </c>
      <c r="C117" s="316">
        <f>'data-gic18202020'!C125/100</f>
        <v>17.687861328124999</v>
      </c>
    </row>
    <row r="118" spans="1:3" x14ac:dyDescent="0.2">
      <c r="A118" s="317">
        <v>99.997</v>
      </c>
      <c r="B118" s="316">
        <f>'data-gic19802020'!C126/100</f>
        <v>2.0455753784179689</v>
      </c>
      <c r="C118" s="316">
        <f>'data-gic18202020'!C126/100</f>
        <v>16.19151330566406</v>
      </c>
    </row>
    <row r="119" spans="1:3" x14ac:dyDescent="0.2">
      <c r="A119" s="317">
        <v>99.998000000000005</v>
      </c>
      <c r="B119" s="316">
        <f>'data-gic19802020'!C127/100</f>
        <v>2.1126940917968748</v>
      </c>
      <c r="C119" s="316">
        <f>'data-gic18202020'!C127/100</f>
        <v>15.942552337646484</v>
      </c>
    </row>
    <row r="120" spans="1:3" x14ac:dyDescent="0.2">
      <c r="A120" s="317">
        <v>99.998999999999995</v>
      </c>
      <c r="B120" s="316">
        <f>'data-gic19802020'!C128/100</f>
        <v>2.142825724283854</v>
      </c>
      <c r="C120" s="316">
        <f>'data-gic18202020'!C128/100</f>
        <v>15.27851826985677</v>
      </c>
    </row>
    <row r="121" spans="1:3" x14ac:dyDescent="0.2">
      <c r="B121" s="316"/>
    </row>
  </sheetData>
  <hyperlinks>
    <hyperlink ref="E19" location="'data-SharesB50M40T1T01'!A1" display="data" xr:uid="{00000000-0004-0000-1D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U25"/>
  <sheetViews>
    <sheetView workbookViewId="0">
      <selection activeCell="A18" sqref="A18"/>
    </sheetView>
  </sheetViews>
  <sheetFormatPr baseColWidth="10" defaultRowHeight="16" x14ac:dyDescent="0.2"/>
  <sheetData>
    <row r="1" spans="1:21" x14ac:dyDescent="0.2">
      <c r="A1" t="s">
        <v>3749</v>
      </c>
      <c r="B1" t="s">
        <v>3750</v>
      </c>
      <c r="C1" t="s">
        <v>3751</v>
      </c>
      <c r="D1" t="s">
        <v>3752</v>
      </c>
      <c r="E1" t="s">
        <v>3753</v>
      </c>
      <c r="F1" t="s">
        <v>3754</v>
      </c>
      <c r="G1" t="s">
        <v>3755</v>
      </c>
      <c r="H1" t="s">
        <v>3756</v>
      </c>
      <c r="I1" t="s">
        <v>3757</v>
      </c>
      <c r="J1" t="s">
        <v>3758</v>
      </c>
      <c r="K1" t="s">
        <v>3759</v>
      </c>
      <c r="L1" t="s">
        <v>3760</v>
      </c>
      <c r="M1" t="s">
        <v>3761</v>
      </c>
      <c r="N1" t="s">
        <v>3762</v>
      </c>
      <c r="O1" t="s">
        <v>3763</v>
      </c>
      <c r="P1" t="s">
        <v>3764</v>
      </c>
      <c r="Q1" t="s">
        <v>3765</v>
      </c>
      <c r="R1" t="s">
        <v>3766</v>
      </c>
      <c r="S1" t="s">
        <v>3767</v>
      </c>
      <c r="T1" t="s">
        <v>3768</v>
      </c>
      <c r="U1" t="s">
        <v>3769</v>
      </c>
    </row>
    <row r="2" spans="1:21" x14ac:dyDescent="0.2">
      <c r="A2" s="1">
        <v>1820</v>
      </c>
      <c r="B2" s="1">
        <v>2.5310248602181673E-3</v>
      </c>
      <c r="C2" s="1">
        <v>0.86435258388519287</v>
      </c>
      <c r="D2" s="1">
        <v>0.13564738631248474</v>
      </c>
      <c r="E2" s="1">
        <v>0.36146017909049988</v>
      </c>
      <c r="F2" s="1">
        <v>0.50289243459701538</v>
      </c>
      <c r="G2" s="1">
        <v>0.19707801938056946</v>
      </c>
      <c r="H2" s="1">
        <v>8.6898341774940491E-2</v>
      </c>
      <c r="I2" s="1">
        <v>4.1910767555236816E-2</v>
      </c>
      <c r="J2" s="1">
        <v>702.44887088927885</v>
      </c>
      <c r="K2" s="1">
        <v>17.779155731201172</v>
      </c>
      <c r="L2" s="1">
        <v>190.57070922851562</v>
      </c>
      <c r="M2" s="1">
        <v>1214.3270263671875</v>
      </c>
      <c r="N2" s="1">
        <v>634.76824951171875</v>
      </c>
      <c r="O2" s="1">
        <v>3532.562255859375</v>
      </c>
      <c r="P2" s="1">
        <v>13843.7236328125</v>
      </c>
      <c r="Q2" s="1">
        <v>61041.640625</v>
      </c>
      <c r="R2" s="1">
        <v>294401.71875</v>
      </c>
      <c r="S2" s="1">
        <v>18.536752700805664</v>
      </c>
      <c r="T2" s="1">
        <v>198.69122314453125</v>
      </c>
      <c r="U2" s="1">
        <v>6.3720550537109375</v>
      </c>
    </row>
    <row r="3" spans="1:21" x14ac:dyDescent="0.2">
      <c r="A3" s="1">
        <v>1850</v>
      </c>
      <c r="B3" s="1">
        <v>2.2789111826568842E-3</v>
      </c>
      <c r="C3" s="1">
        <v>0.88179713487625122</v>
      </c>
      <c r="D3" s="1">
        <v>0.11820286512374878</v>
      </c>
      <c r="E3" s="1">
        <v>0.35016679763793945</v>
      </c>
      <c r="F3" s="1">
        <v>0.53163033723831177</v>
      </c>
      <c r="G3" s="1">
        <v>0.21510142087936401</v>
      </c>
      <c r="H3" s="1">
        <v>9.4385251402854919E-2</v>
      </c>
      <c r="I3" s="1">
        <v>4.3731149286031723E-2</v>
      </c>
      <c r="J3" s="1">
        <v>805.80840917081059</v>
      </c>
      <c r="K3" s="1">
        <v>18.363656997680664</v>
      </c>
      <c r="L3" s="1">
        <v>190.49772644042969</v>
      </c>
      <c r="M3" s="1">
        <v>1421.119140625</v>
      </c>
      <c r="N3" s="1">
        <v>705.41839599609375</v>
      </c>
      <c r="O3" s="1">
        <v>4283.921875</v>
      </c>
      <c r="P3" s="1">
        <v>17333.052734375</v>
      </c>
      <c r="Q3" s="1">
        <v>76056.4296875</v>
      </c>
      <c r="R3" s="1">
        <v>352389.28125</v>
      </c>
      <c r="S3" s="1">
        <v>22.488046646118164</v>
      </c>
      <c r="T3" s="1">
        <v>233.28260803222656</v>
      </c>
      <c r="U3" s="1">
        <v>7.4600319862365723</v>
      </c>
    </row>
    <row r="4" spans="1:21" x14ac:dyDescent="0.2">
      <c r="A4" s="1">
        <v>1880</v>
      </c>
      <c r="B4" s="1">
        <v>1.8190690316259861E-3</v>
      </c>
      <c r="C4" s="1">
        <v>0.91303497552871704</v>
      </c>
      <c r="D4" s="1">
        <v>8.6965009570121765E-2</v>
      </c>
      <c r="E4" s="1">
        <v>0.3447725772857666</v>
      </c>
      <c r="F4" s="1">
        <v>0.56826239824295044</v>
      </c>
      <c r="G4" s="1">
        <v>0.2212444394826889</v>
      </c>
      <c r="H4" s="1">
        <v>9.7385205328464508E-2</v>
      </c>
      <c r="I4" s="1">
        <v>4.972434788942337E-2</v>
      </c>
      <c r="J4" s="1">
        <v>1187.4471803024642</v>
      </c>
      <c r="K4" s="1">
        <v>21.600484848022461</v>
      </c>
      <c r="L4" s="1">
        <v>206.53271484375</v>
      </c>
      <c r="M4" s="1">
        <v>2168.361572265625</v>
      </c>
      <c r="N4" s="1">
        <v>1023.498046875</v>
      </c>
      <c r="O4" s="1">
        <v>6747.81591796875</v>
      </c>
      <c r="P4" s="1">
        <v>26271.609375</v>
      </c>
      <c r="Q4" s="1">
        <v>115639.7890625</v>
      </c>
      <c r="R4" s="1">
        <v>590450.375</v>
      </c>
      <c r="S4" s="1">
        <v>32.671897888183594</v>
      </c>
      <c r="T4" s="1">
        <v>312.39187622070312</v>
      </c>
      <c r="U4" s="1">
        <v>10.498876571655273</v>
      </c>
    </row>
    <row r="5" spans="1:21" x14ac:dyDescent="0.2">
      <c r="A5" s="1">
        <v>1900</v>
      </c>
      <c r="B5" s="1">
        <v>1.5834228834137321E-3</v>
      </c>
      <c r="C5" s="1">
        <v>0.92758435010910034</v>
      </c>
      <c r="D5" s="1">
        <v>7.2415634989738464E-2</v>
      </c>
      <c r="E5" s="1">
        <v>0.33218085765838623</v>
      </c>
      <c r="F5" s="1">
        <v>0.59540349245071411</v>
      </c>
      <c r="G5" s="1">
        <v>0.2459251880645752</v>
      </c>
      <c r="H5" s="1">
        <v>0.11846616864204407</v>
      </c>
      <c r="I5" s="1">
        <v>6.1868730932474136E-2</v>
      </c>
      <c r="J5" s="1">
        <v>1594.6979769337829</v>
      </c>
      <c r="K5" s="1">
        <v>25.250812530517578</v>
      </c>
      <c r="L5" s="1">
        <v>230.96212768554688</v>
      </c>
      <c r="M5" s="1">
        <v>2958.433837890625</v>
      </c>
      <c r="N5" s="1">
        <v>1324.3203125</v>
      </c>
      <c r="O5" s="1">
        <v>9494.8876953125</v>
      </c>
      <c r="P5" s="1">
        <v>39217.640625</v>
      </c>
      <c r="Q5" s="1">
        <v>188917.765625</v>
      </c>
      <c r="R5" s="1">
        <v>986619.375</v>
      </c>
      <c r="S5" s="1">
        <v>41.110149383544922</v>
      </c>
      <c r="T5" s="1">
        <v>376.0230712890625</v>
      </c>
      <c r="U5" s="1">
        <v>12.809172630310059</v>
      </c>
    </row>
    <row r="6" spans="1:21" x14ac:dyDescent="0.2">
      <c r="A6" s="1">
        <v>1910</v>
      </c>
      <c r="B6" s="1">
        <v>1.607642974704504E-3</v>
      </c>
      <c r="C6" s="1">
        <v>0.92714112997055054</v>
      </c>
      <c r="D6" s="1">
        <v>7.2858855128288269E-2</v>
      </c>
      <c r="E6" s="1">
        <v>0.32620644569396973</v>
      </c>
      <c r="F6" s="1">
        <v>0.60093468427658081</v>
      </c>
      <c r="G6" s="1">
        <v>0.2572077214717865</v>
      </c>
      <c r="H6" s="1">
        <v>0.12752099335193634</v>
      </c>
      <c r="I6" s="1">
        <v>6.3550613820552826E-2</v>
      </c>
      <c r="J6" s="1">
        <v>1725.9604250510681</v>
      </c>
      <c r="K6" s="1">
        <v>27.747282028198242</v>
      </c>
      <c r="L6" s="1">
        <v>251.50300598144531</v>
      </c>
      <c r="M6" s="1">
        <v>3200.417724609375</v>
      </c>
      <c r="N6" s="1">
        <v>1407.548583984375</v>
      </c>
      <c r="O6" s="1">
        <v>10371.89453125</v>
      </c>
      <c r="P6" s="1">
        <v>44393.03515625</v>
      </c>
      <c r="Q6" s="1">
        <v>220096.1875</v>
      </c>
      <c r="R6" s="1">
        <v>1096858.5</v>
      </c>
      <c r="S6" s="1">
        <v>41.239643096923828</v>
      </c>
      <c r="T6" s="1">
        <v>373.798583984375</v>
      </c>
      <c r="U6" s="1">
        <v>12.725167274475098</v>
      </c>
    </row>
    <row r="7" spans="1:21" x14ac:dyDescent="0.2">
      <c r="A7" s="1">
        <v>1920</v>
      </c>
      <c r="B7" s="1">
        <v>1.6408086521551013E-3</v>
      </c>
      <c r="C7" s="1">
        <v>0.92453813552856445</v>
      </c>
      <c r="D7" s="1">
        <v>7.5461834669113159E-2</v>
      </c>
      <c r="E7" s="1">
        <v>0.32770296931266785</v>
      </c>
      <c r="F7" s="1">
        <v>0.59683519601821899</v>
      </c>
      <c r="G7" s="1">
        <v>0.24849927425384521</v>
      </c>
      <c r="H7" s="1">
        <v>0.11654762178659439</v>
      </c>
      <c r="I7" s="1">
        <v>5.1152870059013367E-2</v>
      </c>
      <c r="J7" s="1">
        <v>1637.2518990991007</v>
      </c>
      <c r="K7" s="1">
        <v>26.864170074462891</v>
      </c>
      <c r="L7" s="1">
        <v>247.10006713867188</v>
      </c>
      <c r="M7" s="1">
        <v>3027.403564453125</v>
      </c>
      <c r="N7" s="1">
        <v>1341.330810546875</v>
      </c>
      <c r="O7" s="1">
        <v>9771.6953125</v>
      </c>
      <c r="P7" s="1">
        <v>40685.58984375</v>
      </c>
      <c r="Q7" s="1">
        <v>190817.8125</v>
      </c>
      <c r="R7" s="1">
        <v>837501.3125</v>
      </c>
      <c r="S7" s="1">
        <v>39.545497894287109</v>
      </c>
      <c r="T7" s="1">
        <v>363.74453735351562</v>
      </c>
      <c r="U7" s="1">
        <v>12.251730918884277</v>
      </c>
    </row>
    <row r="8" spans="1:21" x14ac:dyDescent="0.2">
      <c r="A8" s="1">
        <v>1930</v>
      </c>
      <c r="B8" s="1">
        <v>1.661361544393003E-3</v>
      </c>
      <c r="C8" s="1">
        <v>0.92860877513885498</v>
      </c>
      <c r="D8" s="1">
        <v>7.1391239762306213E-2</v>
      </c>
      <c r="E8" s="1">
        <v>0.37110471725463867</v>
      </c>
      <c r="F8" s="1">
        <v>0.55750405788421631</v>
      </c>
      <c r="G8" s="1">
        <v>0.22031643986701965</v>
      </c>
      <c r="H8" s="1">
        <v>0.10049282014369965</v>
      </c>
      <c r="I8" s="1">
        <v>4.47559654712677E-2</v>
      </c>
      <c r="J8" s="1">
        <v>2016.8247820247543</v>
      </c>
      <c r="K8" s="1">
        <v>33.506752014160156</v>
      </c>
      <c r="L8" s="1">
        <v>287.96725463867188</v>
      </c>
      <c r="M8" s="1">
        <v>3745.682373046875</v>
      </c>
      <c r="N8" s="1">
        <v>1871.1329345703125</v>
      </c>
      <c r="O8" s="1">
        <v>11243.8798828125</v>
      </c>
      <c r="P8" s="1">
        <v>44433.96484375</v>
      </c>
      <c r="Q8" s="1">
        <v>202676.40625</v>
      </c>
      <c r="R8" s="1">
        <v>902649.375</v>
      </c>
      <c r="S8" s="1">
        <v>39.045688629150391</v>
      </c>
      <c r="T8" s="1">
        <v>335.570556640625</v>
      </c>
      <c r="U8" s="1">
        <v>13.007320404052734</v>
      </c>
    </row>
    <row r="9" spans="1:21" x14ac:dyDescent="0.2">
      <c r="A9" s="1">
        <v>1940</v>
      </c>
      <c r="B9" s="1">
        <v>1.52567308396101E-3</v>
      </c>
      <c r="C9" s="1">
        <v>0.93713688850402832</v>
      </c>
      <c r="D9" s="1">
        <v>6.2863126397132874E-2</v>
      </c>
      <c r="E9" s="1">
        <v>0.37918329238891602</v>
      </c>
      <c r="F9" s="1">
        <v>0.5579535961151123</v>
      </c>
      <c r="G9" s="1">
        <v>0.22559632360935211</v>
      </c>
      <c r="H9" s="1">
        <v>9.9614039063453674E-2</v>
      </c>
      <c r="I9" s="1">
        <v>4.044736921787262E-2</v>
      </c>
      <c r="J9" s="1">
        <v>2281.8671435482165</v>
      </c>
      <c r="K9" s="1">
        <v>34.813831329345703</v>
      </c>
      <c r="L9" s="1">
        <v>286.89059448242188</v>
      </c>
      <c r="M9" s="1">
        <v>4276.84375</v>
      </c>
      <c r="N9" s="1">
        <v>2163.11474609375</v>
      </c>
      <c r="O9" s="1">
        <v>12731.759765625</v>
      </c>
      <c r="P9" s="1">
        <v>51478.08203125</v>
      </c>
      <c r="Q9" s="1">
        <v>227306</v>
      </c>
      <c r="R9" s="1">
        <v>922955.25</v>
      </c>
      <c r="S9" s="1">
        <v>44.378448486328125</v>
      </c>
      <c r="T9" s="1">
        <v>365.70980834960938</v>
      </c>
      <c r="U9" s="1">
        <v>14.907577514648438</v>
      </c>
    </row>
    <row r="10" spans="1:21" x14ac:dyDescent="0.2">
      <c r="A10" s="1">
        <v>1950</v>
      </c>
      <c r="B10" s="1">
        <v>1.5874033560976386E-3</v>
      </c>
      <c r="C10" s="1">
        <v>0.93126213550567627</v>
      </c>
      <c r="D10" s="1">
        <v>6.8737857043743134E-2</v>
      </c>
      <c r="E10" s="1">
        <v>0.37709683179855347</v>
      </c>
      <c r="F10" s="1">
        <v>0.5541653037071228</v>
      </c>
      <c r="G10" s="1">
        <v>0.19311785697937012</v>
      </c>
      <c r="H10" s="1">
        <v>7.8527264297008514E-2</v>
      </c>
      <c r="I10" s="1">
        <v>3.0440973117947578E-2</v>
      </c>
      <c r="J10" s="1">
        <v>2586.1519538864604</v>
      </c>
      <c r="K10" s="1">
        <v>41.052661895751953</v>
      </c>
      <c r="L10" s="1">
        <v>355.5330810546875</v>
      </c>
      <c r="M10" s="1">
        <v>4816.77099609375</v>
      </c>
      <c r="N10" s="1">
        <v>2438.07421875</v>
      </c>
      <c r="O10" s="1">
        <v>14331.556640625</v>
      </c>
      <c r="P10" s="1">
        <v>49943.2109375</v>
      </c>
      <c r="Q10" s="1">
        <v>203083.4375</v>
      </c>
      <c r="R10" s="1">
        <v>787249.8125</v>
      </c>
      <c r="S10" s="1">
        <v>40.310050964355469</v>
      </c>
      <c r="T10" s="1">
        <v>349.10177612304688</v>
      </c>
      <c r="U10" s="1">
        <v>13.548025131225586</v>
      </c>
    </row>
    <row r="11" spans="1:21" x14ac:dyDescent="0.2">
      <c r="A11" s="1">
        <v>1960</v>
      </c>
      <c r="B11" s="1">
        <v>1.5581643674522638E-3</v>
      </c>
      <c r="C11" s="1">
        <v>0.92991405725479126</v>
      </c>
      <c r="D11" s="1">
        <v>7.0085972547531128E-2</v>
      </c>
      <c r="E11" s="1">
        <v>0.39163032174110413</v>
      </c>
      <c r="F11" s="1">
        <v>0.53828370571136475</v>
      </c>
      <c r="G11" s="1">
        <v>0.1647653728723526</v>
      </c>
      <c r="H11" s="1">
        <v>6.1631470918655396E-2</v>
      </c>
      <c r="I11" s="1">
        <v>2.3935610428452492E-2</v>
      </c>
      <c r="J11" s="1">
        <v>3457.2314098901074</v>
      </c>
      <c r="K11" s="1">
        <v>53.869346618652344</v>
      </c>
      <c r="L11" s="1">
        <v>484.60684204101562</v>
      </c>
      <c r="M11" s="1">
        <v>6429.85595703125</v>
      </c>
      <c r="N11" s="1">
        <v>3384.8916015625</v>
      </c>
      <c r="O11" s="1">
        <v>18609.712890625</v>
      </c>
      <c r="P11" s="1">
        <v>56963.203125</v>
      </c>
      <c r="Q11" s="1">
        <v>213074.25</v>
      </c>
      <c r="R11" s="1">
        <v>827509.4375</v>
      </c>
      <c r="S11" s="1">
        <v>38.40167236328125</v>
      </c>
      <c r="T11" s="1">
        <v>345.46014404296875</v>
      </c>
      <c r="U11" s="1">
        <v>13.268190383911133</v>
      </c>
    </row>
    <row r="12" spans="1:21" x14ac:dyDescent="0.2">
      <c r="A12" s="1">
        <v>1970</v>
      </c>
      <c r="B12" s="1">
        <v>1.4148795744404197E-3</v>
      </c>
      <c r="C12" s="1">
        <v>0.94143837690353394</v>
      </c>
      <c r="D12" s="1">
        <v>5.8561597019433975E-2</v>
      </c>
      <c r="E12" s="1">
        <v>0.4040549099445343</v>
      </c>
      <c r="F12" s="1">
        <v>0.53738349676132202</v>
      </c>
      <c r="G12" s="1">
        <v>0.15589150786399841</v>
      </c>
      <c r="H12" s="1">
        <v>5.8619078248739243E-2</v>
      </c>
      <c r="I12" s="1">
        <v>2.0693879574537277E-2</v>
      </c>
      <c r="J12" s="1">
        <v>4631.0389509618308</v>
      </c>
      <c r="K12" s="1">
        <v>65.52362060546875</v>
      </c>
      <c r="L12" s="1">
        <v>542.402099609375</v>
      </c>
      <c r="M12" s="1">
        <v>8719.67578125</v>
      </c>
      <c r="N12" s="1">
        <v>4677.98486328125</v>
      </c>
      <c r="O12" s="1">
        <v>24886.439453125</v>
      </c>
      <c r="P12" s="1">
        <v>72193.9609375</v>
      </c>
      <c r="Q12" s="1">
        <v>271467.25</v>
      </c>
      <c r="R12" s="1">
        <v>958341.625</v>
      </c>
      <c r="S12" s="1">
        <v>45.881900787353516</v>
      </c>
      <c r="T12" s="1">
        <v>379.80868530273438</v>
      </c>
      <c r="U12" s="1">
        <v>16.07603645324707</v>
      </c>
    </row>
    <row r="13" spans="1:21" x14ac:dyDescent="0.2">
      <c r="A13" s="1">
        <v>1980</v>
      </c>
      <c r="B13" s="1">
        <v>8.8050228077918291E-4</v>
      </c>
      <c r="C13" s="1">
        <v>0.94717860221862793</v>
      </c>
      <c r="D13" s="1">
        <v>5.282139778137207E-2</v>
      </c>
      <c r="E13" s="1">
        <v>0.38391143083572388</v>
      </c>
      <c r="F13" s="1">
        <v>0.56326717138290405</v>
      </c>
      <c r="G13" s="1">
        <v>0.17801007628440857</v>
      </c>
      <c r="H13" s="1">
        <v>6.6091030836105347E-2</v>
      </c>
      <c r="I13" s="1">
        <v>2.4537988007068634E-2</v>
      </c>
      <c r="J13" s="1">
        <v>5670.4366393756036</v>
      </c>
      <c r="K13" s="1">
        <v>49.928325653076172</v>
      </c>
      <c r="L13" s="1">
        <v>599.040771484375</v>
      </c>
      <c r="M13" s="1">
        <v>10741.83203125</v>
      </c>
      <c r="N13" s="1">
        <v>5442.36376953125</v>
      </c>
      <c r="O13" s="1">
        <v>31939.708984375</v>
      </c>
      <c r="P13" s="1">
        <v>100939.484375</v>
      </c>
      <c r="Q13" s="1">
        <v>374765</v>
      </c>
      <c r="R13" s="1">
        <v>1391411.125</v>
      </c>
      <c r="S13" s="1">
        <v>53.318088531494141</v>
      </c>
      <c r="T13" s="1">
        <v>639.711181640625</v>
      </c>
      <c r="U13" s="1">
        <v>17.931720733642578</v>
      </c>
    </row>
    <row r="14" spans="1:21" x14ac:dyDescent="0.2">
      <c r="A14" s="1">
        <v>1985</v>
      </c>
      <c r="B14" s="1">
        <v>8.8580301962792873E-4</v>
      </c>
      <c r="C14" s="1">
        <v>0.94204860925674438</v>
      </c>
      <c r="D14" s="1">
        <v>5.7951368391513824E-2</v>
      </c>
      <c r="E14" s="1">
        <v>0.37459662556648254</v>
      </c>
      <c r="F14" s="1">
        <v>0.56745201349258423</v>
      </c>
      <c r="G14" s="1">
        <v>0.17652212083339691</v>
      </c>
      <c r="H14" s="1">
        <v>6.229173019528389E-2</v>
      </c>
      <c r="I14" s="1">
        <v>2.3225089535117149E-2</v>
      </c>
      <c r="J14" s="1">
        <v>5806.7405386636974</v>
      </c>
      <c r="K14" s="1">
        <v>51.436283111572266</v>
      </c>
      <c r="L14" s="1">
        <v>673.01708984375</v>
      </c>
      <c r="M14" s="1">
        <v>10940.4638671875</v>
      </c>
      <c r="N14" s="1">
        <v>5437.96337890625</v>
      </c>
      <c r="O14" s="1">
        <v>32950.46484375</v>
      </c>
      <c r="P14" s="1">
        <v>102501.8125</v>
      </c>
      <c r="Q14" s="1">
        <v>361711.90625</v>
      </c>
      <c r="R14" s="1">
        <v>1348620.75</v>
      </c>
      <c r="S14" s="1">
        <v>48.959327697753906</v>
      </c>
      <c r="T14" s="1">
        <v>640.607421875</v>
      </c>
      <c r="U14" s="1">
        <v>16.255847930908203</v>
      </c>
    </row>
    <row r="15" spans="1:21" x14ac:dyDescent="0.2">
      <c r="A15" s="1">
        <v>1990</v>
      </c>
      <c r="B15" s="1">
        <v>8.2877464592456818E-4</v>
      </c>
      <c r="C15" s="1">
        <v>0.94239073991775513</v>
      </c>
      <c r="D15" s="1">
        <v>5.7609234005212784E-2</v>
      </c>
      <c r="E15" s="1">
        <v>0.35925421118736267</v>
      </c>
      <c r="F15" s="1">
        <v>0.58313655853271484</v>
      </c>
      <c r="G15" s="1">
        <v>0.19407740235328674</v>
      </c>
      <c r="H15" s="1">
        <v>7.2663702070713043E-2</v>
      </c>
      <c r="I15" s="1">
        <v>2.7801241725683212E-2</v>
      </c>
      <c r="J15" s="1">
        <v>6287.371599064677</v>
      </c>
      <c r="K15" s="1">
        <v>52.108142852783203</v>
      </c>
      <c r="L15" s="1">
        <v>724.42132568359375</v>
      </c>
      <c r="M15" s="1">
        <v>11850.3212890625</v>
      </c>
      <c r="N15" s="1">
        <v>5646.91162109375</v>
      </c>
      <c r="O15" s="1">
        <v>36663.9609375</v>
      </c>
      <c r="P15" s="1">
        <v>122023.671875</v>
      </c>
      <c r="Q15" s="1">
        <v>456863.6875</v>
      </c>
      <c r="R15" s="1">
        <v>1747967.375</v>
      </c>
      <c r="S15" s="1">
        <v>50.611377716064453</v>
      </c>
      <c r="T15" s="1">
        <v>703.6129150390625</v>
      </c>
      <c r="U15" s="1">
        <v>16.358327865600586</v>
      </c>
    </row>
    <row r="16" spans="1:21" x14ac:dyDescent="0.2">
      <c r="A16" s="1">
        <v>1995</v>
      </c>
      <c r="B16" s="1">
        <v>8.2905328599736094E-4</v>
      </c>
      <c r="C16" s="1">
        <v>0.93995392322540283</v>
      </c>
      <c r="D16" s="1">
        <v>6.0046087950468063E-2</v>
      </c>
      <c r="E16" s="1">
        <v>0.3401869535446167</v>
      </c>
      <c r="F16" s="1">
        <v>0.59976696968078613</v>
      </c>
      <c r="G16" s="1">
        <v>0.20284858345985413</v>
      </c>
      <c r="H16" s="1">
        <v>7.4710153043270111E-2</v>
      </c>
      <c r="I16" s="1">
        <v>2.7657683938741684E-2</v>
      </c>
      <c r="J16" s="1">
        <v>6451.0086097258327</v>
      </c>
      <c r="K16" s="1">
        <v>53.4822998046875</v>
      </c>
      <c r="L16" s="1">
        <v>774.71563720703125</v>
      </c>
      <c r="M16" s="1">
        <v>12127.3017578125</v>
      </c>
      <c r="N16" s="1">
        <v>5486.37255859375</v>
      </c>
      <c r="O16" s="1">
        <v>38691.01953125</v>
      </c>
      <c r="P16" s="1">
        <v>130857.796875</v>
      </c>
      <c r="Q16" s="1">
        <v>481955.84375</v>
      </c>
      <c r="R16" s="1">
        <v>1784199.625</v>
      </c>
      <c r="S16" s="1">
        <v>49.942222595214844</v>
      </c>
      <c r="T16" s="1">
        <v>723.43597412109375</v>
      </c>
      <c r="U16" s="1">
        <v>15.653875350952148</v>
      </c>
    </row>
    <row r="17" spans="1:21" x14ac:dyDescent="0.2">
      <c r="A17" s="1">
        <v>1997</v>
      </c>
      <c r="B17" s="1">
        <v>8.4873847663402557E-4</v>
      </c>
      <c r="C17" s="1">
        <v>0.93860375881195068</v>
      </c>
      <c r="D17" s="1">
        <v>6.1396259814500809E-2</v>
      </c>
      <c r="E17" s="1">
        <v>0.33681288361549377</v>
      </c>
      <c r="F17" s="1">
        <v>0.60179084539413452</v>
      </c>
      <c r="G17" s="1">
        <v>0.20748588442802429</v>
      </c>
      <c r="H17" s="1">
        <v>7.7820137143135071E-2</v>
      </c>
      <c r="I17" s="1">
        <v>3.0716704204678535E-2</v>
      </c>
      <c r="J17" s="1">
        <v>6781.9327265774991</v>
      </c>
      <c r="K17" s="1">
        <v>57.560871124267578</v>
      </c>
      <c r="L17" s="1">
        <v>832.7706298828125</v>
      </c>
      <c r="M17" s="1">
        <v>12731.0947265625</v>
      </c>
      <c r="N17" s="1">
        <v>5710.60595703125</v>
      </c>
      <c r="O17" s="1">
        <v>40813.05078125</v>
      </c>
      <c r="P17" s="1">
        <v>140715.53125</v>
      </c>
      <c r="Q17" s="1">
        <v>527770.9375</v>
      </c>
      <c r="R17" s="1">
        <v>2083186.25</v>
      </c>
      <c r="S17" s="1">
        <v>49.008754730224609</v>
      </c>
      <c r="T17" s="1">
        <v>709.04156494140625</v>
      </c>
      <c r="U17" s="1">
        <v>15.287636756896973</v>
      </c>
    </row>
    <row r="18" spans="1:21" x14ac:dyDescent="0.2">
      <c r="A18" s="1">
        <v>2000</v>
      </c>
      <c r="B18" s="1">
        <v>8.5416669026017189E-4</v>
      </c>
      <c r="C18" s="1">
        <v>0.9395827054977417</v>
      </c>
      <c r="D18" s="1">
        <v>6.0417283326387405E-2</v>
      </c>
      <c r="E18" s="1">
        <v>0.33029842376708984</v>
      </c>
      <c r="F18" s="1">
        <v>0.60928428173065186</v>
      </c>
      <c r="G18" s="1">
        <v>0.21613551676273346</v>
      </c>
      <c r="H18" s="1">
        <v>8.350033313035965E-2</v>
      </c>
      <c r="I18" s="1">
        <v>3.4215647727251053E-2</v>
      </c>
      <c r="J18" s="1">
        <v>7219.6047638235596</v>
      </c>
      <c r="K18" s="1">
        <v>61.667457580566406</v>
      </c>
      <c r="L18" s="1">
        <v>872.3778076171875</v>
      </c>
      <c r="M18" s="1">
        <v>13566.83203125</v>
      </c>
      <c r="N18" s="1">
        <v>5961.56005859375</v>
      </c>
      <c r="O18" s="1">
        <v>43987.91796875</v>
      </c>
      <c r="P18" s="1">
        <v>156041.296875</v>
      </c>
      <c r="Q18" s="1">
        <v>602839.375</v>
      </c>
      <c r="R18" s="1">
        <v>2470234.5</v>
      </c>
      <c r="S18" s="1">
        <v>50.423011779785156</v>
      </c>
      <c r="T18" s="1">
        <v>713.30841064453125</v>
      </c>
      <c r="U18" s="1">
        <v>15.551555633544922</v>
      </c>
    </row>
    <row r="19" spans="1:21" x14ac:dyDescent="0.2">
      <c r="A19" s="1">
        <v>2002</v>
      </c>
      <c r="B19" s="1">
        <v>8.5998984286561608E-4</v>
      </c>
      <c r="C19" s="1">
        <v>0.93949443101882935</v>
      </c>
      <c r="D19" s="1">
        <v>6.0505576431751251E-2</v>
      </c>
      <c r="E19" s="1">
        <v>0.33642977476119995</v>
      </c>
      <c r="F19" s="1">
        <v>0.60306465625762939</v>
      </c>
      <c r="G19" s="1">
        <v>0.21400067210197449</v>
      </c>
      <c r="H19" s="1">
        <v>8.2499101758003235E-2</v>
      </c>
      <c r="I19" s="1">
        <v>3.2821264117956161E-2</v>
      </c>
      <c r="J19" s="1">
        <v>7410.4282228703296</v>
      </c>
      <c r="K19" s="1">
        <v>63.728931427001953</v>
      </c>
      <c r="L19" s="1">
        <v>896.74444580078125</v>
      </c>
      <c r="M19" s="1">
        <v>13924.1123046875</v>
      </c>
      <c r="N19" s="1">
        <v>6232.7216796875</v>
      </c>
      <c r="O19" s="1">
        <v>44689.671875</v>
      </c>
      <c r="P19" s="1">
        <v>158583.65625</v>
      </c>
      <c r="Q19" s="1">
        <v>611353.6875</v>
      </c>
      <c r="R19" s="1">
        <v>2432196.25</v>
      </c>
      <c r="S19" s="1">
        <v>49.835460662841797</v>
      </c>
      <c r="T19" s="1">
        <v>701.2462158203125</v>
      </c>
      <c r="U19" s="1">
        <v>15.527402877807617</v>
      </c>
    </row>
    <row r="20" spans="1:21" x14ac:dyDescent="0.2">
      <c r="A20" s="1">
        <v>2005</v>
      </c>
      <c r="B20" s="1">
        <v>8.8024948490783572E-4</v>
      </c>
      <c r="C20" s="1">
        <v>0.93942135572433472</v>
      </c>
      <c r="D20" s="1">
        <v>6.0578662902116776E-2</v>
      </c>
      <c r="E20" s="1">
        <v>0.34231296181678772</v>
      </c>
      <c r="F20" s="1">
        <v>0.59710836410522461</v>
      </c>
      <c r="G20" s="1">
        <v>0.21928536891937256</v>
      </c>
      <c r="H20" s="1">
        <v>8.7601080536842346E-2</v>
      </c>
      <c r="I20" s="1">
        <v>3.8256309926509857E-2</v>
      </c>
      <c r="J20" s="1">
        <v>8169.4432050059486</v>
      </c>
      <c r="K20" s="1">
        <v>71.911483764648438</v>
      </c>
      <c r="L20" s="1">
        <v>989.78790283203125</v>
      </c>
      <c r="M20" s="1">
        <v>15349.0986328125</v>
      </c>
      <c r="N20" s="1">
        <v>6991.265625</v>
      </c>
      <c r="O20" s="1">
        <v>48780.4296875</v>
      </c>
      <c r="P20" s="1">
        <v>179143.9375</v>
      </c>
      <c r="Q20" s="1">
        <v>715652.0625</v>
      </c>
      <c r="R20" s="1">
        <v>3125327.5</v>
      </c>
      <c r="S20" s="1">
        <v>49.283718109130859</v>
      </c>
      <c r="T20" s="1">
        <v>678.33990478515625</v>
      </c>
      <c r="U20" s="1">
        <v>15.507462501525879</v>
      </c>
    </row>
    <row r="21" spans="1:21" x14ac:dyDescent="0.2">
      <c r="A21" s="1">
        <v>2007</v>
      </c>
      <c r="B21" s="1">
        <v>8.8792573660612106E-4</v>
      </c>
      <c r="C21" s="1">
        <v>0.93803513050079346</v>
      </c>
      <c r="D21" s="1">
        <v>6.1964880675077438E-2</v>
      </c>
      <c r="E21" s="1">
        <v>0.35047751665115356</v>
      </c>
      <c r="F21" s="1">
        <v>0.58755761384963989</v>
      </c>
      <c r="G21" s="1">
        <v>0.22001715004444122</v>
      </c>
      <c r="H21" s="1">
        <v>8.8988669216632843E-2</v>
      </c>
      <c r="I21" s="1">
        <v>3.8946531713008881E-2</v>
      </c>
      <c r="J21" s="1">
        <v>8861.8719431585705</v>
      </c>
      <c r="K21" s="1">
        <v>78.686843872070312</v>
      </c>
      <c r="L21" s="1">
        <v>1098.2496337890625</v>
      </c>
      <c r="M21" s="1">
        <v>16625.494140625</v>
      </c>
      <c r="N21" s="1">
        <v>7764.71728515625</v>
      </c>
      <c r="O21" s="1">
        <v>52068.6015625</v>
      </c>
      <c r="P21" s="1">
        <v>194976.375</v>
      </c>
      <c r="Q21" s="1">
        <v>788606.1875</v>
      </c>
      <c r="R21" s="1">
        <v>3451391.75</v>
      </c>
      <c r="S21" s="1">
        <v>47.410533905029297</v>
      </c>
      <c r="T21" s="1">
        <v>661.71929931640625</v>
      </c>
      <c r="U21" s="1">
        <v>15.138174057006836</v>
      </c>
    </row>
    <row r="22" spans="1:21" x14ac:dyDescent="0.2">
      <c r="A22" s="1">
        <v>2010</v>
      </c>
      <c r="B22" s="1">
        <v>9.2718313680961728E-4</v>
      </c>
      <c r="C22" s="1">
        <v>0.9343569278717041</v>
      </c>
      <c r="D22" s="1">
        <v>6.5643087029457092E-2</v>
      </c>
      <c r="E22" s="1">
        <v>0.36676907539367676</v>
      </c>
      <c r="F22" s="1">
        <v>0.56758785247802734</v>
      </c>
      <c r="G22" s="1">
        <v>0.20673869550228119</v>
      </c>
      <c r="H22" s="1">
        <v>8.0112330615520477E-2</v>
      </c>
      <c r="I22" s="1">
        <v>3.3506646752357483E-2</v>
      </c>
      <c r="J22" s="1">
        <v>9140.7487433844763</v>
      </c>
      <c r="K22" s="1">
        <v>84.751480102539062</v>
      </c>
      <c r="L22" s="1">
        <v>1200.053955078125</v>
      </c>
      <c r="M22" s="1">
        <v>17081.443359375</v>
      </c>
      <c r="N22" s="1">
        <v>8381.3603515625</v>
      </c>
      <c r="O22" s="1">
        <v>51881.78125</v>
      </c>
      <c r="P22" s="1">
        <v>188974.640625</v>
      </c>
      <c r="Q22" s="1">
        <v>732286.6875</v>
      </c>
      <c r="R22" s="1">
        <v>3062758.5</v>
      </c>
      <c r="S22" s="1">
        <v>43.232872009277344</v>
      </c>
      <c r="T22" s="1">
        <v>612.1636962890625</v>
      </c>
      <c r="U22" s="1">
        <v>14.233896255493164</v>
      </c>
    </row>
    <row r="23" spans="1:21" x14ac:dyDescent="0.2">
      <c r="A23" s="1">
        <v>2015</v>
      </c>
      <c r="B23" s="1">
        <v>9.7696005832403898E-4</v>
      </c>
      <c r="C23" s="1">
        <v>0.93111705780029297</v>
      </c>
      <c r="D23" s="1">
        <v>6.8882957100868225E-2</v>
      </c>
      <c r="E23" s="1">
        <v>0.37638163566589355</v>
      </c>
      <c r="F23" s="1">
        <v>0.55473542213439941</v>
      </c>
      <c r="G23" s="1">
        <v>0.20823433995246887</v>
      </c>
      <c r="H23" s="1">
        <v>8.5294216871261597E-2</v>
      </c>
      <c r="I23" s="1">
        <v>3.5438977181911469E-2</v>
      </c>
      <c r="J23" s="1">
        <v>10377.891209990164</v>
      </c>
      <c r="K23" s="1">
        <v>101.38785552978516</v>
      </c>
      <c r="L23" s="1">
        <v>1429.7197265625</v>
      </c>
      <c r="M23" s="1">
        <v>19326.0625</v>
      </c>
      <c r="N23" s="1">
        <v>9765.119140625</v>
      </c>
      <c r="O23" s="1">
        <v>57569.83984375</v>
      </c>
      <c r="P23" s="1">
        <v>216103.328125</v>
      </c>
      <c r="Q23" s="1">
        <v>885174.125</v>
      </c>
      <c r="R23" s="1">
        <v>3677818.5</v>
      </c>
      <c r="S23" s="1">
        <v>40.266521453857422</v>
      </c>
      <c r="T23" s="1">
        <v>567.81793212890625</v>
      </c>
      <c r="U23" s="1">
        <v>13.517378807067871</v>
      </c>
    </row>
    <row r="24" spans="1:21" x14ac:dyDescent="0.2">
      <c r="A24" s="1">
        <v>2017</v>
      </c>
      <c r="B24" s="1">
        <v>9.584277868270874E-4</v>
      </c>
      <c r="C24" s="1">
        <v>0.92925471067428589</v>
      </c>
      <c r="D24" s="1">
        <v>7.0745281875133514E-2</v>
      </c>
      <c r="E24" s="1">
        <v>0.38006806373596191</v>
      </c>
      <c r="F24" s="1">
        <v>0.54918664693832397</v>
      </c>
      <c r="G24" s="1">
        <v>0.20598915219306946</v>
      </c>
      <c r="H24" s="1">
        <v>8.5170164704322815E-2</v>
      </c>
      <c r="I24" s="1">
        <v>3.5890251398086548E-2</v>
      </c>
      <c r="J24" s="1">
        <v>10841.255861449587</v>
      </c>
      <c r="K24" s="1">
        <v>103.90560913085938</v>
      </c>
      <c r="L24" s="1">
        <v>1533.9354248046875</v>
      </c>
      <c r="M24" s="1">
        <v>20148.576171875</v>
      </c>
      <c r="N24" s="1">
        <v>10301.0380859375</v>
      </c>
      <c r="O24" s="1">
        <v>59538.73046875</v>
      </c>
      <c r="P24" s="1">
        <v>223318.109375</v>
      </c>
      <c r="Q24" s="1">
        <v>923351.5625</v>
      </c>
      <c r="R24" s="1">
        <v>3890954</v>
      </c>
      <c r="S24" s="1">
        <v>38.814365386962891</v>
      </c>
      <c r="T24" s="1">
        <v>573.00787353515625</v>
      </c>
      <c r="U24" s="1">
        <v>13.135217666625977</v>
      </c>
    </row>
    <row r="25" spans="1:21" x14ac:dyDescent="0.2">
      <c r="A25" s="1">
        <v>2020</v>
      </c>
      <c r="B25" s="1">
        <v>9.5158751355484128E-4</v>
      </c>
      <c r="C25" s="1">
        <v>0.92866897583007812</v>
      </c>
      <c r="D25" s="1">
        <v>7.1331016719341278E-2</v>
      </c>
      <c r="E25" s="1">
        <v>0.38027036190032959</v>
      </c>
      <c r="F25" s="1">
        <v>0.54839861392974854</v>
      </c>
      <c r="G25" s="1">
        <v>0.2060459703207016</v>
      </c>
      <c r="H25" s="1">
        <v>8.5857674479484558E-2</v>
      </c>
      <c r="I25" s="1">
        <v>3.6636296659708023E-2</v>
      </c>
      <c r="J25" s="1">
        <v>11172.16308351837</v>
      </c>
      <c r="K25" s="1">
        <v>106.31291198730469</v>
      </c>
      <c r="L25" s="1">
        <v>1593.843505859375</v>
      </c>
      <c r="M25" s="1">
        <v>20750.482421875</v>
      </c>
      <c r="N25" s="1">
        <v>10621.1064453125</v>
      </c>
      <c r="O25" s="1">
        <v>61267.98828125</v>
      </c>
      <c r="P25" s="1">
        <v>230197.921875</v>
      </c>
      <c r="Q25" s="1">
        <v>959215.9375</v>
      </c>
      <c r="R25" s="1">
        <v>4093066.75</v>
      </c>
      <c r="S25" s="1">
        <v>38.440402984619098</v>
      </c>
      <c r="T25" s="1">
        <v>576.29864501953125</v>
      </c>
      <c r="U25" s="1">
        <v>13.019146919250488</v>
      </c>
    </row>
  </sheetData>
  <hyperlinks>
    <hyperlink ref="A50" location="'Income avg, all regions'!A1" display="'Income avg, all regions'!A1" xr:uid="{00000000-0004-0000-4D00-000000000000}"/>
  </hyperlinks>
  <pageMargins left="0.7" right="0.7" top="0.75" bottom="0.75" header="0.3" footer="0.3"/>
  <pageSetup paperSize="9" orientation="portrait" horizontalDpi="0" verticalDpi="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E25"/>
  <sheetViews>
    <sheetView workbookViewId="0">
      <selection activeCell="J12" sqref="J12"/>
    </sheetView>
  </sheetViews>
  <sheetFormatPr baseColWidth="10" defaultColWidth="8.83203125" defaultRowHeight="16" x14ac:dyDescent="0.2"/>
  <sheetData>
    <row r="1" spans="1:5" x14ac:dyDescent="0.2">
      <c r="A1" t="s">
        <v>3770</v>
      </c>
      <c r="B1" t="s">
        <v>3771</v>
      </c>
      <c r="C1" t="s">
        <v>3772</v>
      </c>
      <c r="D1" t="s">
        <v>3773</v>
      </c>
    </row>
    <row r="2" spans="1:5" x14ac:dyDescent="0.2">
      <c r="A2" s="1">
        <v>1820</v>
      </c>
      <c r="B2" s="214">
        <v>0.13564738631248474</v>
      </c>
      <c r="C2" s="214">
        <v>0.36146017909049988</v>
      </c>
      <c r="D2" s="214">
        <v>0.50289243459701538</v>
      </c>
      <c r="E2" s="214"/>
    </row>
    <row r="3" spans="1:5" x14ac:dyDescent="0.2">
      <c r="A3" s="1">
        <v>1850</v>
      </c>
      <c r="B3" s="214">
        <v>0.11820286512374878</v>
      </c>
      <c r="C3" s="214">
        <v>0.35016679763793945</v>
      </c>
      <c r="D3" s="214">
        <v>0.53163033723831177</v>
      </c>
      <c r="E3" s="214"/>
    </row>
    <row r="4" spans="1:5" x14ac:dyDescent="0.2">
      <c r="A4" s="1">
        <v>1880</v>
      </c>
      <c r="B4" s="214">
        <v>8.6965009570121765E-2</v>
      </c>
      <c r="C4" s="214">
        <v>0.3447725772857666</v>
      </c>
      <c r="D4" s="214">
        <v>0.56826239824295044</v>
      </c>
      <c r="E4" s="214"/>
    </row>
    <row r="5" spans="1:5" x14ac:dyDescent="0.2">
      <c r="A5" s="1">
        <v>1900</v>
      </c>
      <c r="B5" s="214">
        <v>7.2415634989738464E-2</v>
      </c>
      <c r="C5" s="214">
        <v>0.33218085765838623</v>
      </c>
      <c r="D5" s="214">
        <v>0.59540349245071411</v>
      </c>
      <c r="E5" s="214"/>
    </row>
    <row r="6" spans="1:5" x14ac:dyDescent="0.2">
      <c r="A6" s="1">
        <v>1910</v>
      </c>
      <c r="B6" s="214">
        <v>7.2858855128288269E-2</v>
      </c>
      <c r="C6" s="214">
        <v>0.32620644569396973</v>
      </c>
      <c r="D6" s="214">
        <v>0.60093468427658081</v>
      </c>
      <c r="E6" s="214"/>
    </row>
    <row r="7" spans="1:5" x14ac:dyDescent="0.2">
      <c r="A7" s="1">
        <v>1920</v>
      </c>
      <c r="B7" s="214">
        <v>7.5461834669113159E-2</v>
      </c>
      <c r="C7" s="214">
        <v>0.32770296931266785</v>
      </c>
      <c r="D7" s="214">
        <v>0.59683519601821899</v>
      </c>
      <c r="E7" s="214"/>
    </row>
    <row r="8" spans="1:5" x14ac:dyDescent="0.2">
      <c r="A8" s="1">
        <v>1930</v>
      </c>
      <c r="B8" s="214">
        <v>7.1391239762306213E-2</v>
      </c>
      <c r="C8" s="214">
        <v>0.37110471725463867</v>
      </c>
      <c r="D8" s="214">
        <v>0.55750405788421631</v>
      </c>
      <c r="E8" s="214"/>
    </row>
    <row r="9" spans="1:5" x14ac:dyDescent="0.2">
      <c r="A9" s="1">
        <v>1940</v>
      </c>
      <c r="B9" s="214">
        <v>6.2863126397132874E-2</v>
      </c>
      <c r="C9" s="214">
        <v>0.37918329238891602</v>
      </c>
      <c r="D9" s="214">
        <v>0.5579535961151123</v>
      </c>
      <c r="E9" s="214"/>
    </row>
    <row r="10" spans="1:5" x14ac:dyDescent="0.2">
      <c r="A10" s="1">
        <v>1950</v>
      </c>
      <c r="B10" s="214">
        <v>6.8737857043743134E-2</v>
      </c>
      <c r="C10" s="214">
        <v>0.37709683179855347</v>
      </c>
      <c r="D10" s="214">
        <v>0.5541653037071228</v>
      </c>
      <c r="E10" s="214"/>
    </row>
    <row r="11" spans="1:5" x14ac:dyDescent="0.2">
      <c r="A11" s="1">
        <v>1960</v>
      </c>
      <c r="B11" s="214">
        <v>7.0085972547531128E-2</v>
      </c>
      <c r="C11" s="214">
        <v>0.39163032174110413</v>
      </c>
      <c r="D11" s="214">
        <v>0.53828370571136475</v>
      </c>
      <c r="E11" s="214"/>
    </row>
    <row r="12" spans="1:5" x14ac:dyDescent="0.2">
      <c r="A12" s="1">
        <v>1970</v>
      </c>
      <c r="B12" s="214">
        <v>5.8561597019433975E-2</v>
      </c>
      <c r="C12" s="214">
        <v>0.4040549099445343</v>
      </c>
      <c r="D12" s="214">
        <v>0.53738349676132202</v>
      </c>
      <c r="E12" s="214"/>
    </row>
    <row r="13" spans="1:5" x14ac:dyDescent="0.2">
      <c r="A13" s="1">
        <v>1980</v>
      </c>
      <c r="B13" s="319">
        <v>5.282139778137207E-2</v>
      </c>
      <c r="C13" s="214">
        <v>0.38391143083572388</v>
      </c>
      <c r="D13" s="214">
        <v>0.56326717138290405</v>
      </c>
      <c r="E13" s="214"/>
    </row>
    <row r="14" spans="1:5" x14ac:dyDescent="0.2">
      <c r="A14" s="1">
        <v>1985</v>
      </c>
      <c r="B14" s="319">
        <v>5.7951368391513824E-2</v>
      </c>
      <c r="C14" s="214">
        <v>0.37459662556648254</v>
      </c>
      <c r="D14" s="214">
        <v>0.56745201349258423</v>
      </c>
      <c r="E14" s="214"/>
    </row>
    <row r="15" spans="1:5" x14ac:dyDescent="0.2">
      <c r="A15" s="1">
        <v>1990</v>
      </c>
      <c r="B15" s="319">
        <v>5.7609234005212784E-2</v>
      </c>
      <c r="C15" s="214">
        <v>0.35925421118736267</v>
      </c>
      <c r="D15" s="214">
        <v>0.58313655853271484</v>
      </c>
      <c r="E15" s="214"/>
    </row>
    <row r="16" spans="1:5" x14ac:dyDescent="0.2">
      <c r="A16" s="1">
        <v>1995</v>
      </c>
      <c r="B16" s="319">
        <v>6.0046087950468063E-2</v>
      </c>
      <c r="C16" s="214">
        <v>0.3401869535446167</v>
      </c>
      <c r="D16" s="214">
        <v>0.59976696968078613</v>
      </c>
      <c r="E16" s="214"/>
    </row>
    <row r="17" spans="1:5" x14ac:dyDescent="0.2">
      <c r="A17" s="1">
        <v>1997</v>
      </c>
      <c r="B17" s="319">
        <v>6.1396259814500809E-2</v>
      </c>
      <c r="C17" s="214">
        <v>0.33681288361549377</v>
      </c>
      <c r="D17" s="214">
        <v>0.60179084539413452</v>
      </c>
      <c r="E17" s="214"/>
    </row>
    <row r="18" spans="1:5" x14ac:dyDescent="0.2">
      <c r="A18" s="1">
        <v>2000</v>
      </c>
      <c r="B18" s="319">
        <v>6.0417283326387405E-2</v>
      </c>
      <c r="C18" s="214">
        <v>0.33029842376708984</v>
      </c>
      <c r="D18" s="214">
        <v>0.60928428173065186</v>
      </c>
    </row>
    <row r="19" spans="1:5" x14ac:dyDescent="0.2">
      <c r="A19" s="1">
        <v>2002</v>
      </c>
      <c r="B19" s="319">
        <v>6.0505576431751251E-2</v>
      </c>
      <c r="C19" s="214">
        <v>0.33642977476119995</v>
      </c>
      <c r="D19" s="214">
        <v>0.60306465625762939</v>
      </c>
    </row>
    <row r="20" spans="1:5" x14ac:dyDescent="0.2">
      <c r="A20" s="1">
        <v>2005</v>
      </c>
      <c r="B20" s="319">
        <v>6.0578662902116776E-2</v>
      </c>
      <c r="C20" s="214">
        <v>0.34231296181678772</v>
      </c>
      <c r="D20" s="214">
        <v>0.59710836410522461</v>
      </c>
    </row>
    <row r="21" spans="1:5" x14ac:dyDescent="0.2">
      <c r="A21" s="1">
        <v>2007</v>
      </c>
      <c r="B21" s="319">
        <v>6.1964880675077438E-2</v>
      </c>
      <c r="C21" s="214">
        <v>0.35047751665115356</v>
      </c>
      <c r="D21" s="214">
        <v>0.58755761384963989</v>
      </c>
    </row>
    <row r="22" spans="1:5" x14ac:dyDescent="0.2">
      <c r="A22" s="1">
        <v>2010</v>
      </c>
      <c r="B22" s="319">
        <v>6.5643087029457092E-2</v>
      </c>
      <c r="C22" s="214">
        <v>0.36676907539367676</v>
      </c>
      <c r="D22" s="214">
        <v>0.56758785247802734</v>
      </c>
    </row>
    <row r="23" spans="1:5" x14ac:dyDescent="0.2">
      <c r="A23" s="1">
        <v>2015</v>
      </c>
      <c r="B23" s="319">
        <v>6.8882957100868225E-2</v>
      </c>
      <c r="C23" s="214">
        <v>0.37638163566589355</v>
      </c>
      <c r="D23" s="214">
        <v>0.55473542213439941</v>
      </c>
    </row>
    <row r="24" spans="1:5" x14ac:dyDescent="0.2">
      <c r="A24" s="1">
        <v>2017</v>
      </c>
      <c r="B24" s="319">
        <v>7.0745281875133514E-2</v>
      </c>
      <c r="C24" s="214">
        <v>0.38006806373596191</v>
      </c>
      <c r="D24" s="214">
        <v>0.54918664693832397</v>
      </c>
    </row>
    <row r="25" spans="1:5" x14ac:dyDescent="0.2">
      <c r="A25" s="1">
        <v>2020</v>
      </c>
      <c r="B25" s="319">
        <v>7.1331016719341278E-2</v>
      </c>
      <c r="C25" s="214">
        <v>0.38027036190032959</v>
      </c>
      <c r="D25" s="214">
        <v>0.54839861392974854</v>
      </c>
    </row>
  </sheetData>
  <hyperlinks>
    <hyperlink ref="A25" location="SharesB50M40T10!A1" display="Figure" xr:uid="{00000000-0004-0000-4E00-000000000000}"/>
    <hyperlink ref="A24" location="'Table of Contents'!A1" display="Table of contents" xr:uid="{00000000-0004-0000-4E00-000001000000}"/>
  </hyperlinks>
  <pageMargins left="0.7" right="0.7" top="0.75" bottom="0.75" header="0.3" footer="0.3"/>
  <pageSetup paperSize="9" orientation="portrait" horizontalDpi="0" verticalDpi="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E25"/>
  <sheetViews>
    <sheetView workbookViewId="0">
      <selection activeCell="D25" sqref="D25"/>
    </sheetView>
  </sheetViews>
  <sheetFormatPr baseColWidth="10" defaultColWidth="8.83203125" defaultRowHeight="16" x14ac:dyDescent="0.2"/>
  <sheetData>
    <row r="1" spans="1:5" x14ac:dyDescent="0.2">
      <c r="A1" t="s">
        <v>3774</v>
      </c>
      <c r="B1" t="s">
        <v>3775</v>
      </c>
      <c r="C1" t="s">
        <v>3776</v>
      </c>
      <c r="D1" t="s">
        <v>3777</v>
      </c>
      <c r="E1" t="s">
        <v>3778</v>
      </c>
    </row>
    <row r="2" spans="1:5" x14ac:dyDescent="0.2">
      <c r="A2" s="1">
        <v>1820</v>
      </c>
      <c r="B2" s="214">
        <v>0.13564738631248474</v>
      </c>
      <c r="C2" s="214">
        <v>0.36146017909049988</v>
      </c>
      <c r="D2" s="214">
        <v>0.19707801938056946</v>
      </c>
      <c r="E2" s="214">
        <v>8.6898341774940491E-2</v>
      </c>
    </row>
    <row r="3" spans="1:5" x14ac:dyDescent="0.2">
      <c r="A3" s="1">
        <v>1850</v>
      </c>
      <c r="B3" s="214">
        <v>0.11820286512374878</v>
      </c>
      <c r="C3" s="214">
        <v>0.35016679763793945</v>
      </c>
      <c r="D3" s="214">
        <v>0.21510142087936401</v>
      </c>
      <c r="E3" s="214">
        <v>9.4385251402854919E-2</v>
      </c>
    </row>
    <row r="4" spans="1:5" x14ac:dyDescent="0.2">
      <c r="A4" s="1">
        <v>1880</v>
      </c>
      <c r="B4" s="214">
        <v>8.6965009570121765E-2</v>
      </c>
      <c r="C4" s="214">
        <v>0.3447725772857666</v>
      </c>
      <c r="D4" s="214">
        <v>0.2212444394826889</v>
      </c>
      <c r="E4" s="214">
        <v>9.7385205328464508E-2</v>
      </c>
    </row>
    <row r="5" spans="1:5" x14ac:dyDescent="0.2">
      <c r="A5" s="1">
        <v>1900</v>
      </c>
      <c r="B5" s="214">
        <v>7.2415634989738464E-2</v>
      </c>
      <c r="C5" s="214">
        <v>0.33218085765838623</v>
      </c>
      <c r="D5" s="214">
        <v>0.2459251880645752</v>
      </c>
      <c r="E5" s="214">
        <v>0.11846616864204407</v>
      </c>
    </row>
    <row r="6" spans="1:5" x14ac:dyDescent="0.2">
      <c r="A6" s="1">
        <v>1910</v>
      </c>
      <c r="B6" s="214">
        <v>7.2858855128288269E-2</v>
      </c>
      <c r="C6" s="214">
        <v>0.32620644569396973</v>
      </c>
      <c r="D6" s="214">
        <v>0.2572077214717865</v>
      </c>
      <c r="E6" s="214">
        <v>0.12752099335193634</v>
      </c>
    </row>
    <row r="7" spans="1:5" x14ac:dyDescent="0.2">
      <c r="A7" s="1">
        <v>1920</v>
      </c>
      <c r="B7" s="214">
        <v>7.5461834669113159E-2</v>
      </c>
      <c r="C7" s="214">
        <v>0.32770296931266785</v>
      </c>
      <c r="D7" s="214">
        <v>0.24849927425384521</v>
      </c>
      <c r="E7" s="214">
        <v>0.11654762178659439</v>
      </c>
    </row>
    <row r="8" spans="1:5" x14ac:dyDescent="0.2">
      <c r="A8" s="1">
        <v>1930</v>
      </c>
      <c r="B8" s="214">
        <v>7.1391239762306213E-2</v>
      </c>
      <c r="C8" s="214">
        <v>0.37110471725463867</v>
      </c>
      <c r="D8" s="214">
        <v>0.22031643986701965</v>
      </c>
      <c r="E8" s="214">
        <v>0.10049282014369965</v>
      </c>
    </row>
    <row r="9" spans="1:5" x14ac:dyDescent="0.2">
      <c r="A9" s="1">
        <v>1940</v>
      </c>
      <c r="B9" s="214">
        <v>6.2863126397132874E-2</v>
      </c>
      <c r="C9" s="214">
        <v>0.37918329238891602</v>
      </c>
      <c r="D9" s="214">
        <v>0.22559632360935211</v>
      </c>
      <c r="E9" s="214">
        <v>9.9614039063453674E-2</v>
      </c>
    </row>
    <row r="10" spans="1:5" x14ac:dyDescent="0.2">
      <c r="A10" s="1">
        <v>1950</v>
      </c>
      <c r="B10" s="214">
        <v>6.8737857043743134E-2</v>
      </c>
      <c r="C10" s="214">
        <v>0.37709683179855347</v>
      </c>
      <c r="D10" s="214">
        <v>0.19311785697937012</v>
      </c>
      <c r="E10" s="214">
        <v>7.8527264297008514E-2</v>
      </c>
    </row>
    <row r="11" spans="1:5" x14ac:dyDescent="0.2">
      <c r="A11" s="1">
        <v>1960</v>
      </c>
      <c r="B11" s="214">
        <v>7.0085972547531128E-2</v>
      </c>
      <c r="C11" s="214">
        <v>0.39163032174110413</v>
      </c>
      <c r="D11" s="214">
        <v>0.1647653728723526</v>
      </c>
      <c r="E11" s="214">
        <v>6.1631470918655396E-2</v>
      </c>
    </row>
    <row r="12" spans="1:5" x14ac:dyDescent="0.2">
      <c r="A12" s="1">
        <v>1970</v>
      </c>
      <c r="B12" s="214">
        <v>5.8561597019433975E-2</v>
      </c>
      <c r="C12" s="214">
        <v>0.4040549099445343</v>
      </c>
      <c r="D12" s="214">
        <v>0.15589150786399841</v>
      </c>
      <c r="E12" s="214">
        <v>5.8619078248739243E-2</v>
      </c>
    </row>
    <row r="13" spans="1:5" x14ac:dyDescent="0.2">
      <c r="A13" s="1">
        <v>1980</v>
      </c>
      <c r="B13" s="214">
        <v>5.282139778137207E-2</v>
      </c>
      <c r="C13" s="214">
        <v>0.38391143083572388</v>
      </c>
      <c r="D13" s="214">
        <v>0.17801007628440857</v>
      </c>
      <c r="E13" s="214">
        <v>6.6091030836105347E-2</v>
      </c>
    </row>
    <row r="14" spans="1:5" x14ac:dyDescent="0.2">
      <c r="A14" s="1">
        <v>1985</v>
      </c>
      <c r="B14" s="214">
        <v>5.7951368391513824E-2</v>
      </c>
      <c r="C14" s="214">
        <v>0.37459662556648254</v>
      </c>
      <c r="D14" s="214">
        <v>0.17652212083339691</v>
      </c>
      <c r="E14" s="214">
        <v>6.229173019528389E-2</v>
      </c>
    </row>
    <row r="15" spans="1:5" x14ac:dyDescent="0.2">
      <c r="A15" s="1">
        <v>1990</v>
      </c>
      <c r="B15" s="214">
        <v>5.7609234005212784E-2</v>
      </c>
      <c r="C15" s="214">
        <v>0.35925421118736267</v>
      </c>
      <c r="D15" s="214">
        <v>0.19407740235328674</v>
      </c>
      <c r="E15" s="214">
        <v>7.2663702070713043E-2</v>
      </c>
    </row>
    <row r="16" spans="1:5" x14ac:dyDescent="0.2">
      <c r="A16" s="1">
        <v>1995</v>
      </c>
      <c r="B16" s="214">
        <v>6.0046087950468063E-2</v>
      </c>
      <c r="C16" s="214">
        <v>0.3401869535446167</v>
      </c>
      <c r="D16" s="214">
        <v>0.20284858345985413</v>
      </c>
      <c r="E16" s="214">
        <v>7.4710153043270111E-2</v>
      </c>
    </row>
    <row r="17" spans="1:5" x14ac:dyDescent="0.2">
      <c r="A17" s="1">
        <v>1997</v>
      </c>
      <c r="B17" s="214">
        <v>6.1396259814500809E-2</v>
      </c>
      <c r="C17" s="214">
        <v>0.33681288361549377</v>
      </c>
      <c r="D17" s="214">
        <v>0.20748588442802429</v>
      </c>
      <c r="E17" s="214">
        <v>7.7820137143135071E-2</v>
      </c>
    </row>
    <row r="18" spans="1:5" x14ac:dyDescent="0.2">
      <c r="A18" s="1">
        <v>2000</v>
      </c>
      <c r="B18" s="214">
        <v>6.0417283326387405E-2</v>
      </c>
      <c r="C18" s="214">
        <v>0.33029842376708984</v>
      </c>
      <c r="D18" s="214">
        <v>0.21613551676273346</v>
      </c>
      <c r="E18" s="214">
        <v>8.350033313035965E-2</v>
      </c>
    </row>
    <row r="19" spans="1:5" x14ac:dyDescent="0.2">
      <c r="A19" s="1">
        <v>2002</v>
      </c>
      <c r="B19" s="214">
        <v>6.0505576431751251E-2</v>
      </c>
      <c r="C19" s="214">
        <v>0.33642977476119995</v>
      </c>
      <c r="D19" s="214">
        <v>0.21400067210197449</v>
      </c>
      <c r="E19" s="214">
        <v>8.2499101758003235E-2</v>
      </c>
    </row>
    <row r="20" spans="1:5" x14ac:dyDescent="0.2">
      <c r="A20" s="1">
        <v>2005</v>
      </c>
      <c r="B20" s="214">
        <v>6.0578662902116776E-2</v>
      </c>
      <c r="C20" s="214">
        <v>0.34231296181678772</v>
      </c>
      <c r="D20" s="214">
        <v>0.21928536891937256</v>
      </c>
      <c r="E20" s="214">
        <v>8.7601080536842346E-2</v>
      </c>
    </row>
    <row r="21" spans="1:5" x14ac:dyDescent="0.2">
      <c r="A21" s="1">
        <v>2007</v>
      </c>
      <c r="B21" s="214">
        <v>6.1964880675077438E-2</v>
      </c>
      <c r="C21" s="214">
        <v>0.35047751665115356</v>
      </c>
      <c r="D21" s="214">
        <v>0.22001715004444122</v>
      </c>
      <c r="E21" s="214">
        <v>8.8988669216632843E-2</v>
      </c>
    </row>
    <row r="22" spans="1:5" x14ac:dyDescent="0.2">
      <c r="A22" s="1">
        <v>2010</v>
      </c>
      <c r="B22" s="214">
        <v>6.5643087029457092E-2</v>
      </c>
      <c r="C22" s="214">
        <v>0.36676907539367676</v>
      </c>
      <c r="D22" s="214">
        <v>0.20673869550228119</v>
      </c>
      <c r="E22" s="214">
        <v>8.0112330615520477E-2</v>
      </c>
    </row>
    <row r="23" spans="1:5" x14ac:dyDescent="0.2">
      <c r="A23" s="1">
        <v>2015</v>
      </c>
      <c r="B23" s="214">
        <v>6.8882957100868225E-2</v>
      </c>
      <c r="C23" s="214">
        <v>0.37638163566589355</v>
      </c>
      <c r="D23" s="214">
        <v>0.20823433995246887</v>
      </c>
      <c r="E23" s="214">
        <v>8.5294216871261597E-2</v>
      </c>
    </row>
    <row r="24" spans="1:5" x14ac:dyDescent="0.2">
      <c r="A24" s="1">
        <v>2017</v>
      </c>
      <c r="B24" s="214">
        <v>7.0745281875133514E-2</v>
      </c>
      <c r="C24" s="214">
        <v>0.38006806373596191</v>
      </c>
      <c r="D24" s="214">
        <v>0.20598915219306946</v>
      </c>
      <c r="E24" s="214">
        <v>8.5170164704322815E-2</v>
      </c>
    </row>
    <row r="25" spans="1:5" x14ac:dyDescent="0.2">
      <c r="A25" s="1">
        <v>2020</v>
      </c>
      <c r="B25" s="214">
        <v>7.1331016719341278E-2</v>
      </c>
      <c r="C25" s="214">
        <v>0.38027036190032959</v>
      </c>
      <c r="D25" s="214">
        <v>0.2060459703207016</v>
      </c>
      <c r="E25" s="214">
        <v>8.5857674479484558E-2</v>
      </c>
    </row>
  </sheetData>
  <pageMargins left="0.7" right="0.7" top="0.75" bottom="0.75" header="0.3" footer="0.3"/>
  <pageSetup paperSize="9" orientation="portrait" horizontalDpi="0" verticalDpi="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F28"/>
  <sheetViews>
    <sheetView workbookViewId="0">
      <selection sqref="A1:B25"/>
    </sheetView>
  </sheetViews>
  <sheetFormatPr baseColWidth="10" defaultColWidth="8.83203125" defaultRowHeight="16" x14ac:dyDescent="0.2"/>
  <sheetData>
    <row r="1" spans="1:6" x14ac:dyDescent="0.2">
      <c r="A1" t="s">
        <v>412</v>
      </c>
      <c r="B1" t="s">
        <v>3266</v>
      </c>
      <c r="C1" t="s">
        <v>3267</v>
      </c>
      <c r="D1" t="s">
        <v>3570</v>
      </c>
      <c r="E1" t="s">
        <v>3571</v>
      </c>
      <c r="F1" t="s">
        <v>3572</v>
      </c>
    </row>
    <row r="2" spans="1:6" x14ac:dyDescent="0.2">
      <c r="A2" s="1">
        <v>1820</v>
      </c>
      <c r="B2" s="287">
        <f>50*'data-SharesB50M40T1T01'!D2/'data-SharesB50M40T1T01'!B2</f>
        <v>72.643500452920534</v>
      </c>
      <c r="C2" s="287">
        <f>500*'data-SharesB50M40T1T01'!E2/'data-SharesB50M40T1T01'!B2</f>
        <v>320.30967988854837</v>
      </c>
      <c r="D2" s="305">
        <f>('data-SharesB50M40T10'!D2/0.1)/('data-SharesB50M40T10'!C2/0.4)</f>
        <v>5.5651212906758918</v>
      </c>
      <c r="E2" s="305">
        <f>('data-SharesB50M40T1T01'!C2/0.4)/('data-SharesB50M40T1T01'!B2/0.5)</f>
        <v>3.3308804256815945</v>
      </c>
      <c r="F2" s="305">
        <f>('data-SharesB50M40T1T01'!D2/0.01)/('data-SharesB50M40T1T01'!C2/0.4)</f>
        <v>21.809098847508338</v>
      </c>
    </row>
    <row r="3" spans="1:6" x14ac:dyDescent="0.2">
      <c r="A3" s="1">
        <v>1850</v>
      </c>
      <c r="B3" s="287">
        <f>50*'data-SharesB50M40T1T01'!D3/'data-SharesB50M40T1T01'!B3</f>
        <v>90.988243243583952</v>
      </c>
      <c r="C3" s="287">
        <f>500*'data-SharesB50M40T1T01'!E3/'data-SharesB50M40T1T01'!B3</f>
        <v>399.25111503871432</v>
      </c>
      <c r="D3" s="305">
        <f>('data-SharesB50M40T10'!D3/0.1)/('data-SharesB50M40T10'!C3/0.4)</f>
        <v>6.0728811620569401</v>
      </c>
      <c r="E3" s="305">
        <f>('data-SharesB50M40T1T01'!C3/0.4)/('data-SharesB50M40T1T01'!B3/0.5)</f>
        <v>3.7030278123053884</v>
      </c>
      <c r="F3" s="305">
        <f>('data-SharesB50M40T1T01'!D3/0.01)/('data-SharesB50M40T1T01'!C3/0.4)</f>
        <v>24.57130971072495</v>
      </c>
    </row>
    <row r="4" spans="1:6" x14ac:dyDescent="0.2">
      <c r="A4" s="1">
        <v>1880</v>
      </c>
      <c r="B4" s="287">
        <f>50*'data-SharesB50M40T1T01'!D4/'data-SharesB50M40T1T01'!B4</f>
        <v>127.20313639722809</v>
      </c>
      <c r="C4" s="287">
        <f>500*'data-SharesB50M40T1T01'!E4/'data-SharesB50M40T1T01'!B4</f>
        <v>559.9102777648792</v>
      </c>
      <c r="D4" s="305">
        <f>('data-SharesB50M40T10'!D4/0.1)/('data-SharesB50M40T10'!C4/0.4)</f>
        <v>6.5928955570261971</v>
      </c>
      <c r="E4" s="305">
        <f>('data-SharesB50M40T1T01'!C4/0.4)/('data-SharesB50M40T1T01'!B4/0.5)</f>
        <v>4.9556220799321737</v>
      </c>
      <c r="F4" s="305">
        <f>('data-SharesB50M40T1T01'!D4/0.01)/('data-SharesB50M40T1T01'!C4/0.4)</f>
        <v>25.668449761804492</v>
      </c>
    </row>
    <row r="5" spans="1:6" x14ac:dyDescent="0.2">
      <c r="A5" s="1">
        <v>1900</v>
      </c>
      <c r="B5" s="287">
        <f>50*'data-SharesB50M40T1T01'!D5/'data-SharesB50M40T1T01'!B5</f>
        <v>169.80116800703578</v>
      </c>
      <c r="C5" s="287">
        <f>500*'data-SharesB50M40T1T01'!E5/'data-SharesB50M40T1T01'!B5</f>
        <v>817.95988296471558</v>
      </c>
      <c r="D5" s="305">
        <f>('data-SharesB50M40T10'!D5/0.1)/('data-SharesB50M40T10'!C5/0.4)</f>
        <v>7.1696303832537538</v>
      </c>
      <c r="E5" s="305">
        <f>('data-SharesB50M40T1T01'!C5/0.4)/('data-SharesB50M40T1T01'!B5/0.5)</f>
        <v>5.7339284828728179</v>
      </c>
      <c r="F5" s="305">
        <f>('data-SharesB50M40T1T01'!D5/0.01)/('data-SharesB50M40T1T01'!C5/0.4)</f>
        <v>29.61340876751952</v>
      </c>
    </row>
    <row r="6" spans="1:6" x14ac:dyDescent="0.2">
      <c r="A6" s="1">
        <v>1910</v>
      </c>
      <c r="B6" s="287">
        <f>50*'data-SharesB50M40T1T01'!D6/'data-SharesB50M40T1T01'!B6</f>
        <v>176.51095465259561</v>
      </c>
      <c r="C6" s="287">
        <f>500*'data-SharesB50M40T1T01'!E6/'data-SharesB50M40T1T01'!B6</f>
        <v>875.12350507978874</v>
      </c>
      <c r="D6" s="305">
        <f>('data-SharesB50M40T10'!D6/0.1)/('data-SharesB50M40T10'!C6/0.4)</f>
        <v>7.3687652982841074</v>
      </c>
      <c r="E6" s="305">
        <f>('data-SharesB50M40T1T01'!C6/0.4)/('data-SharesB50M40T1T01'!B6/0.5)</f>
        <v>5.5965476866125705</v>
      </c>
      <c r="F6" s="305">
        <f>('data-SharesB50M40T1T01'!D6/0.01)/('data-SharesB50M40T1T01'!C6/0.4)</f>
        <v>31.539256794831783</v>
      </c>
    </row>
    <row r="7" spans="1:6" x14ac:dyDescent="0.2">
      <c r="A7" s="1">
        <v>1920</v>
      </c>
      <c r="B7" s="287">
        <f>50*'data-SharesB50M40T1T01'!D7/'data-SharesB50M40T1T01'!B7</f>
        <v>164.65228770508344</v>
      </c>
      <c r="C7" s="287">
        <f>500*'data-SharesB50M40T1T01'!E7/'data-SharesB50M40T1T01'!B7</f>
        <v>772.22891742319257</v>
      </c>
      <c r="D7" s="305">
        <f>('data-SharesB50M40T10'!D7/0.1)/('data-SharesB50M40T10'!C7/0.4)</f>
        <v>7.2850752285831968</v>
      </c>
      <c r="E7" s="305">
        <f>('data-SharesB50M40T1T01'!C7/0.4)/('data-SharesB50M40T1T01'!B7/0.5)</f>
        <v>5.4282898558852235</v>
      </c>
      <c r="F7" s="305">
        <f>('data-SharesB50M40T1T01'!D7/0.01)/('data-SharesB50M40T1T01'!C7/0.4)</f>
        <v>30.332257870601982</v>
      </c>
    </row>
    <row r="8" spans="1:6" x14ac:dyDescent="0.2">
      <c r="A8" s="1">
        <v>1930</v>
      </c>
      <c r="B8" s="287">
        <f>50*'data-SharesB50M40T1T01'!D8/'data-SharesB50M40T1T01'!B8</f>
        <v>154.30215289757743</v>
      </c>
      <c r="C8" s="287">
        <f>500*'data-SharesB50M40T1T01'!E8/'data-SharesB50M40T1T01'!B8</f>
        <v>703.81758657144621</v>
      </c>
      <c r="D8" s="305">
        <f>('data-SharesB50M40T10'!D8/0.1)/('data-SharesB50M40T10'!C8/0.4)</f>
        <v>6.0091293046181047</v>
      </c>
      <c r="E8" s="305">
        <f>('data-SharesB50M40T1T01'!C8/0.4)/('data-SharesB50M40T1T01'!B8/0.5)</f>
        <v>6.4977285464262566</v>
      </c>
      <c r="F8" s="305">
        <f>('data-SharesB50M40T1T01'!D8/0.01)/('data-SharesB50M40T1T01'!C8/0.4)</f>
        <v>23.747091278912141</v>
      </c>
    </row>
    <row r="9" spans="1:6" x14ac:dyDescent="0.2">
      <c r="A9" s="1">
        <v>1940</v>
      </c>
      <c r="B9" s="287">
        <f>50*'data-SharesB50M40T1T01'!D9/'data-SharesB50M40T1T01'!B9</f>
        <v>179.43454019782999</v>
      </c>
      <c r="C9" s="287">
        <f>500*'data-SharesB50M40T1T01'!E9/'data-SharesB50M40T1T01'!B9</f>
        <v>792.30897962463553</v>
      </c>
      <c r="D9" s="305">
        <f>('data-SharesB50M40T10'!D9/0.1)/('data-SharesB50M40T10'!C9/0.4)</f>
        <v>5.8858457881929818</v>
      </c>
      <c r="E9" s="305">
        <f>('data-SharesB50M40T1T01'!C9/0.4)/('data-SharesB50M40T1T01'!B9/0.5)</f>
        <v>7.5398590978727196</v>
      </c>
      <c r="F9" s="305">
        <f>('data-SharesB50M40T1T01'!D9/0.01)/('data-SharesB50M40T1T01'!C9/0.4)</f>
        <v>23.798129098785846</v>
      </c>
    </row>
    <row r="10" spans="1:6" x14ac:dyDescent="0.2">
      <c r="A10" s="1">
        <v>1950</v>
      </c>
      <c r="B10" s="287">
        <f>50*'data-SharesB50M40T1T01'!D10/'data-SharesB50M40T1T01'!B10</f>
        <v>140.47416175374403</v>
      </c>
      <c r="C10" s="287">
        <f>500*'data-SharesB50M40T1T01'!E10/'data-SharesB50M40T1T01'!B10</f>
        <v>571.20826626174596</v>
      </c>
      <c r="D10" s="305">
        <f>('data-SharesB50M40T10'!D10/0.1)/('data-SharesB50M40T10'!C10/0.4)</f>
        <v>5.8782281576224964</v>
      </c>
      <c r="E10" s="305">
        <f>('data-SharesB50M40T1T01'!C10/0.4)/('data-SharesB50M40T1T01'!B10/0.5)</f>
        <v>6.8575172404374278</v>
      </c>
      <c r="F10" s="305">
        <f>('data-SharesB50M40T1T01'!D10/0.01)/('data-SharesB50M40T1T01'!C10/0.4)</f>
        <v>20.484696841211797</v>
      </c>
    </row>
    <row r="11" spans="1:6" x14ac:dyDescent="0.2">
      <c r="A11" s="1">
        <v>1960</v>
      </c>
      <c r="B11" s="287">
        <f>50*'data-SharesB50M40T1T01'!D11/'data-SharesB50M40T1T01'!B11</f>
        <v>117.54518549386719</v>
      </c>
      <c r="C11" s="287">
        <f>500*'data-SharesB50M40T1T01'!E11/'data-SharesB50M40T1T01'!B11</f>
        <v>439.68478055189979</v>
      </c>
      <c r="D11" s="305">
        <f>('data-SharesB50M40T10'!D11/0.1)/('data-SharesB50M40T10'!C11/0.4)</f>
        <v>5.4978756835606726</v>
      </c>
      <c r="E11" s="305">
        <f>('data-SharesB50M40T1T01'!C11/0.4)/('data-SharesB50M40T1T01'!B11/0.5)</f>
        <v>6.9848199915380187</v>
      </c>
      <c r="F11" s="305">
        <f>('data-SharesB50M40T1T01'!D11/0.01)/('data-SharesB50M40T1T01'!C11/0.4)</f>
        <v>16.82866353553435</v>
      </c>
    </row>
    <row r="12" spans="1:6" x14ac:dyDescent="0.2">
      <c r="A12" s="1">
        <v>1970</v>
      </c>
      <c r="B12" s="287">
        <f>50*'data-SharesB50M40T1T01'!D12/'data-SharesB50M40T1T01'!B12</f>
        <v>133.10045814859265</v>
      </c>
      <c r="C12" s="287">
        <f>500*'data-SharesB50M40T1T01'!E12/'data-SharesB50M40T1T01'!B12</f>
        <v>500.49077580044644</v>
      </c>
      <c r="D12" s="305">
        <f>('data-SharesB50M40T10'!D12/0.1)/('data-SharesB50M40T10'!C12/0.4)</f>
        <v>5.3199056220857717</v>
      </c>
      <c r="E12" s="305">
        <f>('data-SharesB50M40T1T01'!C12/0.4)/('data-SharesB50M40T1T01'!B12/0.5)</f>
        <v>8.6245707620141943</v>
      </c>
      <c r="F12" s="305">
        <f>('data-SharesB50M40T1T01'!D12/0.01)/('data-SharesB50M40T1T01'!C12/0.4)</f>
        <v>15.432705211813717</v>
      </c>
    </row>
    <row r="13" spans="1:6" x14ac:dyDescent="0.2">
      <c r="A13" s="1">
        <v>1980</v>
      </c>
      <c r="B13" s="287">
        <f>50*'data-SharesB50M40T1T01'!D13/'data-SharesB50M40T1T01'!B13</f>
        <v>168.50186076217904</v>
      </c>
      <c r="C13" s="287">
        <f>500*'data-SharesB50M40T1T01'!E13/'data-SharesB50M40T1T01'!B13</f>
        <v>625.60849969984065</v>
      </c>
      <c r="D13" s="305">
        <f>('data-SharesB50M40T10'!D13/0.1)/('data-SharesB50M40T10'!C13/0.4)</f>
        <v>5.8687199821765841</v>
      </c>
      <c r="E13" s="305">
        <f>('data-SharesB50M40T1T01'!C13/0.4)/('data-SharesB50M40T1T01'!B13/0.5)</f>
        <v>9.0851304338994989</v>
      </c>
      <c r="F13" s="305">
        <f>('data-SharesB50M40T1T01'!D13/0.01)/('data-SharesB50M40T1T01'!C13/0.4)</f>
        <v>18.546994122775082</v>
      </c>
    </row>
    <row r="14" spans="1:6" x14ac:dyDescent="0.2">
      <c r="A14" s="1">
        <v>1985</v>
      </c>
      <c r="B14" s="287">
        <f>50*'data-SharesB50M40T1T01'!D14/'data-SharesB50M40T1T01'!B14</f>
        <v>152.30194362351426</v>
      </c>
      <c r="C14" s="287">
        <f>500*'data-SharesB50M40T1T01'!E14/'data-SharesB50M40T1T01'!B14</f>
        <v>537.44831161230741</v>
      </c>
      <c r="D14" s="305">
        <f>('data-SharesB50M40T10'!D14/0.1)/('data-SharesB50M40T10'!C14/0.4)</f>
        <v>6.0593392974051143</v>
      </c>
      <c r="E14" s="305">
        <f>('data-SharesB50M40T1T01'!C14/0.4)/('data-SharesB50M40T1T01'!B14/0.5)</f>
        <v>8.0799780049140537</v>
      </c>
      <c r="F14" s="305">
        <f>('data-SharesB50M40T1T01'!D14/0.01)/('data-SharesB50M40T1T01'!C14/0.4)</f>
        <v>18.849301759347341</v>
      </c>
    </row>
    <row r="15" spans="1:6" x14ac:dyDescent="0.2">
      <c r="A15" s="1">
        <v>1990</v>
      </c>
      <c r="B15" s="287">
        <f>50*'data-SharesB50M40T1T01'!D15/'data-SharesB50M40T1T01'!B15</f>
        <v>168.44296379268437</v>
      </c>
      <c r="C15" s="287">
        <f>500*'data-SharesB50M40T1T01'!E15/'data-SharesB50M40T1T01'!B15</f>
        <v>630.6601999267865</v>
      </c>
      <c r="D15" s="305">
        <f>('data-SharesB50M40T10'!D15/0.1)/('data-SharesB50M40T10'!C15/0.4)</f>
        <v>6.4927456978767637</v>
      </c>
      <c r="E15" s="305">
        <f>('data-SharesB50M40T1T01'!C15/0.4)/('data-SharesB50M40T1T01'!B15/0.5)</f>
        <v>7.7950656997725289</v>
      </c>
      <c r="F15" s="305">
        <f>('data-SharesB50M40T1T01'!D15/0.01)/('data-SharesB50M40T1T01'!C15/0.4)</f>
        <v>21.608921628152508</v>
      </c>
    </row>
    <row r="16" spans="1:6" x14ac:dyDescent="0.2">
      <c r="A16" s="1">
        <v>1995</v>
      </c>
      <c r="B16" s="287">
        <f>50*'data-SharesB50M40T1T01'!D16/'data-SharesB50M40T1T01'!B16</f>
        <v>168.91074038593791</v>
      </c>
      <c r="C16" s="287">
        <f>500*'data-SharesB50M40T1T01'!E16/'data-SharesB50M40T1T01'!B16</f>
        <v>622.10674827724347</v>
      </c>
      <c r="D16" s="305">
        <f>('data-SharesB50M40T10'!D16/0.1)/('data-SharesB50M40T10'!C16/0.4)</f>
        <v>7.0522042474756415</v>
      </c>
      <c r="E16" s="305">
        <f>('data-SharesB50M40T1T01'!C16/0.4)/('data-SharesB50M40T1T01'!B16/0.5)</f>
        <v>7.0817884469267272</v>
      </c>
      <c r="F16" s="305">
        <f>('data-SharesB50M40T1T01'!D16/0.01)/('data-SharesB50M40T1T01'!C16/0.4)</f>
        <v>23.851424206160786</v>
      </c>
    </row>
    <row r="17" spans="1:6" x14ac:dyDescent="0.2">
      <c r="A17" s="1">
        <v>1997</v>
      </c>
      <c r="B17" s="287">
        <f>50*'data-SharesB50M40T1T01'!D17/'data-SharesB50M40T1T01'!B17</f>
        <v>168.9727395894395</v>
      </c>
      <c r="C17" s="287">
        <f>500*'data-SharesB50M40T1T01'!E17/'data-SharesB50M40T1T01'!B17</f>
        <v>633.75307696475681</v>
      </c>
      <c r="D17" s="305">
        <f>('data-SharesB50M40T10'!D17/0.1)/('data-SharesB50M40T10'!C17/0.4)</f>
        <v>7.1468862940663529</v>
      </c>
      <c r="E17" s="305">
        <f>('data-SharesB50M40T1T01'!C17/0.4)/('data-SharesB50M40T1T01'!B17/0.5)</f>
        <v>6.8573575294554017</v>
      </c>
      <c r="F17" s="305">
        <f>('data-SharesB50M40T1T01'!D17/0.01)/('data-SharesB50M40T1T01'!C17/0.4)</f>
        <v>24.641086433604549</v>
      </c>
    </row>
    <row r="18" spans="1:6" x14ac:dyDescent="0.2">
      <c r="A18" s="1">
        <v>2000</v>
      </c>
      <c r="B18" s="287">
        <f>50*'data-SharesB50M40T1T01'!D18/'data-SharesB50M40T1T01'!B18</f>
        <v>178.86894681702421</v>
      </c>
      <c r="C18" s="287">
        <f>500*'data-SharesB50M40T1T01'!E18/'data-SharesB50M40T1T01'!B18</f>
        <v>691.03018650534614</v>
      </c>
      <c r="D18" s="305">
        <f>('data-SharesB50M40T10'!D18/0.1)/('data-SharesB50M40T10'!C18/0.4)</f>
        <v>7.3785914541365063</v>
      </c>
      <c r="E18" s="305">
        <f>('data-SharesB50M40T1T01'!C18/0.4)/('data-SharesB50M40T1T01'!B18/0.5)</f>
        <v>6.8336907417440758</v>
      </c>
      <c r="F18" s="305">
        <f>('data-SharesB50M40T1T01'!D18/0.01)/('data-SharesB50M40T1T01'!C18/0.4)</f>
        <v>26.174574410338884</v>
      </c>
    </row>
    <row r="19" spans="1:6" x14ac:dyDescent="0.2">
      <c r="A19" s="1">
        <v>2002</v>
      </c>
      <c r="B19" s="287">
        <f>50*'data-SharesB50M40T1T01'!D19/'data-SharesB50M40T1T01'!B19</f>
        <v>176.84375947013891</v>
      </c>
      <c r="C19" s="287">
        <f>500*'data-SharesB50M40T1T01'!E19/'data-SharesB50M40T1T01'!B19</f>
        <v>681.74791997114608</v>
      </c>
      <c r="D19" s="305">
        <f>('data-SharesB50M40T10'!D19/0.1)/('data-SharesB50M40T10'!C19/0.4)</f>
        <v>7.1701698422583275</v>
      </c>
      <c r="E19" s="305">
        <f>('data-SharesB50M40T1T01'!C19/0.4)/('data-SharesB50M40T1T01'!B19/0.5)</f>
        <v>6.9503877700571151</v>
      </c>
      <c r="F19" s="305">
        <f>('data-SharesB50M40T1T01'!D19/0.01)/('data-SharesB50M40T1T01'!C19/0.4)</f>
        <v>25.443725633841243</v>
      </c>
    </row>
    <row r="20" spans="1:6" x14ac:dyDescent="0.2">
      <c r="A20" s="1">
        <v>2005</v>
      </c>
      <c r="B20" s="287">
        <f>50*'data-SharesB50M40T1T01'!D20/'data-SharesB50M40T1T01'!B20</f>
        <v>180.99224909742119</v>
      </c>
      <c r="C20" s="287">
        <f>500*'data-SharesB50M40T1T01'!E20/'data-SharesB50M40T1T01'!B20</f>
        <v>723.03577150909132</v>
      </c>
      <c r="D20" s="305">
        <f>('data-SharesB50M40T10'!D20/0.1)/('data-SharesB50M40T10'!C20/0.4)</f>
        <v>6.9773386428154964</v>
      </c>
      <c r="E20" s="305">
        <f>('data-SharesB50M40T1T01'!C20/0.4)/('data-SharesB50M40T1T01'!B20/0.5)</f>
        <v>7.0633979320800266</v>
      </c>
      <c r="F20" s="305">
        <f>('data-SharesB50M40T1T01'!D20/0.01)/('data-SharesB50M40T1T01'!C20/0.4)</f>
        <v>25.623963259298161</v>
      </c>
    </row>
    <row r="21" spans="1:6" x14ac:dyDescent="0.2">
      <c r="A21" s="1">
        <v>2007</v>
      </c>
      <c r="B21" s="287">
        <f>50*'data-SharesB50M40T1T01'!D21/'data-SharesB50M40T1T01'!B21</f>
        <v>177.53374786448441</v>
      </c>
      <c r="C21" s="287">
        <f>500*'data-SharesB50M40T1T01'!E21/'data-SharesB50M40T1T01'!B21</f>
        <v>718.05729509315825</v>
      </c>
      <c r="D21" s="305">
        <f>('data-SharesB50M40T10'!D21/0.1)/('data-SharesB50M40T10'!C21/0.4)</f>
        <v>6.7057952186355294</v>
      </c>
      <c r="E21" s="305">
        <f>('data-SharesB50M40T1T01'!C21/0.4)/('data-SharesB50M40T1T01'!B21/0.5)</f>
        <v>7.0700837481019558</v>
      </c>
      <c r="F21" s="305">
        <f>('data-SharesB50M40T1T01'!D21/0.01)/('data-SharesB50M40T1T01'!C21/0.4)</f>
        <v>25.110557977781433</v>
      </c>
    </row>
    <row r="22" spans="1:6" x14ac:dyDescent="0.2">
      <c r="A22" s="1">
        <v>2010</v>
      </c>
      <c r="B22" s="287">
        <f>50*'data-SharesB50M40T1T01'!D22/'data-SharesB50M40T1T01'!B22</f>
        <v>157.47179547597142</v>
      </c>
      <c r="C22" s="287">
        <f>500*'data-SharesB50M40T1T01'!E22/'data-SharesB50M40T1T01'!B22</f>
        <v>610.21148030081497</v>
      </c>
      <c r="D22" s="305">
        <f>('data-SharesB50M40T10'!D22/0.1)/('data-SharesB50M40T10'!C22/0.4)</f>
        <v>6.1901385973591028</v>
      </c>
      <c r="E22" s="305">
        <f>('data-SharesB50M40T1T01'!C22/0.4)/('data-SharesB50M40T1T01'!B22/0.5)</f>
        <v>6.9841527111051791</v>
      </c>
      <c r="F22" s="305">
        <f>('data-SharesB50M40T1T01'!D22/0.01)/('data-SharesB50M40T1T01'!C22/0.4)</f>
        <v>22.547014933620048</v>
      </c>
    </row>
    <row r="23" spans="1:6" x14ac:dyDescent="0.2">
      <c r="A23" s="1">
        <v>2015</v>
      </c>
      <c r="B23" s="287">
        <f>50*'data-SharesB50M40T1T01'!D23/'data-SharesB50M40T1T01'!B23</f>
        <v>151.15084247003401</v>
      </c>
      <c r="C23" s="287">
        <f>500*'data-SharesB50M40T1T01'!E23/'data-SharesB50M40T1T01'!B23</f>
        <v>619.12423958775219</v>
      </c>
      <c r="D23" s="305">
        <f>('data-SharesB50M40T10'!D23/0.1)/('data-SharesB50M40T10'!C23/0.4)</f>
        <v>5.8954568402675944</v>
      </c>
      <c r="E23" s="305">
        <f>('data-SharesB50M40T1T01'!C23/0.4)/('data-SharesB50M40T1T01'!B23/0.5)</f>
        <v>6.8300936020128686</v>
      </c>
      <c r="F23" s="305">
        <f>('data-SharesB50M40T1T01'!D23/0.01)/('data-SharesB50M40T1T01'!C23/0.4)</f>
        <v>22.130127532291649</v>
      </c>
    </row>
    <row r="24" spans="1:6" x14ac:dyDescent="0.2">
      <c r="A24" s="1">
        <v>2017</v>
      </c>
      <c r="B24" s="287">
        <f>50*'data-SharesB50M40T1T01'!D24/'data-SharesB50M40T1T01'!B24</f>
        <v>145.58508124728615</v>
      </c>
      <c r="C24" s="287">
        <f>500*'data-SharesB50M40T1T01'!E24/'data-SharesB50M40T1T01'!B24</f>
        <v>601.9494335654033</v>
      </c>
      <c r="D24" s="305">
        <f>('data-SharesB50M40T10'!D24/0.1)/('data-SharesB50M40T10'!C24/0.4)</f>
        <v>5.7798768098532047</v>
      </c>
      <c r="E24" s="305">
        <f>('data-SharesB50M40T1T01'!C24/0.4)/('data-SharesB50M40T1T01'!B24/0.5)</f>
        <v>6.7154312920610693</v>
      </c>
      <c r="F24" s="305">
        <f>('data-SharesB50M40T1T01'!D24/0.01)/('data-SharesB50M40T1T01'!C24/0.4)</f>
        <v>21.679185582524788</v>
      </c>
    </row>
    <row r="25" spans="1:6" x14ac:dyDescent="0.2">
      <c r="A25" s="1">
        <v>2020</v>
      </c>
      <c r="B25" s="287">
        <f>50*'data-SharesB50M40T1T01'!D25/'data-SharesB50M40T1T01'!B25</f>
        <v>144.4294360273941</v>
      </c>
      <c r="C25" s="287">
        <f>500*'data-SharesB50M40T1T01'!E25/'data-SharesB50M40T1T01'!B25</f>
        <v>601.82567435776082</v>
      </c>
      <c r="D25" s="305">
        <f>('data-SharesB50M40T10'!D25/0.1)/('data-SharesB50M40T10'!C25/0.4)</f>
        <v>5.7685128148218512</v>
      </c>
      <c r="E25" s="305">
        <f>('data-SharesB50M40T1T01'!C25/0.4)/('data-SharesB50M40T1T01'!B25/0.5)</f>
        <v>6.6638325687361881</v>
      </c>
      <c r="F25" s="305">
        <f>('data-SharesB50M40T1T01'!D25/0.01)/('data-SharesB50M40T1T01'!C25/0.4)</f>
        <v>21.673629182250821</v>
      </c>
    </row>
    <row r="28" spans="1:6" x14ac:dyDescent="0.2">
      <c r="A28" s="10" t="s">
        <v>423</v>
      </c>
    </row>
  </sheetData>
  <hyperlinks>
    <hyperlink ref="A28" location="'data-SharesB50M40T1T01'!A1" display="data" xr:uid="{00000000-0004-0000-5000-000000000000}"/>
  </hyperlinks>
  <pageMargins left="0.7" right="0.7" top="0.75" bottom="0.75" header="0.3" footer="0.3"/>
  <pageSetup paperSize="9" orientation="portrait" horizontalDpi="0" verticalDpi="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C25"/>
  <sheetViews>
    <sheetView workbookViewId="0">
      <selection activeCell="F19" sqref="F19"/>
    </sheetView>
  </sheetViews>
  <sheetFormatPr baseColWidth="10" defaultColWidth="8.83203125" defaultRowHeight="16" x14ac:dyDescent="0.2"/>
  <cols>
    <col min="2" max="3" width="8.83203125" style="232"/>
  </cols>
  <sheetData>
    <row r="1" spans="1:3" x14ac:dyDescent="0.2">
      <c r="A1" t="s">
        <v>413</v>
      </c>
      <c r="B1" s="232" t="s">
        <v>4572</v>
      </c>
      <c r="C1" s="232" t="s">
        <v>4573</v>
      </c>
    </row>
    <row r="2" spans="1:3" x14ac:dyDescent="0.2">
      <c r="A2" s="1">
        <v>1820</v>
      </c>
      <c r="B2" s="214">
        <v>0.4698682427406311</v>
      </c>
      <c r="C2" s="214">
        <v>0.22903120517730713</v>
      </c>
    </row>
    <row r="3" spans="1:3" x14ac:dyDescent="0.2">
      <c r="A3" s="1">
        <v>1850</v>
      </c>
      <c r="B3" s="214">
        <v>0.48370850086212158</v>
      </c>
      <c r="C3" s="214">
        <v>0.25871425867080688</v>
      </c>
    </row>
    <row r="4" spans="1:3" x14ac:dyDescent="0.2">
      <c r="A4" s="1">
        <v>1880</v>
      </c>
      <c r="B4" s="214">
        <v>0.50092458724975586</v>
      </c>
      <c r="C4" s="214">
        <v>0.30258548259735107</v>
      </c>
    </row>
    <row r="5" spans="1:3" x14ac:dyDescent="0.2">
      <c r="A5" s="1">
        <v>1900</v>
      </c>
      <c r="B5" s="214">
        <v>0.51247251033782959</v>
      </c>
      <c r="C5" s="214">
        <v>0.32033348083496094</v>
      </c>
    </row>
    <row r="6" spans="1:3" x14ac:dyDescent="0.2">
      <c r="A6" s="1">
        <v>1910</v>
      </c>
      <c r="B6" s="214">
        <v>0.49943298101425171</v>
      </c>
      <c r="C6" s="214">
        <v>0.33926784992218018</v>
      </c>
    </row>
    <row r="7" spans="1:3" x14ac:dyDescent="0.2">
      <c r="A7" s="1">
        <v>1920</v>
      </c>
      <c r="B7" s="214">
        <v>0.47989118099212646</v>
      </c>
      <c r="C7" s="214">
        <v>0.37184125185012817</v>
      </c>
    </row>
    <row r="8" spans="1:3" x14ac:dyDescent="0.2">
      <c r="A8" s="1">
        <v>1930</v>
      </c>
      <c r="B8" s="214">
        <v>0.45310735702514648</v>
      </c>
      <c r="C8" s="214">
        <v>0.33492082357406616</v>
      </c>
    </row>
    <row r="9" spans="1:3" x14ac:dyDescent="0.2">
      <c r="A9" s="1">
        <v>1940</v>
      </c>
      <c r="B9" s="214">
        <v>0.46185725927352905</v>
      </c>
      <c r="C9" s="214">
        <v>0.3396536111831665</v>
      </c>
    </row>
    <row r="10" spans="1:3" x14ac:dyDescent="0.2">
      <c r="A10" s="1">
        <v>1950</v>
      </c>
      <c r="B10" s="214">
        <v>0.36696386337280273</v>
      </c>
      <c r="C10" s="214">
        <v>0.36745810508728027</v>
      </c>
    </row>
    <row r="11" spans="1:3" x14ac:dyDescent="0.2">
      <c r="A11" s="1">
        <v>1960</v>
      </c>
      <c r="B11" s="214">
        <v>0.36957645416259766</v>
      </c>
      <c r="C11" s="214">
        <v>0.3325645923614502</v>
      </c>
    </row>
    <row r="12" spans="1:3" x14ac:dyDescent="0.2">
      <c r="A12" s="1">
        <v>1970</v>
      </c>
      <c r="B12" s="214">
        <v>0.35936951637268066</v>
      </c>
      <c r="C12" s="214">
        <v>0.33536893129348755</v>
      </c>
    </row>
    <row r="13" spans="1:3" x14ac:dyDescent="0.2">
      <c r="A13" s="1">
        <v>1980</v>
      </c>
      <c r="B13" s="214">
        <v>0.35552716255187988</v>
      </c>
      <c r="C13" s="214">
        <v>0.37831711769104004</v>
      </c>
    </row>
    <row r="14" spans="1:3" x14ac:dyDescent="0.2">
      <c r="A14" s="1">
        <v>1985</v>
      </c>
      <c r="B14" s="214">
        <v>0.37356746196746826</v>
      </c>
      <c r="C14" s="214">
        <v>0.38189929723739624</v>
      </c>
    </row>
    <row r="15" spans="1:3" x14ac:dyDescent="0.2">
      <c r="A15" s="1">
        <v>1990</v>
      </c>
      <c r="B15" s="214">
        <v>0.37961506843566895</v>
      </c>
      <c r="C15" s="214">
        <v>0.39750456809997559</v>
      </c>
    </row>
    <row r="16" spans="1:3" x14ac:dyDescent="0.2">
      <c r="A16" s="1">
        <v>1995</v>
      </c>
      <c r="B16" s="214">
        <v>0.40812969207763672</v>
      </c>
      <c r="C16" s="214">
        <v>0.40684723854064941</v>
      </c>
    </row>
    <row r="17" spans="1:3" x14ac:dyDescent="0.2">
      <c r="A17" s="1">
        <v>1997</v>
      </c>
      <c r="B17" s="214">
        <v>0.41212928295135498</v>
      </c>
      <c r="C17" s="214">
        <v>0.40640103816986084</v>
      </c>
    </row>
    <row r="18" spans="1:3" x14ac:dyDescent="0.2">
      <c r="A18" s="1">
        <v>2000</v>
      </c>
      <c r="B18" s="214">
        <v>0.41923052072525024</v>
      </c>
      <c r="C18" s="214">
        <v>0.41561323404312134</v>
      </c>
    </row>
    <row r="19" spans="1:3" x14ac:dyDescent="0.2">
      <c r="A19" s="1">
        <v>2002</v>
      </c>
      <c r="B19" s="214">
        <v>0.43293905258178711</v>
      </c>
      <c r="C19" s="214">
        <v>0.40511488914489746</v>
      </c>
    </row>
    <row r="20" spans="1:3" x14ac:dyDescent="0.2">
      <c r="A20" s="1">
        <v>2005</v>
      </c>
      <c r="B20" s="214">
        <v>0.44785863161087036</v>
      </c>
      <c r="C20" s="214">
        <v>0.39175617694854736</v>
      </c>
    </row>
    <row r="21" spans="1:3" x14ac:dyDescent="0.2">
      <c r="A21" s="1">
        <v>2007</v>
      </c>
      <c r="B21" s="214">
        <v>0.45561063289642334</v>
      </c>
      <c r="C21" s="214">
        <v>0.37399709224700928</v>
      </c>
    </row>
    <row r="22" spans="1:3" x14ac:dyDescent="0.2">
      <c r="A22" s="1">
        <v>2010</v>
      </c>
      <c r="B22" s="214">
        <v>0.46132183074951172</v>
      </c>
      <c r="C22" s="214">
        <v>0.35106927156448364</v>
      </c>
    </row>
    <row r="23" spans="1:3" x14ac:dyDescent="0.2">
      <c r="A23" s="1">
        <v>2015</v>
      </c>
      <c r="B23" s="214">
        <v>0.46458160877227783</v>
      </c>
      <c r="C23" s="214">
        <v>0.33489948511123657</v>
      </c>
    </row>
    <row r="24" spans="1:3" x14ac:dyDescent="0.2">
      <c r="A24" s="1">
        <v>2017</v>
      </c>
      <c r="B24" s="214">
        <v>0.46386092901229858</v>
      </c>
      <c r="C24" s="214">
        <v>0.32640564441680908</v>
      </c>
    </row>
    <row r="25" spans="1:3" x14ac:dyDescent="0.2">
      <c r="A25" s="1">
        <v>2020</v>
      </c>
      <c r="B25" s="214">
        <v>0.46394544839859009</v>
      </c>
      <c r="C25" s="214">
        <v>0.32270526885986328</v>
      </c>
    </row>
  </sheetData>
  <pageMargins left="0.7" right="0.7" top="0.75" bottom="0.75" header="0.3" footer="0.3"/>
  <pageSetup paperSize="9" orientation="portrait" horizontalDpi="0" verticalDpi="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E25"/>
  <sheetViews>
    <sheetView workbookViewId="0">
      <selection activeCell="C2" sqref="C2"/>
    </sheetView>
  </sheetViews>
  <sheetFormatPr baseColWidth="10" defaultColWidth="8.83203125" defaultRowHeight="16" x14ac:dyDescent="0.2"/>
  <cols>
    <col min="3" max="3" width="14" customWidth="1"/>
  </cols>
  <sheetData>
    <row r="1" spans="1:5" x14ac:dyDescent="0.2">
      <c r="A1" t="s">
        <v>414</v>
      </c>
      <c r="B1" t="s">
        <v>4574</v>
      </c>
      <c r="C1" t="s">
        <v>4575</v>
      </c>
    </row>
    <row r="2" spans="1:5" x14ac:dyDescent="0.2">
      <c r="A2" s="1">
        <v>1820</v>
      </c>
      <c r="B2" s="214">
        <v>0.17383414506912231</v>
      </c>
      <c r="C2" s="214">
        <v>2.6543676853179932E-2</v>
      </c>
      <c r="E2" s="233"/>
    </row>
    <row r="3" spans="1:5" x14ac:dyDescent="0.2">
      <c r="A3" s="1">
        <v>1850</v>
      </c>
      <c r="B3" s="214">
        <v>0.18500864505767822</v>
      </c>
      <c r="C3" s="214">
        <v>3.1515121459960938E-2</v>
      </c>
      <c r="E3" s="233"/>
    </row>
    <row r="4" spans="1:5" x14ac:dyDescent="0.2">
      <c r="A4" s="1">
        <v>1880</v>
      </c>
      <c r="B4" s="214">
        <v>0.17373865842819214</v>
      </c>
      <c r="C4" s="214">
        <v>3.7992477416992188E-2</v>
      </c>
      <c r="E4" s="233"/>
    </row>
    <row r="5" spans="1:5" x14ac:dyDescent="0.2">
      <c r="A5" s="1">
        <v>1900</v>
      </c>
      <c r="B5" s="214">
        <v>0.1941947340965271</v>
      </c>
      <c r="C5" s="214">
        <v>3.5193443298339844E-2</v>
      </c>
      <c r="E5" s="233"/>
    </row>
    <row r="6" spans="1:5" x14ac:dyDescent="0.2">
      <c r="A6" s="1">
        <v>1910</v>
      </c>
      <c r="B6" s="214">
        <v>0.19845587015151978</v>
      </c>
      <c r="C6" s="214">
        <v>3.9249062538146973E-2</v>
      </c>
      <c r="E6" s="233"/>
    </row>
    <row r="7" spans="1:5" x14ac:dyDescent="0.2">
      <c r="A7" s="1">
        <v>1920</v>
      </c>
      <c r="B7" s="214">
        <v>0.17930001020431519</v>
      </c>
      <c r="C7" s="214">
        <v>4.3526411056518555E-2</v>
      </c>
      <c r="E7" s="233"/>
    </row>
    <row r="8" spans="1:5" x14ac:dyDescent="0.2">
      <c r="A8" s="1">
        <v>1930</v>
      </c>
      <c r="B8" s="214">
        <v>0.17487382888793945</v>
      </c>
      <c r="C8" s="214">
        <v>3.6032736301422119E-2</v>
      </c>
      <c r="E8" s="233"/>
    </row>
    <row r="9" spans="1:5" x14ac:dyDescent="0.2">
      <c r="A9" s="1">
        <v>1940</v>
      </c>
      <c r="B9" s="214">
        <v>0.18229860067367554</v>
      </c>
      <c r="C9" s="214">
        <v>3.5192906856536865E-2</v>
      </c>
      <c r="E9" s="233"/>
    </row>
    <row r="10" spans="1:5" x14ac:dyDescent="0.2">
      <c r="A10" s="1">
        <v>1950</v>
      </c>
      <c r="B10" s="214">
        <v>0.13149887323379517</v>
      </c>
      <c r="C10" s="214">
        <v>4.0000975131988525E-2</v>
      </c>
      <c r="E10" s="233"/>
    </row>
    <row r="11" spans="1:5" x14ac:dyDescent="0.2">
      <c r="A11" s="1">
        <v>1960</v>
      </c>
      <c r="B11" s="214">
        <v>0.12294530868530273</v>
      </c>
      <c r="C11" s="214">
        <v>3.5445332527160645E-2</v>
      </c>
      <c r="E11" s="233"/>
    </row>
    <row r="12" spans="1:5" x14ac:dyDescent="0.2">
      <c r="A12" s="1">
        <v>1970</v>
      </c>
      <c r="B12" s="214">
        <v>0.11920696496963501</v>
      </c>
      <c r="C12" s="214">
        <v>3.4858524799346924E-2</v>
      </c>
      <c r="E12" s="233"/>
    </row>
    <row r="13" spans="1:5" x14ac:dyDescent="0.2">
      <c r="A13" s="1">
        <v>1980</v>
      </c>
      <c r="B13" s="214">
        <v>0.11555349826812744</v>
      </c>
      <c r="C13" s="214">
        <v>6.5906703472137451E-2</v>
      </c>
      <c r="E13" s="233"/>
    </row>
    <row r="14" spans="1:5" x14ac:dyDescent="0.2">
      <c r="A14" s="1">
        <v>1985</v>
      </c>
      <c r="B14" s="214">
        <v>0.12658172845840454</v>
      </c>
      <c r="C14" s="214">
        <v>5.0481259822845459E-2</v>
      </c>
      <c r="E14" s="233"/>
    </row>
    <row r="15" spans="1:5" x14ac:dyDescent="0.2">
      <c r="A15" s="1">
        <v>1990</v>
      </c>
      <c r="B15" s="214">
        <v>0.13113319873809814</v>
      </c>
      <c r="C15" s="214">
        <v>5.2383244037628174E-2</v>
      </c>
      <c r="E15" s="233"/>
    </row>
    <row r="16" spans="1:5" x14ac:dyDescent="0.2">
      <c r="A16" s="1">
        <v>1995</v>
      </c>
      <c r="B16" s="214">
        <v>0.14081484079360962</v>
      </c>
      <c r="C16" s="214">
        <v>5.3991913795471191E-2</v>
      </c>
      <c r="E16" s="233"/>
    </row>
    <row r="17" spans="1:5" x14ac:dyDescent="0.2">
      <c r="A17" s="1">
        <v>1997</v>
      </c>
      <c r="B17" s="214">
        <v>0.14563554525375366</v>
      </c>
      <c r="C17" s="214">
        <v>5.1647484302520752E-2</v>
      </c>
      <c r="E17" s="233"/>
    </row>
    <row r="18" spans="1:5" x14ac:dyDescent="0.2">
      <c r="A18" s="1">
        <v>2000</v>
      </c>
      <c r="B18" s="214">
        <v>0.15103936195373535</v>
      </c>
      <c r="C18" s="214">
        <v>5.0726175308227539E-2</v>
      </c>
      <c r="E18" s="233"/>
    </row>
    <row r="19" spans="1:5" x14ac:dyDescent="0.2">
      <c r="A19" s="1">
        <v>2002</v>
      </c>
      <c r="B19" s="214">
        <v>0.15678244829177856</v>
      </c>
      <c r="C19" s="214">
        <v>4.7756493091583252E-2</v>
      </c>
      <c r="E19" s="233"/>
    </row>
    <row r="20" spans="1:5" x14ac:dyDescent="0.2">
      <c r="A20" s="1">
        <v>2005</v>
      </c>
      <c r="B20" s="214">
        <v>0.16713207960128784</v>
      </c>
      <c r="C20" s="214">
        <v>4.8336505889892578E-2</v>
      </c>
      <c r="E20" s="233"/>
    </row>
    <row r="21" spans="1:5" x14ac:dyDescent="0.2">
      <c r="A21" s="1">
        <v>2007</v>
      </c>
      <c r="B21" s="214">
        <v>0.1724400520324707</v>
      </c>
      <c r="C21" s="214">
        <v>4.721224308013916E-2</v>
      </c>
      <c r="E21" s="233"/>
    </row>
    <row r="22" spans="1:5" x14ac:dyDescent="0.2">
      <c r="A22" s="1">
        <v>2010</v>
      </c>
      <c r="B22" s="214">
        <v>0.16378337144851685</v>
      </c>
      <c r="C22" s="214">
        <v>4.3627738952636719E-2</v>
      </c>
      <c r="E22" s="233"/>
    </row>
    <row r="23" spans="1:5" x14ac:dyDescent="0.2">
      <c r="A23" s="1">
        <v>2015</v>
      </c>
      <c r="B23" s="214">
        <v>0.15745443105697632</v>
      </c>
      <c r="C23" s="214">
        <v>4.2926788330078125E-2</v>
      </c>
      <c r="E23" s="233"/>
    </row>
    <row r="24" spans="1:5" x14ac:dyDescent="0.2">
      <c r="A24" s="1">
        <v>2017</v>
      </c>
      <c r="B24" s="214">
        <v>0.15864312648773193</v>
      </c>
      <c r="C24" s="214">
        <v>4.1253268718719482E-2</v>
      </c>
      <c r="E24" s="233"/>
    </row>
    <row r="25" spans="1:5" x14ac:dyDescent="0.2">
      <c r="A25" s="1">
        <v>2020</v>
      </c>
      <c r="B25" s="214">
        <v>0.15993517637252808</v>
      </c>
      <c r="C25" s="214">
        <v>4.0506839752197266E-2</v>
      </c>
      <c r="E25" s="233"/>
    </row>
  </sheetData>
  <pageMargins left="0.7" right="0.7" top="0.75" bottom="0.75" header="0.3" footer="0.3"/>
  <pageSetup paperSize="9" orientation="portrait" horizontalDpi="0" verticalDpi="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C25"/>
  <sheetViews>
    <sheetView workbookViewId="0">
      <selection activeCell="K11" sqref="K11"/>
    </sheetView>
  </sheetViews>
  <sheetFormatPr baseColWidth="10" defaultColWidth="8.83203125" defaultRowHeight="16" x14ac:dyDescent="0.2"/>
  <sheetData>
    <row r="1" spans="1:3" x14ac:dyDescent="0.2">
      <c r="A1" t="s">
        <v>421</v>
      </c>
      <c r="B1" t="s">
        <v>4576</v>
      </c>
      <c r="C1" t="s">
        <v>4577</v>
      </c>
    </row>
    <row r="2" spans="1:3" x14ac:dyDescent="0.2">
      <c r="A2" s="1">
        <v>1820</v>
      </c>
      <c r="B2" s="234">
        <v>13.456216812133789</v>
      </c>
      <c r="C2" s="234">
        <v>3.3728432655334473</v>
      </c>
    </row>
    <row r="3" spans="1:3" x14ac:dyDescent="0.2">
      <c r="A3" s="1">
        <v>1850</v>
      </c>
      <c r="B3" s="234">
        <v>14.269774436950684</v>
      </c>
      <c r="C3" s="234">
        <v>4.3096160888671875</v>
      </c>
    </row>
    <row r="4" spans="1:3" x14ac:dyDescent="0.2">
      <c r="A4" s="1">
        <v>1880</v>
      </c>
      <c r="B4" s="234">
        <v>15.570974349975586</v>
      </c>
      <c r="C4" s="234">
        <v>7.0200133323669434</v>
      </c>
    </row>
    <row r="5" spans="1:3" x14ac:dyDescent="0.2">
      <c r="A5" s="1">
        <v>1900</v>
      </c>
      <c r="B5" s="234">
        <v>16.448520660400391</v>
      </c>
      <c r="C5" s="234">
        <v>9.2877769470214844</v>
      </c>
    </row>
    <row r="6" spans="1:3" x14ac:dyDescent="0.2">
      <c r="A6" s="1">
        <v>1910</v>
      </c>
      <c r="B6" s="234">
        <v>15.685853004455566</v>
      </c>
      <c r="C6" s="234">
        <v>10.22260570526123</v>
      </c>
    </row>
    <row r="7" spans="1:3" x14ac:dyDescent="0.2">
      <c r="A7" s="1">
        <v>1920</v>
      </c>
      <c r="B7" s="234">
        <v>14.397449493408203</v>
      </c>
      <c r="C7" s="234">
        <v>10.457064628601074</v>
      </c>
    </row>
    <row r="8" spans="1:3" x14ac:dyDescent="0.2">
      <c r="A8" s="1">
        <v>1930</v>
      </c>
      <c r="B8" s="234">
        <v>13.034768104553223</v>
      </c>
      <c r="C8" s="234">
        <v>10.412376403808594</v>
      </c>
    </row>
    <row r="9" spans="1:3" x14ac:dyDescent="0.2">
      <c r="A9" s="1">
        <v>1940</v>
      </c>
      <c r="B9" s="234">
        <v>13.554224967956543</v>
      </c>
      <c r="C9" s="234">
        <v>12.05125617980957</v>
      </c>
    </row>
    <row r="10" spans="1:3" x14ac:dyDescent="0.2">
      <c r="A10" s="1">
        <v>1950</v>
      </c>
      <c r="B10" s="234">
        <v>9.3258514404296875</v>
      </c>
      <c r="C10" s="234">
        <v>15.625182151794434</v>
      </c>
    </row>
    <row r="11" spans="1:3" x14ac:dyDescent="0.2">
      <c r="A11" s="1">
        <v>1960</v>
      </c>
      <c r="B11" s="234">
        <v>9.3840255737304688</v>
      </c>
      <c r="C11" s="234">
        <v>13.896953582763672</v>
      </c>
    </row>
    <row r="12" spans="1:3" x14ac:dyDescent="0.2">
      <c r="A12" s="1">
        <v>1970</v>
      </c>
      <c r="B12" s="234">
        <v>8.7818288803100586</v>
      </c>
      <c r="C12" s="234">
        <v>16.597463607788086</v>
      </c>
    </row>
    <row r="13" spans="1:3" x14ac:dyDescent="0.2">
      <c r="A13" s="1">
        <v>1980</v>
      </c>
      <c r="B13" s="234">
        <v>8.6194725036621094</v>
      </c>
      <c r="C13" s="234">
        <v>21.772506713867188</v>
      </c>
    </row>
    <row r="14" spans="1:3" x14ac:dyDescent="0.2">
      <c r="A14" s="1">
        <v>1985</v>
      </c>
      <c r="B14" s="234">
        <v>9.42425537109375</v>
      </c>
      <c r="C14" s="234">
        <v>17.996501922607422</v>
      </c>
    </row>
    <row r="15" spans="1:3" x14ac:dyDescent="0.2">
      <c r="A15" s="1">
        <v>1990</v>
      </c>
      <c r="B15" s="234">
        <v>10.054179191589355</v>
      </c>
      <c r="C15" s="234">
        <v>17.936006546020508</v>
      </c>
    </row>
    <row r="16" spans="1:3" x14ac:dyDescent="0.2">
      <c r="A16" s="1">
        <v>1995</v>
      </c>
      <c r="B16" s="234">
        <v>11.827190399169922</v>
      </c>
      <c r="C16" s="234">
        <v>15.118959426879883</v>
      </c>
    </row>
    <row r="17" spans="1:3" x14ac:dyDescent="0.2">
      <c r="A17" s="1">
        <v>1997</v>
      </c>
      <c r="B17" s="234">
        <v>11.907666206359863</v>
      </c>
      <c r="C17" s="234">
        <v>14.716429710388184</v>
      </c>
    </row>
    <row r="18" spans="1:3" x14ac:dyDescent="0.2">
      <c r="A18" s="1">
        <v>2000</v>
      </c>
      <c r="B18" s="234">
        <v>12.29257869720459</v>
      </c>
      <c r="C18" s="234">
        <v>15.080427169799805</v>
      </c>
    </row>
    <row r="19" spans="1:3" x14ac:dyDescent="0.2">
      <c r="A19" s="1">
        <v>2002</v>
      </c>
      <c r="B19" s="234">
        <v>13.070605278015137</v>
      </c>
      <c r="C19" s="234">
        <v>13.951077461242676</v>
      </c>
    </row>
    <row r="20" spans="1:3" x14ac:dyDescent="0.2">
      <c r="A20" s="1">
        <v>2005</v>
      </c>
      <c r="B20" s="234">
        <v>13.992092132568359</v>
      </c>
      <c r="C20" s="234">
        <v>12.921883583068848</v>
      </c>
    </row>
    <row r="21" spans="1:3" x14ac:dyDescent="0.2">
      <c r="A21" s="1">
        <v>2007</v>
      </c>
      <c r="B21" s="234">
        <v>14.453659057617188</v>
      </c>
      <c r="C21" s="234">
        <v>11.765604019165039</v>
      </c>
    </row>
    <row r="22" spans="1:3" x14ac:dyDescent="0.2">
      <c r="A22" s="1">
        <v>2010</v>
      </c>
      <c r="B22" s="234">
        <v>14.822587966918945</v>
      </c>
      <c r="C22" s="234">
        <v>10.041045188903809</v>
      </c>
    </row>
    <row r="23" spans="1:3" x14ac:dyDescent="0.2">
      <c r="A23" s="1">
        <v>2015</v>
      </c>
      <c r="B23" s="234">
        <v>15.138633728027344</v>
      </c>
      <c r="C23" s="234">
        <v>9.3299760818481445</v>
      </c>
    </row>
    <row r="24" spans="1:3" x14ac:dyDescent="0.2">
      <c r="A24" s="1">
        <v>2017</v>
      </c>
      <c r="B24" s="234">
        <v>15.078441619873047</v>
      </c>
      <c r="C24" s="234">
        <v>8.8625583648681641</v>
      </c>
    </row>
    <row r="25" spans="1:3" x14ac:dyDescent="0.2">
      <c r="A25">
        <v>2020</v>
      </c>
      <c r="B25" s="235">
        <v>15.058255195617676</v>
      </c>
      <c r="C25" s="235">
        <v>8.7253904342651367</v>
      </c>
    </row>
  </sheetData>
  <pageMargins left="0.7" right="0.7" top="0.75" bottom="0.75" header="0.3" footer="0.3"/>
  <pageSetup paperSize="9" orientation="portrait"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7558519241921"/>
  </sheetPr>
  <dimension ref="A1:I30"/>
  <sheetViews>
    <sheetView zoomScaleNormal="100" workbookViewId="0">
      <pane xSplit="1" ySplit="2" topLeftCell="B3" activePane="bottomRight" state="frozen"/>
      <selection activeCell="I26" sqref="I26"/>
      <selection pane="topRight" activeCell="I26" sqref="I26"/>
      <selection pane="bottomLeft" activeCell="I26" sqref="I26"/>
      <selection pane="bottomRight" sqref="A1:F28"/>
    </sheetView>
  </sheetViews>
  <sheetFormatPr baseColWidth="10" defaultColWidth="10.83203125" defaultRowHeight="16" x14ac:dyDescent="0.2"/>
  <cols>
    <col min="1" max="1" width="29.33203125" style="11" customWidth="1"/>
    <col min="2" max="2" width="13.5" style="11" bestFit="1" customWidth="1"/>
    <col min="3" max="4" width="10.83203125" style="11"/>
    <col min="5" max="6" width="13.83203125" style="11" bestFit="1" customWidth="1"/>
    <col min="7" max="7" width="7.33203125" style="11" customWidth="1"/>
    <col min="8" max="16384" width="10.83203125" style="11"/>
  </cols>
  <sheetData>
    <row r="1" spans="1:9" ht="17" thickBot="1" x14ac:dyDescent="0.25">
      <c r="A1" s="506" t="s">
        <v>4047</v>
      </c>
      <c r="B1" s="506"/>
      <c r="C1" s="506"/>
      <c r="D1" s="506"/>
      <c r="E1" s="506"/>
      <c r="F1" s="506"/>
    </row>
    <row r="2" spans="1:9" x14ac:dyDescent="0.2">
      <c r="A2" s="327"/>
      <c r="B2" s="369">
        <v>1820</v>
      </c>
      <c r="C2" s="369">
        <v>1900</v>
      </c>
      <c r="D2" s="369">
        <v>1950</v>
      </c>
      <c r="E2" s="369">
        <v>1980</v>
      </c>
      <c r="F2" s="370">
        <v>2020</v>
      </c>
    </row>
    <row r="3" spans="1:9" s="250" customFormat="1" x14ac:dyDescent="0.2">
      <c r="A3" s="302"/>
      <c r="B3" s="296"/>
      <c r="C3" s="296"/>
      <c r="D3" s="296"/>
      <c r="E3" s="296"/>
      <c r="F3" s="297"/>
    </row>
    <row r="4" spans="1:9" s="250" customFormat="1" x14ac:dyDescent="0.2">
      <c r="A4" s="328" t="s">
        <v>43</v>
      </c>
      <c r="B4" s="374">
        <f>'data-t10tableregions'!B2</f>
        <v>0.50289243459701538</v>
      </c>
      <c r="C4" s="374">
        <f>'data-t10tableregions'!C2</f>
        <v>0.59540349245071411</v>
      </c>
      <c r="D4" s="374">
        <f>'data-t10tableregions'!D2</f>
        <v>0.5541653037071228</v>
      </c>
      <c r="E4" s="374">
        <f>'data-t10tableregions'!E2</f>
        <v>0.56326717138290405</v>
      </c>
      <c r="F4" s="375">
        <f>'data-t10tableregions'!F2</f>
        <v>0.54839861392974854</v>
      </c>
    </row>
    <row r="5" spans="1:9" s="250" customFormat="1" x14ac:dyDescent="0.2">
      <c r="A5" s="13" t="s">
        <v>51</v>
      </c>
      <c r="B5" s="374">
        <f>'data-t10tableregions'!B3</f>
        <v>0.46337676048278809</v>
      </c>
      <c r="C5" s="374">
        <f>'data-t10tableregions'!C3</f>
        <v>0.50503098964691162</v>
      </c>
      <c r="D5" s="374">
        <f>'data-t10tableregions'!D3</f>
        <v>0.36637485027313232</v>
      </c>
      <c r="E5" s="374">
        <f>'data-t10tableregions'!E3</f>
        <v>0.5892488956451416</v>
      </c>
      <c r="F5" s="375">
        <f>'data-t10tableregions'!F3</f>
        <v>0.43771356344223022</v>
      </c>
    </row>
    <row r="6" spans="1:9" x14ac:dyDescent="0.2">
      <c r="A6" s="14" t="s">
        <v>298</v>
      </c>
      <c r="B6" s="376">
        <f>'data-t10tableregions'!B4</f>
        <v>0.46479123830795288</v>
      </c>
      <c r="C6" s="376">
        <f>'data-t10tableregions'!C4</f>
        <v>0.50793963670730591</v>
      </c>
      <c r="D6" s="376">
        <f>'data-t10tableregions'!D4</f>
        <v>0.26700000000000002</v>
      </c>
      <c r="E6" s="376">
        <f>'data-t10tableregions'!E4</f>
        <v>0.27891731262207031</v>
      </c>
      <c r="F6" s="377">
        <f>'data-t10tableregions'!F4</f>
        <v>0.41657721996307373</v>
      </c>
    </row>
    <row r="7" spans="1:9" x14ac:dyDescent="0.2">
      <c r="A7" s="14" t="s">
        <v>300</v>
      </c>
      <c r="B7" s="376">
        <f>'data-t10tableregions'!B5</f>
        <v>0.44563180755987081</v>
      </c>
      <c r="C7" s="376">
        <f>'data-t10tableregions'!C5</f>
        <v>0.47407639222357129</v>
      </c>
      <c r="D7" s="376">
        <f>'data-t10tableregions'!D5</f>
        <v>0.2803854862089607</v>
      </c>
      <c r="E7" s="376">
        <f>'data-t10tableregions'!E5</f>
        <v>0.35154438018798828</v>
      </c>
      <c r="F7" s="377">
        <f>'data-t10tableregions'!F5</f>
        <v>0.4316328763961792</v>
      </c>
    </row>
    <row r="8" spans="1:9" s="250" customFormat="1" x14ac:dyDescent="0.2">
      <c r="A8" s="13" t="s">
        <v>0</v>
      </c>
      <c r="B8" s="374">
        <f>'data-t10tableregions'!B6</f>
        <v>0.49971345067024231</v>
      </c>
      <c r="C8" s="374">
        <f>'data-t10tableregions'!C6</f>
        <v>0.53748470544815063</v>
      </c>
      <c r="D8" s="374">
        <f>'data-t10tableregions'!D6</f>
        <v>0.35</v>
      </c>
      <c r="E8" s="374">
        <f>'data-t10tableregions'!E6</f>
        <v>0.30418494343757629</v>
      </c>
      <c r="F8" s="375">
        <f>'data-t10tableregions'!F6</f>
        <v>0.35743266344070435</v>
      </c>
      <c r="G8" s="368"/>
    </row>
    <row r="9" spans="1:9" x14ac:dyDescent="0.2">
      <c r="A9" s="14" t="s">
        <v>311</v>
      </c>
      <c r="B9" s="376">
        <f>'data-t10tableregions'!B7</f>
        <v>0.496</v>
      </c>
      <c r="C9" s="376">
        <f>'data-t10tableregions'!C7</f>
        <v>0.55800000000000005</v>
      </c>
      <c r="D9" s="376">
        <f>'data-t10tableregions'!D7</f>
        <v>0.33</v>
      </c>
      <c r="E9" s="376">
        <f>'data-t10tableregions'!E7</f>
        <v>0.29975992441177368</v>
      </c>
      <c r="F9" s="377">
        <f>'data-t10tableregions'!F7</f>
        <v>0.35705101490020752</v>
      </c>
    </row>
    <row r="10" spans="1:9" x14ac:dyDescent="0.2">
      <c r="A10" s="14" t="s">
        <v>312</v>
      </c>
      <c r="B10" s="376">
        <f>'data-t10tableregions'!B8</f>
        <v>0.49059858441352844</v>
      </c>
      <c r="C10" s="376">
        <f>'data-t10tableregions'!C8</f>
        <v>0.50150614976882935</v>
      </c>
      <c r="D10" s="376">
        <f>'data-t10tableregions'!D8</f>
        <v>0.34063553810119629</v>
      </c>
      <c r="E10" s="376">
        <f>'data-t10tableregions'!E8</f>
        <v>0.2781713604927063</v>
      </c>
      <c r="F10" s="377">
        <f>'data-t10tableregions'!F8</f>
        <v>0.32230257987976074</v>
      </c>
    </row>
    <row r="11" spans="1:9" x14ac:dyDescent="0.2">
      <c r="A11" s="14" t="s">
        <v>313</v>
      </c>
      <c r="B11" s="376">
        <f>'data-t10tableregions'!B9</f>
        <v>0.47129013027491323</v>
      </c>
      <c r="C11" s="376">
        <f>'data-t10tableregions'!C9</f>
        <v>0.52590218959077073</v>
      </c>
      <c r="D11" s="376">
        <f>'data-t10tableregions'!D9</f>
        <v>0.30047330117878784</v>
      </c>
      <c r="E11" s="376">
        <f>'data-t10tableregions'!E9</f>
        <v>0.28752857446670532</v>
      </c>
      <c r="F11" s="377">
        <f>'data-t10tableregions'!F9</f>
        <v>0.3751489520072937</v>
      </c>
    </row>
    <row r="12" spans="1:9" s="250" customFormat="1" x14ac:dyDescent="0.2">
      <c r="A12" s="13" t="s">
        <v>24</v>
      </c>
      <c r="B12" s="374">
        <f>'data-t10tableregions'!B10</f>
        <v>0.5342259407043457</v>
      </c>
      <c r="C12" s="374">
        <f>'data-t10tableregions'!C10</f>
        <v>0.56525814533233643</v>
      </c>
      <c r="D12" s="374">
        <f>'data-t10tableregions'!D10</f>
        <v>0.57920116186141968</v>
      </c>
      <c r="E12" s="374">
        <f>'data-t10tableregions'!E10</f>
        <v>0.54869872331619263</v>
      </c>
      <c r="F12" s="375">
        <f>'data-t10tableregions'!F10</f>
        <v>0.55483907461166382</v>
      </c>
    </row>
    <row r="13" spans="1:9" s="250" customFormat="1" x14ac:dyDescent="0.2">
      <c r="A13" s="14" t="s">
        <v>3268</v>
      </c>
      <c r="B13" s="376">
        <f>'data-t10tableregions'!B11</f>
        <v>0.53243182142282064</v>
      </c>
      <c r="C13" s="376">
        <f>'data-t10tableregions'!C11</f>
        <v>0.54924547547074898</v>
      </c>
      <c r="D13" s="376">
        <f>'data-t10tableregions'!D11</f>
        <v>0.57851806730031974</v>
      </c>
      <c r="E13" s="376">
        <f>'data-t10tableregions'!E11</f>
        <v>0.54868787527084351</v>
      </c>
      <c r="F13" s="377">
        <f>'data-t10tableregions'!F11</f>
        <v>0.57332491874694824</v>
      </c>
    </row>
    <row r="14" spans="1:9" s="250" customFormat="1" x14ac:dyDescent="0.2">
      <c r="A14" s="14" t="s">
        <v>3269</v>
      </c>
      <c r="B14" s="376">
        <f>'data-t10tableregions'!B12</f>
        <v>0.53575557470321655</v>
      </c>
      <c r="C14" s="376">
        <f>'data-t10tableregions'!C12</f>
        <v>0.55267423391342163</v>
      </c>
      <c r="D14" s="376">
        <f>'data-t10tableregions'!D12</f>
        <v>0.57668256759643555</v>
      </c>
      <c r="E14" s="376">
        <f>'data-t10tableregions'!E12</f>
        <v>0.52781981229782104</v>
      </c>
      <c r="F14" s="377">
        <f>'data-t10tableregions'!F12</f>
        <v>0.58531695604324341</v>
      </c>
      <c r="I14" s="371"/>
    </row>
    <row r="15" spans="1:9" s="250" customFormat="1" x14ac:dyDescent="0.2">
      <c r="A15" s="13" t="s">
        <v>314</v>
      </c>
      <c r="B15" s="374">
        <f>'data-t10tableregions'!B13</f>
        <v>0.52718114852905273</v>
      </c>
      <c r="C15" s="374">
        <f>'data-t10tableregions'!C13</f>
        <v>0.55727154016494751</v>
      </c>
      <c r="D15" s="374">
        <f>'data-t10tableregions'!D13</f>
        <v>0.52706968784332275</v>
      </c>
      <c r="E15" s="374">
        <f>'data-t10tableregions'!E13</f>
        <v>0.67031311988830566</v>
      </c>
      <c r="F15" s="375">
        <f>'data-t10tableregions'!F13</f>
        <v>0.56864184141159058</v>
      </c>
    </row>
    <row r="16" spans="1:9" s="250" customFormat="1" x14ac:dyDescent="0.2">
      <c r="A16" s="14" t="s">
        <v>3274</v>
      </c>
      <c r="B16" s="376">
        <f>'data-t10tableregions'!B14</f>
        <v>0.53415999710559847</v>
      </c>
      <c r="C16" s="376">
        <f>'data-t10tableregions'!C14</f>
        <v>0.57664999276399609</v>
      </c>
      <c r="D16" s="376">
        <f>'data-t10tableregions'!D14</f>
        <v>0.60699999999999998</v>
      </c>
      <c r="E16" s="376">
        <f>'data-t10tableregions'!E14</f>
        <v>0.50991714000701904</v>
      </c>
      <c r="F16" s="377">
        <f>'data-t10tableregions'!F14</f>
        <v>0.48716121912002563</v>
      </c>
    </row>
    <row r="17" spans="1:7" s="250" customFormat="1" x14ac:dyDescent="0.2">
      <c r="A17" s="14" t="s">
        <v>3275</v>
      </c>
      <c r="B17" s="376">
        <f>'data-t10tableregions'!B15</f>
        <v>0.52656977111954717</v>
      </c>
      <c r="C17" s="376">
        <f>'data-t10tableregions'!C15</f>
        <v>0.54319830759590104</v>
      </c>
      <c r="D17" s="376">
        <f>'data-t10tableregions'!D15</f>
        <v>0.55428397655487061</v>
      </c>
      <c r="E17" s="376">
        <f>'data-t10tableregions'!E15</f>
        <v>0.55428397655487061</v>
      </c>
      <c r="F17" s="377">
        <f>'data-t10tableregions'!F15</f>
        <v>0.50706219673156738</v>
      </c>
    </row>
    <row r="18" spans="1:7" s="250" customFormat="1" x14ac:dyDescent="0.2">
      <c r="A18" s="13" t="s">
        <v>19</v>
      </c>
      <c r="B18" s="376">
        <f>'data-t10tableregions'!B16</f>
        <v>0.42495790123939514</v>
      </c>
      <c r="C18" s="376">
        <f>'data-t10tableregions'!C16</f>
        <v>0.40056207776069641</v>
      </c>
      <c r="D18" s="376">
        <f>'data-t10tableregions'!D16</f>
        <v>0.38876649737358093</v>
      </c>
      <c r="E18" s="376">
        <f>'data-t10tableregions'!E16</f>
        <v>0.34396091103553772</v>
      </c>
      <c r="F18" s="377">
        <f>'data-t10tableregions'!F16</f>
        <v>0.45118626952171326</v>
      </c>
    </row>
    <row r="19" spans="1:7" s="250" customFormat="1" x14ac:dyDescent="0.2">
      <c r="A19" s="14" t="s">
        <v>3273</v>
      </c>
      <c r="B19" s="376">
        <f>'data-t10tableregions'!B17</f>
        <v>0.42</v>
      </c>
      <c r="C19" s="376">
        <f>'data-t10tableregions'!C17</f>
        <v>0.39800000000000002</v>
      </c>
      <c r="D19" s="376">
        <f>'data-t10tableregions'!D17</f>
        <v>0.39160704612731934</v>
      </c>
      <c r="E19" s="376">
        <f>'data-t10tableregions'!E17</f>
        <v>0.34196412563323975</v>
      </c>
      <c r="F19" s="377">
        <f>'data-t10tableregions'!F17</f>
        <v>0.45456242561340332</v>
      </c>
    </row>
    <row r="20" spans="1:7" s="250" customFormat="1" x14ac:dyDescent="0.2">
      <c r="A20" s="13" t="s">
        <v>3263</v>
      </c>
      <c r="B20" s="374">
        <f>'data-t10tableregions'!B18</f>
        <v>0.45371204614639282</v>
      </c>
      <c r="C20" s="374">
        <f>'data-t10tableregions'!C18</f>
        <v>0.4822334349155426</v>
      </c>
      <c r="D20" s="374">
        <f>'data-t10tableregions'!D18</f>
        <v>0.26617422699928284</v>
      </c>
      <c r="E20" s="374">
        <f>'data-t10tableregions'!E18</f>
        <v>0.26498240232467651</v>
      </c>
      <c r="F20" s="375">
        <f>'data-t10tableregions'!F18</f>
        <v>0.46200111508369446</v>
      </c>
    </row>
    <row r="21" spans="1:7" s="250" customFormat="1" x14ac:dyDescent="0.2">
      <c r="A21" s="14" t="s">
        <v>301</v>
      </c>
      <c r="B21" s="376">
        <f>'data-t10tableregions'!B19</f>
        <v>0.449582477859785</v>
      </c>
      <c r="C21" s="376">
        <f>'data-t10tableregions'!C19</f>
        <v>0.4782792329788208</v>
      </c>
      <c r="D21" s="376">
        <f>'data-t10tableregions'!D19</f>
        <v>0.26600002153388091</v>
      </c>
      <c r="E21" s="376">
        <f>'data-t10tableregions'!E19</f>
        <v>0.25999999999999995</v>
      </c>
      <c r="F21" s="377">
        <f>'data-t10tableregions'!F19</f>
        <v>0.46429699659347534</v>
      </c>
    </row>
    <row r="22" spans="1:7" s="250" customFormat="1" x14ac:dyDescent="0.2">
      <c r="A22" s="13" t="s">
        <v>63</v>
      </c>
      <c r="B22" s="374">
        <f>'data-t10tableregions'!B20</f>
        <v>0.47257685661315918</v>
      </c>
      <c r="C22" s="374">
        <f>'data-t10tableregions'!C20</f>
        <v>0.52066946029663086</v>
      </c>
      <c r="D22" s="374">
        <f>'data-t10tableregions'!D20</f>
        <v>0.39115318655967712</v>
      </c>
      <c r="E22" s="374">
        <f>'data-t10tableregions'!E20</f>
        <v>0.45913517475128174</v>
      </c>
      <c r="F22" s="375">
        <f>'data-t10tableregions'!F20</f>
        <v>0.54491746425628662</v>
      </c>
    </row>
    <row r="23" spans="1:7" x14ac:dyDescent="0.2">
      <c r="A23" s="14" t="s">
        <v>299</v>
      </c>
      <c r="B23" s="376">
        <f>'data-t10tableregions'!B21</f>
        <v>0.47999999999999993</v>
      </c>
      <c r="C23" s="376">
        <f>'data-t10tableregions'!C21</f>
        <v>0.53759999999999986</v>
      </c>
      <c r="D23" s="376">
        <f>'data-t10tableregions'!D21</f>
        <v>0.35169873484967396</v>
      </c>
      <c r="E23" s="376">
        <f>'data-t10tableregions'!E21</f>
        <v>0.32363605499267578</v>
      </c>
      <c r="F23" s="377">
        <f>'data-t10tableregions'!F21</f>
        <v>0.57155930995941162</v>
      </c>
    </row>
    <row r="24" spans="1:7" x14ac:dyDescent="0.2">
      <c r="A24" s="14" t="s">
        <v>3272</v>
      </c>
      <c r="B24" s="376">
        <f>'data-t10tableregions'!B22</f>
        <v>0.41173094483345751</v>
      </c>
      <c r="C24" s="376">
        <f>'data-t10tableregions'!C22</f>
        <v>0.4247329882664681</v>
      </c>
      <c r="D24" s="376">
        <f>'data-t10tableregions'!D22</f>
        <v>0.46435128307998635</v>
      </c>
      <c r="E24" s="376">
        <f>'data-t10tableregions'!E22</f>
        <v>0.39625096321105957</v>
      </c>
      <c r="F24" s="377">
        <f>'data-t10tableregions'!F22</f>
        <v>0.41296494007110596</v>
      </c>
    </row>
    <row r="25" spans="1:7" x14ac:dyDescent="0.2">
      <c r="A25" s="13" t="s">
        <v>64</v>
      </c>
      <c r="B25" s="374">
        <f>'data-t10tableregions'!B23</f>
        <v>0.4939405620098114</v>
      </c>
      <c r="C25" s="374">
        <f>'data-t10tableregions'!C23</f>
        <v>0.5357549786567688</v>
      </c>
      <c r="D25" s="374">
        <f>'data-t10tableregions'!D23</f>
        <v>0.55440700054168701</v>
      </c>
      <c r="E25" s="374">
        <f>'data-t10tableregions'!E23</f>
        <v>0.5799594521522522</v>
      </c>
      <c r="F25" s="375">
        <f>'data-t10tableregions'!F23</f>
        <v>0.56333577632904053</v>
      </c>
    </row>
    <row r="26" spans="1:7" s="250" customFormat="1" ht="17" thickBot="1" x14ac:dyDescent="0.25">
      <c r="A26" s="16" t="s">
        <v>3271</v>
      </c>
      <c r="B26" s="376">
        <f>'data-t10tableregions'!B24</f>
        <v>0.49261442098130748</v>
      </c>
      <c r="C26" s="376">
        <f>'data-t10tableregions'!C24</f>
        <v>0.53179965522231698</v>
      </c>
      <c r="D26" s="376">
        <f>'data-t10tableregions'!D24</f>
        <v>0.53162074060827069</v>
      </c>
      <c r="E26" s="376">
        <f>'data-t10tableregions'!E24</f>
        <v>0.47098457813262939</v>
      </c>
      <c r="F26" s="377">
        <f>'data-t10tableregions'!F24</f>
        <v>0.65405166149139404</v>
      </c>
    </row>
    <row r="27" spans="1:7" s="250" customFormat="1" x14ac:dyDescent="0.2">
      <c r="A27" s="507" t="s">
        <v>4492</v>
      </c>
      <c r="B27" s="508"/>
      <c r="C27" s="508"/>
      <c r="D27" s="508"/>
      <c r="E27" s="508"/>
      <c r="F27" s="509"/>
    </row>
    <row r="28" spans="1:7" ht="17" thickBot="1" x14ac:dyDescent="0.25">
      <c r="A28" s="510"/>
      <c r="B28" s="511"/>
      <c r="C28" s="511"/>
      <c r="D28" s="511"/>
      <c r="E28" s="511"/>
      <c r="F28" s="512"/>
    </row>
    <row r="29" spans="1:7" x14ac:dyDescent="0.2">
      <c r="A29" s="38" t="s">
        <v>315</v>
      </c>
      <c r="B29" s="372"/>
      <c r="C29" s="372"/>
      <c r="D29" s="372"/>
      <c r="E29" s="372"/>
      <c r="F29" s="372"/>
      <c r="G29" s="372"/>
    </row>
    <row r="30" spans="1:7" x14ac:dyDescent="0.2">
      <c r="A30" s="38" t="s">
        <v>316</v>
      </c>
    </row>
  </sheetData>
  <mergeCells count="2">
    <mergeCell ref="A1:F1"/>
    <mergeCell ref="A27:F28"/>
  </mergeCells>
  <hyperlinks>
    <hyperlink ref="A29" location="'data-incomepcsum'!A1" display="Go to data" xr:uid="{00000000-0004-0000-0600-000000000000}"/>
    <hyperlink ref="A30" location="'Table of Contents'!A1" display="Go to table of contents" xr:uid="{00000000-0004-0000-0600-000001000000}"/>
  </hyperlink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C24"/>
  <sheetViews>
    <sheetView workbookViewId="0">
      <selection activeCell="B2" sqref="B2"/>
    </sheetView>
  </sheetViews>
  <sheetFormatPr baseColWidth="10" defaultColWidth="8.83203125" defaultRowHeight="16" x14ac:dyDescent="0.2"/>
  <sheetData>
    <row r="1" spans="1:3" x14ac:dyDescent="0.2">
      <c r="A1" t="s">
        <v>411</v>
      </c>
      <c r="B1" t="s">
        <v>4579</v>
      </c>
      <c r="C1" t="s">
        <v>4578</v>
      </c>
    </row>
    <row r="2" spans="1:3" x14ac:dyDescent="0.2">
      <c r="A2" s="1">
        <v>1820</v>
      </c>
      <c r="B2" s="1">
        <v>80.817558288574219</v>
      </c>
      <c r="C2" s="1">
        <v>4.0225887298583984</v>
      </c>
    </row>
    <row r="3" spans="1:3" x14ac:dyDescent="0.2">
      <c r="A3" s="1">
        <v>1850</v>
      </c>
      <c r="B3" s="1">
        <v>93.075790405273438</v>
      </c>
      <c r="C3" s="1">
        <v>5.1955595016479492</v>
      </c>
    </row>
    <row r="4" spans="1:3" x14ac:dyDescent="0.2">
      <c r="A4" s="1">
        <v>1880</v>
      </c>
      <c r="B4" s="1">
        <v>100.30073547363281</v>
      </c>
      <c r="C4" s="1">
        <v>9.5361299514770508</v>
      </c>
    </row>
    <row r="5" spans="1:3" x14ac:dyDescent="0.2">
      <c r="A5" s="1">
        <v>1900</v>
      </c>
      <c r="B5" s="1">
        <v>106.36866760253906</v>
      </c>
      <c r="C5" s="1">
        <v>12.602863311767578</v>
      </c>
    </row>
    <row r="6" spans="1:3" x14ac:dyDescent="0.2">
      <c r="A6" s="1">
        <v>1910</v>
      </c>
      <c r="B6" s="1">
        <v>100.30155944824219</v>
      </c>
      <c r="C6" s="1">
        <v>12.632810592651367</v>
      </c>
    </row>
    <row r="7" spans="1:3" x14ac:dyDescent="0.2">
      <c r="A7" s="1">
        <v>1920</v>
      </c>
      <c r="B7" s="1">
        <v>90.645401000976562</v>
      </c>
      <c r="C7" s="1">
        <v>14.216355323791504</v>
      </c>
    </row>
    <row r="8" spans="1:3" x14ac:dyDescent="0.2">
      <c r="A8" s="1">
        <v>1930</v>
      </c>
      <c r="B8" s="1">
        <v>83.879875183105469</v>
      </c>
      <c r="C8" s="1">
        <v>13.612775802612305</v>
      </c>
    </row>
    <row r="9" spans="1:3" x14ac:dyDescent="0.2">
      <c r="A9" s="1">
        <v>1940</v>
      </c>
      <c r="B9" s="1">
        <v>85.355224609375</v>
      </c>
      <c r="C9" s="1">
        <v>15.381521224975586</v>
      </c>
    </row>
    <row r="10" spans="1:3" x14ac:dyDescent="0.2">
      <c r="A10" s="1">
        <v>1950</v>
      </c>
      <c r="B10" s="1">
        <v>60.594100952148438</v>
      </c>
      <c r="C10" s="1">
        <v>19.35411262512207</v>
      </c>
    </row>
    <row r="11" spans="1:3" x14ac:dyDescent="0.2">
      <c r="A11" s="1">
        <v>1960</v>
      </c>
      <c r="B11" s="1">
        <v>60.65179443359375</v>
      </c>
      <c r="C11" s="1">
        <v>18.262218475341797</v>
      </c>
    </row>
    <row r="12" spans="1:3" x14ac:dyDescent="0.2">
      <c r="A12" s="1">
        <v>1970</v>
      </c>
      <c r="B12" s="1">
        <v>55.844593048095703</v>
      </c>
      <c r="C12" s="1">
        <v>20.795724868774414</v>
      </c>
    </row>
    <row r="13" spans="1:3" x14ac:dyDescent="0.2">
      <c r="A13" s="1">
        <v>1980</v>
      </c>
      <c r="B13" s="1">
        <v>27.962648391723633</v>
      </c>
      <c r="C13" s="1">
        <v>27.853351593017578</v>
      </c>
    </row>
    <row r="14" spans="1:3" x14ac:dyDescent="0.2">
      <c r="A14" s="1">
        <v>1985</v>
      </c>
      <c r="B14" s="1">
        <v>29.586984634399414</v>
      </c>
      <c r="C14" s="1">
        <v>25.959573745727539</v>
      </c>
    </row>
    <row r="15" spans="1:3" x14ac:dyDescent="0.2">
      <c r="A15" s="1">
        <v>1990</v>
      </c>
      <c r="B15" s="1">
        <v>33.255748748779297</v>
      </c>
      <c r="C15" s="1">
        <v>27.852869033813477</v>
      </c>
    </row>
    <row r="16" spans="1:3" x14ac:dyDescent="0.2">
      <c r="A16" s="1">
        <v>1995</v>
      </c>
      <c r="B16" s="1">
        <v>44.210479736328125</v>
      </c>
      <c r="C16" s="1">
        <v>28.969236373901367</v>
      </c>
    </row>
    <row r="17" spans="1:3" x14ac:dyDescent="0.2">
      <c r="A17" s="1">
        <v>1997</v>
      </c>
      <c r="B17" s="1">
        <v>43.230976104736328</v>
      </c>
      <c r="C17" s="1">
        <v>28.869039535522461</v>
      </c>
    </row>
    <row r="18" spans="1:3" x14ac:dyDescent="0.2">
      <c r="A18" s="1">
        <v>2000</v>
      </c>
      <c r="B18" s="1">
        <v>43.331939697265625</v>
      </c>
      <c r="C18" s="1">
        <v>31.291044235229492</v>
      </c>
    </row>
    <row r="19" spans="1:3" x14ac:dyDescent="0.2">
      <c r="A19" s="1">
        <v>2002</v>
      </c>
      <c r="B19" s="1">
        <v>44.772991180419922</v>
      </c>
      <c r="C19" s="1">
        <v>30.463363647460938</v>
      </c>
    </row>
    <row r="20" spans="1:3" x14ac:dyDescent="0.2">
      <c r="A20" s="1">
        <v>2005</v>
      </c>
      <c r="B20" s="1">
        <v>47.796730041503906</v>
      </c>
      <c r="C20" s="1">
        <v>29.257881164550781</v>
      </c>
    </row>
    <row r="21" spans="1:3" x14ac:dyDescent="0.2">
      <c r="A21" s="1">
        <v>2010</v>
      </c>
      <c r="B21" s="1">
        <v>53.144863128662109</v>
      </c>
      <c r="C21" s="1">
        <v>25.300165176391602</v>
      </c>
    </row>
    <row r="22" spans="1:3" x14ac:dyDescent="0.2">
      <c r="A22" s="1">
        <v>2015</v>
      </c>
      <c r="B22" s="1">
        <v>53.475803375244141</v>
      </c>
      <c r="C22" s="1">
        <v>24.774421691894531</v>
      </c>
    </row>
    <row r="23" spans="1:3" x14ac:dyDescent="0.2">
      <c r="A23" s="1">
        <v>2017</v>
      </c>
      <c r="B23" s="1">
        <v>53.492740631103516</v>
      </c>
      <c r="C23" s="1">
        <v>25.205104827880859</v>
      </c>
    </row>
    <row r="24" spans="1:3" x14ac:dyDescent="0.2">
      <c r="A24" s="1">
        <v>2020</v>
      </c>
      <c r="B24" s="1">
        <v>53.124408721923828</v>
      </c>
      <c r="C24" s="1">
        <v>24.916893005371094</v>
      </c>
    </row>
  </sheetData>
  <pageMargins left="0.7" right="0.7" top="0.75" bottom="0.75" header="0.3" footer="0.3"/>
  <pageSetup paperSize="9" orientation="portrait" horizontalDpi="0" verticalDpi="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E50"/>
  <sheetViews>
    <sheetView zoomScale="75" workbookViewId="0">
      <selection activeCell="M32" sqref="M32"/>
    </sheetView>
  </sheetViews>
  <sheetFormatPr baseColWidth="10" defaultColWidth="8.83203125" defaultRowHeight="16" x14ac:dyDescent="0.2"/>
  <cols>
    <col min="3" max="3" width="22.33203125" bestFit="1" customWidth="1"/>
    <col min="4" max="4" width="20.33203125" bestFit="1" customWidth="1"/>
  </cols>
  <sheetData>
    <row r="1" spans="1:5" x14ac:dyDescent="0.2">
      <c r="A1" t="s">
        <v>3276</v>
      </c>
      <c r="B1" t="s">
        <v>3277</v>
      </c>
      <c r="C1" t="s">
        <v>3278</v>
      </c>
      <c r="D1" t="s">
        <v>3279</v>
      </c>
      <c r="E1" t="s">
        <v>3280</v>
      </c>
    </row>
    <row r="2" spans="1:5" x14ac:dyDescent="0.2">
      <c r="A2" s="1">
        <v>1820</v>
      </c>
      <c r="B2" s="1">
        <v>0.99568361043930054</v>
      </c>
      <c r="C2" s="234">
        <v>0.87590575218200684</v>
      </c>
      <c r="D2" s="234">
        <v>0.11977782100439072</v>
      </c>
      <c r="E2" s="214">
        <v>0.60292708873748779</v>
      </c>
    </row>
    <row r="3" spans="1:5" x14ac:dyDescent="0.2">
      <c r="A3" s="1">
        <v>1850</v>
      </c>
      <c r="B3" s="1">
        <v>1.1062033176422119</v>
      </c>
      <c r="C3" s="234">
        <v>0.92209213972091675</v>
      </c>
      <c r="D3" s="234">
        <v>0.18411113321781158</v>
      </c>
      <c r="E3" s="214">
        <v>0.6359182596206665</v>
      </c>
    </row>
    <row r="4" spans="1:5" x14ac:dyDescent="0.2">
      <c r="A4" s="1">
        <v>1880</v>
      </c>
      <c r="B4" s="1">
        <v>1.2484085559844971</v>
      </c>
      <c r="C4" s="234">
        <v>0.94746816158294678</v>
      </c>
      <c r="D4" s="234">
        <v>0.30094039440155029</v>
      </c>
      <c r="E4" s="214">
        <v>0.68320822715759277</v>
      </c>
    </row>
    <row r="5" spans="1:5" x14ac:dyDescent="0.2">
      <c r="A5" s="1">
        <v>1900</v>
      </c>
      <c r="B5" s="1">
        <v>1.4344583749771118</v>
      </c>
      <c r="C5" s="234">
        <v>1.0664125680923462</v>
      </c>
      <c r="D5" s="234">
        <v>0.36804574728012085</v>
      </c>
      <c r="E5" s="214">
        <v>0.71217441558837891</v>
      </c>
    </row>
    <row r="6" spans="1:5" x14ac:dyDescent="0.2">
      <c r="A6" s="1">
        <v>1910</v>
      </c>
      <c r="B6" s="1">
        <v>1.4664287567138672</v>
      </c>
      <c r="C6" s="234">
        <v>1.0707485675811768</v>
      </c>
      <c r="D6" s="234">
        <v>0.39568012952804565</v>
      </c>
      <c r="E6" s="214">
        <v>0.71540677547454834</v>
      </c>
    </row>
    <row r="7" spans="1:5" x14ac:dyDescent="0.2">
      <c r="A7" s="1">
        <v>1920</v>
      </c>
      <c r="B7" s="1">
        <v>1.372628927230835</v>
      </c>
      <c r="C7" s="234">
        <v>0.93293619155883789</v>
      </c>
      <c r="D7" s="234">
        <v>0.43969276547431946</v>
      </c>
      <c r="E7" s="214">
        <v>0.71217042207717896</v>
      </c>
    </row>
    <row r="8" spans="1:5" x14ac:dyDescent="0.2">
      <c r="A8" s="1">
        <v>1930</v>
      </c>
      <c r="B8" s="1">
        <v>1.214792013168335</v>
      </c>
      <c r="C8" s="234">
        <v>0.81428968906402588</v>
      </c>
      <c r="D8" s="234">
        <v>0.40050232410430908</v>
      </c>
      <c r="E8" s="214">
        <v>0.69144797325134277</v>
      </c>
    </row>
    <row r="9" spans="1:5" x14ac:dyDescent="0.2">
      <c r="A9" s="1">
        <v>1940</v>
      </c>
      <c r="B9" s="1">
        <v>1.2212868928909302</v>
      </c>
      <c r="C9" s="234">
        <v>0.8071938157081604</v>
      </c>
      <c r="D9" s="234">
        <v>0.41409310698509216</v>
      </c>
      <c r="E9" s="214">
        <v>0.70016676187515259</v>
      </c>
    </row>
    <row r="10" spans="1:5" x14ac:dyDescent="0.2">
      <c r="A10" s="1">
        <v>1950</v>
      </c>
      <c r="B10" s="1">
        <v>1.1278606653213501</v>
      </c>
      <c r="C10" s="234">
        <v>0.63254529237747192</v>
      </c>
      <c r="D10" s="234">
        <v>0.49531537294387817</v>
      </c>
      <c r="E10" s="214">
        <v>0.69713538885116577</v>
      </c>
    </row>
    <row r="11" spans="1:5" x14ac:dyDescent="0.2">
      <c r="A11" s="1">
        <v>1960</v>
      </c>
      <c r="B11" s="1">
        <v>1.0451341867446899</v>
      </c>
      <c r="C11" s="234">
        <v>0.57027363777160645</v>
      </c>
      <c r="D11" s="234">
        <v>0.47486051917076111</v>
      </c>
      <c r="E11" s="214">
        <v>0.69026362895965576</v>
      </c>
    </row>
    <row r="12" spans="1:5" x14ac:dyDescent="0.2">
      <c r="A12" s="1">
        <v>1970</v>
      </c>
      <c r="B12" s="1">
        <v>1.0477712154388428</v>
      </c>
      <c r="C12" s="234">
        <v>0.51711118221282959</v>
      </c>
      <c r="D12" s="234">
        <v>0.53065997362136841</v>
      </c>
      <c r="E12" s="214">
        <v>0.7021033763885498</v>
      </c>
    </row>
    <row r="13" spans="1:5" x14ac:dyDescent="0.2">
      <c r="A13" s="1">
        <v>1980</v>
      </c>
      <c r="B13" s="1">
        <v>1.0979000329971313</v>
      </c>
      <c r="C13" s="234">
        <v>0.47353601455688477</v>
      </c>
      <c r="D13" s="234">
        <v>0.62436407804489136</v>
      </c>
      <c r="E13" s="214">
        <v>0.70950144529342651</v>
      </c>
    </row>
    <row r="14" spans="1:5" x14ac:dyDescent="0.2">
      <c r="A14" s="1">
        <v>1985</v>
      </c>
      <c r="B14" s="1">
        <v>1.0772848129272461</v>
      </c>
      <c r="C14" s="234">
        <v>0.48698773980140686</v>
      </c>
      <c r="D14" s="234">
        <v>0.59029710292816162</v>
      </c>
      <c r="E14" s="214">
        <v>0.70477432012557983</v>
      </c>
    </row>
    <row r="15" spans="1:5" x14ac:dyDescent="0.2">
      <c r="A15" s="1">
        <v>1990</v>
      </c>
      <c r="B15" s="1">
        <v>1.1391631364822388</v>
      </c>
      <c r="C15" s="234">
        <v>0.53666317462921143</v>
      </c>
      <c r="D15" s="234">
        <v>0.60249990224838257</v>
      </c>
      <c r="E15" s="214">
        <v>0.71167194843292236</v>
      </c>
    </row>
    <row r="16" spans="1:5" x14ac:dyDescent="0.2">
      <c r="A16" s="1">
        <v>1995</v>
      </c>
      <c r="B16" s="1">
        <v>1.1589499711990356</v>
      </c>
      <c r="C16" s="234">
        <v>0.58110857009887695</v>
      </c>
      <c r="D16" s="234">
        <v>0.57784134149551392</v>
      </c>
      <c r="E16" s="214">
        <v>0.71290594339370728</v>
      </c>
    </row>
    <row r="17" spans="1:5" x14ac:dyDescent="0.2">
      <c r="A17" s="1">
        <v>1997</v>
      </c>
      <c r="B17" s="1">
        <v>1.1820007562637329</v>
      </c>
      <c r="C17" s="234">
        <v>0.61054712533950806</v>
      </c>
      <c r="D17" s="234">
        <v>0.57145357131958008</v>
      </c>
      <c r="E17" s="214">
        <v>0.71326702833175659</v>
      </c>
    </row>
    <row r="18" spans="1:5" x14ac:dyDescent="0.2">
      <c r="A18" s="1">
        <v>2000</v>
      </c>
      <c r="B18" s="1">
        <v>1.2258361577987671</v>
      </c>
      <c r="C18" s="234">
        <v>0.64544904232025146</v>
      </c>
      <c r="D18" s="234">
        <v>0.58038705587387085</v>
      </c>
      <c r="E18" s="214">
        <v>0.71818268299102783</v>
      </c>
    </row>
    <row r="19" spans="1:5" x14ac:dyDescent="0.2">
      <c r="A19" s="1">
        <v>2002</v>
      </c>
      <c r="B19" s="1">
        <v>1.1974170207977295</v>
      </c>
      <c r="C19" s="234">
        <v>0.64723265171051025</v>
      </c>
      <c r="D19" s="234">
        <v>0.55018442869186401</v>
      </c>
      <c r="E19" s="214">
        <v>0.7142479419708252</v>
      </c>
    </row>
    <row r="20" spans="1:5" x14ac:dyDescent="0.2">
      <c r="A20" s="1">
        <v>2005</v>
      </c>
      <c r="B20" s="1">
        <v>1.2089638710021973</v>
      </c>
      <c r="C20" s="234">
        <v>0.69447427988052368</v>
      </c>
      <c r="D20" s="234">
        <v>0.51448965072631836</v>
      </c>
      <c r="E20" s="214">
        <v>0.71130013465881348</v>
      </c>
    </row>
    <row r="21" spans="1:5" x14ac:dyDescent="0.2">
      <c r="A21" s="1">
        <v>2007</v>
      </c>
      <c r="B21" s="1">
        <v>1.2069611549377441</v>
      </c>
      <c r="C21" s="234">
        <v>0.73270308971405029</v>
      </c>
      <c r="D21" s="234">
        <v>0.47425806522369385</v>
      </c>
      <c r="E21" s="214">
        <v>0.70548355579376221</v>
      </c>
    </row>
    <row r="22" spans="1:5" x14ac:dyDescent="0.2">
      <c r="A22" s="1">
        <v>2010</v>
      </c>
      <c r="B22" s="1">
        <v>1.1187081336975098</v>
      </c>
      <c r="C22" s="234">
        <v>0.70697689056396484</v>
      </c>
      <c r="D22" s="234">
        <v>0.41173118352890015</v>
      </c>
      <c r="E22" s="214">
        <v>0.69077658653259277</v>
      </c>
    </row>
    <row r="23" spans="1:5" x14ac:dyDescent="0.2">
      <c r="A23" s="1">
        <v>2015</v>
      </c>
      <c r="B23" s="1">
        <v>1.0950589179992676</v>
      </c>
      <c r="C23" s="234">
        <v>0.72737526893615723</v>
      </c>
      <c r="D23" s="234">
        <v>0.36768364906311035</v>
      </c>
      <c r="E23" s="214">
        <v>0.67974603176116943</v>
      </c>
    </row>
    <row r="24" spans="1:5" x14ac:dyDescent="0.2">
      <c r="A24" s="1">
        <v>2017</v>
      </c>
      <c r="B24" s="1">
        <v>1.0795519351959229</v>
      </c>
      <c r="C24" s="234">
        <v>0.72930562496185303</v>
      </c>
      <c r="D24" s="234">
        <v>0.3502463698387146</v>
      </c>
      <c r="E24" s="214">
        <v>0.67513996362686157</v>
      </c>
    </row>
    <row r="25" spans="1:5" x14ac:dyDescent="0.2">
      <c r="A25" s="1">
        <v>2020</v>
      </c>
      <c r="B25" s="1">
        <v>1.0749144554138184</v>
      </c>
      <c r="C25" s="234">
        <v>0.73084735870361295</v>
      </c>
      <c r="D25" s="234">
        <v>0.34406718611717224</v>
      </c>
      <c r="E25" s="214">
        <v>0.67407214641571045</v>
      </c>
    </row>
    <row r="27" spans="1:5" x14ac:dyDescent="0.2">
      <c r="C27" s="364" t="s">
        <v>4498</v>
      </c>
      <c r="D27" t="s">
        <v>4499</v>
      </c>
    </row>
    <row r="28" spans="1:5" x14ac:dyDescent="0.2">
      <c r="A28" s="1">
        <v>1820</v>
      </c>
      <c r="B28" s="237">
        <f>B2</f>
        <v>0.99568361043930054</v>
      </c>
      <c r="C28" s="237">
        <f>D2</f>
        <v>0.11977782100439072</v>
      </c>
      <c r="D28" s="237">
        <f>C2</f>
        <v>0.87590575218200684</v>
      </c>
      <c r="E28" s="237">
        <f>1-D28</f>
        <v>0.12409424781799316</v>
      </c>
    </row>
    <row r="29" spans="1:5" x14ac:dyDescent="0.2">
      <c r="A29" s="1">
        <v>1850</v>
      </c>
      <c r="B29" s="237">
        <f>B3</f>
        <v>1.1062033176422119</v>
      </c>
      <c r="C29" s="237">
        <f t="shared" ref="C29" si="0">D3</f>
        <v>0.18411113321781158</v>
      </c>
      <c r="D29" s="237">
        <f>C3</f>
        <v>0.92209213972091675</v>
      </c>
      <c r="E29" s="237">
        <f t="shared" ref="E29:E36" si="1">1-D29</f>
        <v>7.7907860279083252E-2</v>
      </c>
    </row>
    <row r="30" spans="1:5" x14ac:dyDescent="0.2">
      <c r="A30" s="1">
        <v>1880</v>
      </c>
      <c r="B30" s="237">
        <f>B4</f>
        <v>1.2484085559844971</v>
      </c>
      <c r="C30" s="237">
        <f>D4</f>
        <v>0.30094039440155029</v>
      </c>
      <c r="D30" s="237">
        <f>C4</f>
        <v>0.94746816158294678</v>
      </c>
      <c r="E30" s="237">
        <f t="shared" si="1"/>
        <v>5.2531838417053223E-2</v>
      </c>
    </row>
    <row r="31" spans="1:5" x14ac:dyDescent="0.2">
      <c r="A31" s="1">
        <v>1900</v>
      </c>
      <c r="B31" s="237">
        <f>B5</f>
        <v>1.4344583749771118</v>
      </c>
      <c r="C31" s="237">
        <f t="shared" ref="C31" si="2">D5</f>
        <v>0.36804574728012085</v>
      </c>
      <c r="D31" s="237">
        <f>C5</f>
        <v>1.0664125680923462</v>
      </c>
      <c r="E31" s="237">
        <f t="shared" si="1"/>
        <v>-6.6412568092346191E-2</v>
      </c>
    </row>
    <row r="32" spans="1:5" x14ac:dyDescent="0.2">
      <c r="A32" s="236">
        <v>1920</v>
      </c>
      <c r="B32" s="237">
        <f>B7</f>
        <v>1.372628927230835</v>
      </c>
      <c r="C32" s="237">
        <f>D7</f>
        <v>0.43969276547431946</v>
      </c>
      <c r="D32" s="237">
        <f>C7</f>
        <v>0.93293619155883789</v>
      </c>
      <c r="E32" s="237">
        <f t="shared" si="1"/>
        <v>6.7063808441162109E-2</v>
      </c>
    </row>
    <row r="33" spans="1:5" x14ac:dyDescent="0.2">
      <c r="A33" s="236">
        <v>1950</v>
      </c>
      <c r="B33" s="237">
        <f>B10</f>
        <v>1.1278606653213501</v>
      </c>
      <c r="C33" s="237">
        <f>D10</f>
        <v>0.49531537294387817</v>
      </c>
      <c r="D33" s="237">
        <f>C10</f>
        <v>0.63254529237747192</v>
      </c>
      <c r="E33" s="237">
        <f t="shared" si="1"/>
        <v>0.36745470762252808</v>
      </c>
    </row>
    <row r="34" spans="1:5" x14ac:dyDescent="0.2">
      <c r="A34" s="236">
        <v>1980</v>
      </c>
      <c r="B34" s="237">
        <f>B13</f>
        <v>1.0979000329971313</v>
      </c>
      <c r="C34" s="237">
        <f>D13</f>
        <v>0.62436407804489136</v>
      </c>
      <c r="D34" s="237">
        <f>C13</f>
        <v>0.47353601455688477</v>
      </c>
      <c r="E34" s="237">
        <f t="shared" si="1"/>
        <v>0.52646398544311523</v>
      </c>
    </row>
    <row r="35" spans="1:5" x14ac:dyDescent="0.2">
      <c r="A35" s="236">
        <v>2000</v>
      </c>
      <c r="B35" s="237">
        <f>B18</f>
        <v>1.2258361577987671</v>
      </c>
      <c r="C35" s="237">
        <f>D18</f>
        <v>0.58038705587387085</v>
      </c>
      <c r="D35" s="237">
        <f>C18</f>
        <v>0.64544904232025146</v>
      </c>
      <c r="E35" s="237">
        <f t="shared" si="1"/>
        <v>0.35455095767974854</v>
      </c>
    </row>
    <row r="36" spans="1:5" x14ac:dyDescent="0.2">
      <c r="A36" s="236">
        <v>2020</v>
      </c>
      <c r="B36" s="237">
        <f>B25</f>
        <v>1.0749144554138184</v>
      </c>
      <c r="C36" s="237">
        <f>D25</f>
        <v>0.34406718611717224</v>
      </c>
      <c r="D36" s="237">
        <f>C25</f>
        <v>0.73084735870361295</v>
      </c>
      <c r="E36" s="237">
        <f t="shared" si="1"/>
        <v>0.26915264129638705</v>
      </c>
    </row>
    <row r="38" spans="1:5" x14ac:dyDescent="0.2">
      <c r="B38" s="1">
        <v>1820</v>
      </c>
      <c r="C38" s="237">
        <f>C28/(C28+D28)</f>
        <v>0.12029707452245739</v>
      </c>
      <c r="D38" s="237">
        <f>1-C38</f>
        <v>0.87970292547754259</v>
      </c>
    </row>
    <row r="39" spans="1:5" x14ac:dyDescent="0.2">
      <c r="B39" s="1">
        <v>1850</v>
      </c>
      <c r="C39" s="237">
        <f t="shared" ref="C39:C45" si="3">C29/(C29+D29)</f>
        <v>0.16643517310223085</v>
      </c>
      <c r="D39" s="237">
        <f t="shared" ref="D39:D45" si="4">1-C39</f>
        <v>0.83356482689776912</v>
      </c>
    </row>
    <row r="40" spans="1:5" x14ac:dyDescent="0.2">
      <c r="B40" s="1">
        <v>1880</v>
      </c>
      <c r="C40" s="237">
        <f t="shared" si="3"/>
        <v>0.24105922132536828</v>
      </c>
      <c r="D40" s="237">
        <f t="shared" si="4"/>
        <v>0.75894077867463172</v>
      </c>
    </row>
    <row r="41" spans="1:5" x14ac:dyDescent="0.2">
      <c r="B41" s="1">
        <v>1900</v>
      </c>
      <c r="C41" s="237">
        <f t="shared" si="3"/>
        <v>0.25657472464409342</v>
      </c>
      <c r="D41" s="237">
        <f t="shared" si="4"/>
        <v>0.74342527535590652</v>
      </c>
    </row>
    <row r="42" spans="1:5" x14ac:dyDescent="0.2">
      <c r="B42" s="236">
        <v>1920</v>
      </c>
      <c r="C42" s="237">
        <f t="shared" si="3"/>
        <v>0.32032893027747644</v>
      </c>
      <c r="D42" s="237">
        <f t="shared" si="4"/>
        <v>0.67967106972252356</v>
      </c>
    </row>
    <row r="43" spans="1:5" x14ac:dyDescent="0.2">
      <c r="B43" s="236">
        <v>1950</v>
      </c>
      <c r="C43" s="237">
        <f t="shared" si="3"/>
        <v>0.43916362027108458</v>
      </c>
      <c r="D43" s="237">
        <f t="shared" si="4"/>
        <v>0.56083637972891542</v>
      </c>
    </row>
    <row r="44" spans="1:5" x14ac:dyDescent="0.2">
      <c r="B44" s="236">
        <v>1980</v>
      </c>
      <c r="C44" s="237">
        <f>C34/(C34+D34)</f>
        <v>0.56868933908666408</v>
      </c>
      <c r="D44" s="237">
        <f t="shared" si="4"/>
        <v>0.43131066091333592</v>
      </c>
    </row>
    <row r="45" spans="1:5" x14ac:dyDescent="0.2">
      <c r="B45" s="236">
        <v>2000</v>
      </c>
      <c r="C45" s="237">
        <f t="shared" si="3"/>
        <v>0.47346219998651179</v>
      </c>
      <c r="D45" s="237">
        <f t="shared" si="4"/>
        <v>0.52653780001348816</v>
      </c>
    </row>
    <row r="46" spans="1:5" x14ac:dyDescent="0.2">
      <c r="B46" s="236">
        <v>2020</v>
      </c>
      <c r="C46" s="237">
        <f>C36/(C36+D36)</f>
        <v>0.32008794352534953</v>
      </c>
      <c r="D46" s="237">
        <f>1-C46</f>
        <v>0.67991205647465047</v>
      </c>
    </row>
    <row r="47" spans="1:5" x14ac:dyDescent="0.2">
      <c r="C47" s="237"/>
      <c r="D47" s="237"/>
    </row>
    <row r="48" spans="1:5" x14ac:dyDescent="0.2">
      <c r="C48" s="237"/>
      <c r="D48" s="237"/>
    </row>
    <row r="49" spans="3:4" x14ac:dyDescent="0.2">
      <c r="C49" s="237"/>
      <c r="D49" s="237"/>
    </row>
    <row r="50" spans="3:4" x14ac:dyDescent="0.2">
      <c r="C50" s="237"/>
      <c r="D50" s="237"/>
    </row>
  </sheetData>
  <pageMargins left="0.7" right="0.7" top="0.75" bottom="0.75" header="0.3" footer="0.3"/>
  <pageSetup paperSize="9" orientation="portrait" horizontalDpi="0" verticalDpi="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D25"/>
  <sheetViews>
    <sheetView workbookViewId="0">
      <selection sqref="A1:D25"/>
    </sheetView>
  </sheetViews>
  <sheetFormatPr baseColWidth="10" defaultColWidth="8.83203125" defaultRowHeight="16" x14ac:dyDescent="0.2"/>
  <sheetData>
    <row r="1" spans="1:4" x14ac:dyDescent="0.2">
      <c r="A1" t="s">
        <v>3779</v>
      </c>
      <c r="B1" t="s">
        <v>3780</v>
      </c>
      <c r="C1" t="s">
        <v>3781</v>
      </c>
      <c r="D1" t="s">
        <v>3782</v>
      </c>
    </row>
    <row r="2" spans="1:4" x14ac:dyDescent="0.2">
      <c r="A2" s="1">
        <v>1820</v>
      </c>
      <c r="B2" s="214">
        <v>0.13564738631248474</v>
      </c>
      <c r="C2" s="214">
        <v>0.19707801938056946</v>
      </c>
      <c r="D2" s="214">
        <v>8.6898341774940491E-2</v>
      </c>
    </row>
    <row r="3" spans="1:4" x14ac:dyDescent="0.2">
      <c r="A3" s="1">
        <v>1850</v>
      </c>
      <c r="B3" s="214">
        <v>0.11820286512374878</v>
      </c>
      <c r="C3" s="214">
        <v>0.21510142087936401</v>
      </c>
      <c r="D3" s="214">
        <v>9.4385251402854919E-2</v>
      </c>
    </row>
    <row r="4" spans="1:4" x14ac:dyDescent="0.2">
      <c r="A4" s="1">
        <v>1880</v>
      </c>
      <c r="B4" s="214">
        <v>8.6965009570121765E-2</v>
      </c>
      <c r="C4" s="214">
        <v>0.2212444394826889</v>
      </c>
      <c r="D4" s="214">
        <v>9.7385205328464508E-2</v>
      </c>
    </row>
    <row r="5" spans="1:4" x14ac:dyDescent="0.2">
      <c r="A5" s="1">
        <v>1900</v>
      </c>
      <c r="B5" s="214">
        <v>7.2415634989738464E-2</v>
      </c>
      <c r="C5" s="214">
        <v>0.2459251880645752</v>
      </c>
      <c r="D5" s="214">
        <v>0.11846616864204407</v>
      </c>
    </row>
    <row r="6" spans="1:4" x14ac:dyDescent="0.2">
      <c r="A6" s="1">
        <v>1910</v>
      </c>
      <c r="B6" s="214">
        <v>7.2858855128288269E-2</v>
      </c>
      <c r="C6" s="214">
        <v>0.2572077214717865</v>
      </c>
      <c r="D6" s="214">
        <v>0.12752099335193634</v>
      </c>
    </row>
    <row r="7" spans="1:4" x14ac:dyDescent="0.2">
      <c r="A7" s="1">
        <v>1920</v>
      </c>
      <c r="B7" s="214">
        <v>7.5461834669113159E-2</v>
      </c>
      <c r="C7" s="214">
        <v>0.24849927425384521</v>
      </c>
      <c r="D7" s="214">
        <v>0.11654762178659439</v>
      </c>
    </row>
    <row r="8" spans="1:4" x14ac:dyDescent="0.2">
      <c r="A8" s="1">
        <v>1930</v>
      </c>
      <c r="B8" s="214">
        <v>7.1391239762306213E-2</v>
      </c>
      <c r="C8" s="214">
        <v>0.22031643986701965</v>
      </c>
      <c r="D8" s="214">
        <v>0.10049282014369965</v>
      </c>
    </row>
    <row r="9" spans="1:4" x14ac:dyDescent="0.2">
      <c r="A9" s="1">
        <v>1940</v>
      </c>
      <c r="B9" s="214">
        <v>6.2863126397132874E-2</v>
      </c>
      <c r="C9" s="214">
        <v>0.22559632360935211</v>
      </c>
      <c r="D9" s="214">
        <v>9.9614039063453674E-2</v>
      </c>
    </row>
    <row r="10" spans="1:4" x14ac:dyDescent="0.2">
      <c r="A10" s="1">
        <v>1950</v>
      </c>
      <c r="B10" s="214">
        <v>6.8737857043743134E-2</v>
      </c>
      <c r="C10" s="214">
        <v>0.19311785697937012</v>
      </c>
      <c r="D10" s="214">
        <v>7.8527264297008514E-2</v>
      </c>
    </row>
    <row r="11" spans="1:4" x14ac:dyDescent="0.2">
      <c r="A11" s="1">
        <v>1960</v>
      </c>
      <c r="B11" s="214">
        <v>7.0085972547531128E-2</v>
      </c>
      <c r="C11" s="214">
        <v>0.1647653728723526</v>
      </c>
      <c r="D11" s="214">
        <v>6.1631470918655396E-2</v>
      </c>
    </row>
    <row r="12" spans="1:4" x14ac:dyDescent="0.2">
      <c r="A12" s="1">
        <v>1970</v>
      </c>
      <c r="B12" s="214">
        <v>5.8561597019433975E-2</v>
      </c>
      <c r="C12" s="214">
        <v>0.15589150786399841</v>
      </c>
      <c r="D12" s="214">
        <v>5.8619078248739243E-2</v>
      </c>
    </row>
    <row r="13" spans="1:4" x14ac:dyDescent="0.2">
      <c r="A13" s="1">
        <v>1980</v>
      </c>
      <c r="B13" s="214">
        <v>5.282139778137207E-2</v>
      </c>
      <c r="C13" s="214">
        <v>0.17801007628440857</v>
      </c>
      <c r="D13" s="214">
        <v>6.6091030836105347E-2</v>
      </c>
    </row>
    <row r="14" spans="1:4" x14ac:dyDescent="0.2">
      <c r="A14" s="1">
        <v>1985</v>
      </c>
      <c r="B14" s="214">
        <v>5.7951368391513824E-2</v>
      </c>
      <c r="C14" s="214">
        <v>0.17652212083339691</v>
      </c>
      <c r="D14" s="214">
        <v>6.229173019528389E-2</v>
      </c>
    </row>
    <row r="15" spans="1:4" x14ac:dyDescent="0.2">
      <c r="A15" s="1">
        <v>1990</v>
      </c>
      <c r="B15" s="214">
        <v>5.7609234005212784E-2</v>
      </c>
      <c r="C15" s="214">
        <v>0.19407740235328674</v>
      </c>
      <c r="D15" s="214">
        <v>7.2663702070713043E-2</v>
      </c>
    </row>
    <row r="16" spans="1:4" x14ac:dyDescent="0.2">
      <c r="A16" s="1">
        <v>1995</v>
      </c>
      <c r="B16" s="214">
        <v>6.0046087950468063E-2</v>
      </c>
      <c r="C16" s="214">
        <v>0.20284858345985413</v>
      </c>
      <c r="D16" s="214">
        <v>7.4710153043270111E-2</v>
      </c>
    </row>
    <row r="17" spans="1:4" x14ac:dyDescent="0.2">
      <c r="A17" s="1">
        <v>1997</v>
      </c>
      <c r="B17" s="214">
        <v>6.1396259814500809E-2</v>
      </c>
      <c r="C17" s="214">
        <v>0.20748588442802429</v>
      </c>
      <c r="D17" s="214">
        <v>7.7820137143135071E-2</v>
      </c>
    </row>
    <row r="18" spans="1:4" x14ac:dyDescent="0.2">
      <c r="A18" s="1">
        <v>2000</v>
      </c>
      <c r="B18" s="214">
        <v>6.0417283326387405E-2</v>
      </c>
      <c r="C18" s="214">
        <v>0.21613551676273346</v>
      </c>
      <c r="D18" s="214">
        <v>8.350033313035965E-2</v>
      </c>
    </row>
    <row r="19" spans="1:4" x14ac:dyDescent="0.2">
      <c r="A19" s="1">
        <v>2002</v>
      </c>
      <c r="B19" s="214">
        <v>6.0505576431751251E-2</v>
      </c>
      <c r="C19" s="214">
        <v>0.21400067210197449</v>
      </c>
      <c r="D19" s="214">
        <v>8.2499101758003235E-2</v>
      </c>
    </row>
    <row r="20" spans="1:4" x14ac:dyDescent="0.2">
      <c r="A20" s="1">
        <v>2005</v>
      </c>
      <c r="B20" s="214">
        <v>6.0578662902116776E-2</v>
      </c>
      <c r="C20" s="214">
        <v>0.21928536891937256</v>
      </c>
      <c r="D20" s="214">
        <v>8.7601080536842346E-2</v>
      </c>
    </row>
    <row r="21" spans="1:4" x14ac:dyDescent="0.2">
      <c r="A21" s="1">
        <v>2007</v>
      </c>
      <c r="B21" s="214">
        <v>6.1964880675077438E-2</v>
      </c>
      <c r="C21" s="214">
        <v>0.22001715004444122</v>
      </c>
      <c r="D21" s="214">
        <v>8.8988669216632843E-2</v>
      </c>
    </row>
    <row r="22" spans="1:4" x14ac:dyDescent="0.2">
      <c r="A22" s="1">
        <v>2010</v>
      </c>
      <c r="B22" s="214">
        <v>6.5643087029457092E-2</v>
      </c>
      <c r="C22" s="214">
        <v>0.20673869550228119</v>
      </c>
      <c r="D22" s="214">
        <v>8.0112330615520477E-2</v>
      </c>
    </row>
    <row r="23" spans="1:4" x14ac:dyDescent="0.2">
      <c r="A23" s="1">
        <v>2015</v>
      </c>
      <c r="B23" s="214">
        <v>6.8882957100868225E-2</v>
      </c>
      <c r="C23" s="214">
        <v>0.20823433995246887</v>
      </c>
      <c r="D23" s="214">
        <v>8.5294216871261597E-2</v>
      </c>
    </row>
    <row r="24" spans="1:4" x14ac:dyDescent="0.2">
      <c r="A24" s="1">
        <v>2017</v>
      </c>
      <c r="B24" s="214">
        <v>7.0745281875133514E-2</v>
      </c>
      <c r="C24" s="214">
        <v>0.20598915219306946</v>
      </c>
      <c r="D24" s="214">
        <v>8.5170164704322815E-2</v>
      </c>
    </row>
    <row r="25" spans="1:4" x14ac:dyDescent="0.2">
      <c r="A25" s="1">
        <v>2020</v>
      </c>
      <c r="B25" s="214">
        <v>7.1331016719341278E-2</v>
      </c>
      <c r="C25" s="214">
        <v>0.2060459703207016</v>
      </c>
      <c r="D25" s="214">
        <v>8.5857674479484558E-2</v>
      </c>
    </row>
  </sheetData>
  <pageMargins left="0.7" right="0.7" top="0.75" bottom="0.75" header="0.3" footer="0.3"/>
  <pageSetup paperSize="9" orientation="portrait" horizontalDpi="0" verticalDpi="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C25"/>
  <sheetViews>
    <sheetView workbookViewId="0"/>
  </sheetViews>
  <sheetFormatPr baseColWidth="10" defaultColWidth="8.83203125" defaultRowHeight="16" x14ac:dyDescent="0.2"/>
  <sheetData>
    <row r="1" spans="1:3" x14ac:dyDescent="0.2">
      <c r="A1" t="s">
        <v>415</v>
      </c>
      <c r="B1" t="s">
        <v>416</v>
      </c>
      <c r="C1" t="s">
        <v>417</v>
      </c>
    </row>
    <row r="2" spans="1:3" x14ac:dyDescent="0.2">
      <c r="A2" s="1">
        <v>1820</v>
      </c>
      <c r="B2" s="214">
        <v>0.17459151148796082</v>
      </c>
      <c r="C2" s="214">
        <v>0.33952248096466064</v>
      </c>
    </row>
    <row r="3" spans="1:3" x14ac:dyDescent="0.2">
      <c r="A3" s="1">
        <v>1850</v>
      </c>
      <c r="B3" s="214">
        <v>0.16948707401752472</v>
      </c>
      <c r="C3" s="214">
        <v>0.3001592755317688</v>
      </c>
    </row>
    <row r="4" spans="1:3" x14ac:dyDescent="0.2">
      <c r="A4" s="1">
        <v>1880</v>
      </c>
      <c r="B4" s="214">
        <v>0.16085204482078552</v>
      </c>
      <c r="C4" s="214">
        <v>0.21551632881164551</v>
      </c>
    </row>
    <row r="5" spans="1:3" x14ac:dyDescent="0.2">
      <c r="A5" s="1">
        <v>1900</v>
      </c>
      <c r="B5" s="214">
        <v>0.15578073263168335</v>
      </c>
      <c r="C5" s="214">
        <v>0.17244894802570343</v>
      </c>
    </row>
    <row r="6" spans="1:3" x14ac:dyDescent="0.2">
      <c r="A6" s="1">
        <v>1910</v>
      </c>
      <c r="B6" s="214">
        <v>0.15919855237007141</v>
      </c>
      <c r="C6" s="214">
        <v>0.16594001650810242</v>
      </c>
    </row>
    <row r="7" spans="1:3" x14ac:dyDescent="0.2">
      <c r="A7" s="1">
        <v>1920</v>
      </c>
      <c r="B7" s="214">
        <v>0.16665841639041901</v>
      </c>
      <c r="C7" s="214">
        <v>0.17779426276683807</v>
      </c>
    </row>
    <row r="8" spans="1:3" x14ac:dyDescent="0.2">
      <c r="A8" s="1">
        <v>1930</v>
      </c>
      <c r="B8" s="214">
        <v>0.17380721867084503</v>
      </c>
      <c r="C8" s="214">
        <v>0.16082823276519775</v>
      </c>
    </row>
    <row r="9" spans="1:3" x14ac:dyDescent="0.2">
      <c r="A9" s="1">
        <v>1940</v>
      </c>
      <c r="B9" s="214">
        <v>0.17037391662597656</v>
      </c>
      <c r="C9" s="214">
        <v>0.14092041552066803</v>
      </c>
    </row>
    <row r="10" spans="1:3" x14ac:dyDescent="0.2">
      <c r="A10" s="1">
        <v>1950</v>
      </c>
      <c r="B10" s="214">
        <v>0.19674549996852875</v>
      </c>
      <c r="C10" s="214">
        <v>0.11758521944284439</v>
      </c>
    </row>
    <row r="11" spans="1:3" x14ac:dyDescent="0.2">
      <c r="A11" s="1">
        <v>1960</v>
      </c>
      <c r="B11" s="214">
        <v>0.19691786170005798</v>
      </c>
      <c r="C11" s="214">
        <v>0.11965376883745193</v>
      </c>
    </row>
    <row r="12" spans="1:3" x14ac:dyDescent="0.2">
      <c r="A12" s="1">
        <v>1970</v>
      </c>
      <c r="B12" s="214">
        <v>0.20460972189903259</v>
      </c>
      <c r="C12" s="214">
        <v>0.10103017836809158</v>
      </c>
    </row>
    <row r="13" spans="1:3" x14ac:dyDescent="0.2">
      <c r="A13" s="1">
        <v>1980</v>
      </c>
      <c r="B13" s="214">
        <v>0.20623487234115601</v>
      </c>
      <c r="C13" s="214">
        <v>8.6879551410675049E-2</v>
      </c>
    </row>
    <row r="14" spans="1:3" x14ac:dyDescent="0.2">
      <c r="A14" s="1">
        <v>1985</v>
      </c>
      <c r="B14" s="214">
        <v>0.19819468259811401</v>
      </c>
      <c r="C14" s="214">
        <v>0.10610374808311462</v>
      </c>
    </row>
    <row r="15" spans="1:3" x14ac:dyDescent="0.2">
      <c r="A15" s="1">
        <v>1990</v>
      </c>
      <c r="B15" s="214">
        <v>0.18878470361232758</v>
      </c>
      <c r="C15" s="214">
        <v>0.11081189662218094</v>
      </c>
    </row>
    <row r="16" spans="1:3" x14ac:dyDescent="0.2">
      <c r="A16" s="1">
        <v>1995</v>
      </c>
      <c r="B16" s="214">
        <v>0.17253872752189636</v>
      </c>
      <c r="C16" s="214">
        <v>0.13454869389533997</v>
      </c>
    </row>
    <row r="17" spans="1:3" x14ac:dyDescent="0.2">
      <c r="A17" s="1">
        <v>1997</v>
      </c>
      <c r="B17" s="214">
        <v>0.17305208742618561</v>
      </c>
      <c r="C17" s="214">
        <v>0.13807731866836548</v>
      </c>
    </row>
    <row r="18" spans="1:3" x14ac:dyDescent="0.2">
      <c r="A18" s="1">
        <v>2000</v>
      </c>
      <c r="B18" s="214">
        <v>0.17052179574966431</v>
      </c>
      <c r="C18" s="214">
        <v>0.13779889047145844</v>
      </c>
    </row>
    <row r="19" spans="1:3" x14ac:dyDescent="0.2">
      <c r="A19" s="1">
        <v>2002</v>
      </c>
      <c r="B19" s="214">
        <v>0.16561554372310638</v>
      </c>
      <c r="C19" s="214">
        <v>0.1451912522315979</v>
      </c>
    </row>
    <row r="20" spans="1:3" x14ac:dyDescent="0.2">
      <c r="A20" s="1">
        <v>2005</v>
      </c>
      <c r="B20" s="214">
        <v>0.16003990173339844</v>
      </c>
      <c r="C20" s="214">
        <v>0.15158632397651672</v>
      </c>
    </row>
    <row r="21" spans="1:3" x14ac:dyDescent="0.2">
      <c r="A21" s="1">
        <v>2007</v>
      </c>
      <c r="B21" s="214">
        <v>0.15761083364486694</v>
      </c>
      <c r="C21" s="214">
        <v>0.15893663465976715</v>
      </c>
    </row>
    <row r="22" spans="1:3" x14ac:dyDescent="0.2">
      <c r="A22" s="1">
        <v>2010</v>
      </c>
      <c r="B22" s="214">
        <v>0.1556144654750824</v>
      </c>
      <c r="C22" s="214">
        <v>0.17481710016727448</v>
      </c>
    </row>
    <row r="23" spans="1:3" x14ac:dyDescent="0.2">
      <c r="A23" s="1">
        <v>2015</v>
      </c>
      <c r="B23" s="214">
        <v>0.1534423828125</v>
      </c>
      <c r="C23" s="214">
        <v>0.17947499454021454</v>
      </c>
    </row>
    <row r="24" spans="1:3" x14ac:dyDescent="0.2">
      <c r="A24" s="1">
        <v>2017</v>
      </c>
      <c r="B24" s="214">
        <v>0.15381594002246857</v>
      </c>
      <c r="C24" s="214">
        <v>0.18414866924285889</v>
      </c>
    </row>
    <row r="25" spans="1:3" x14ac:dyDescent="0.2">
      <c r="A25" s="1">
        <v>2020</v>
      </c>
      <c r="B25" s="214">
        <v>0.15405020117759705</v>
      </c>
      <c r="C25" s="214">
        <v>0.18492311239242554</v>
      </c>
    </row>
  </sheetData>
  <pageMargins left="0.7" right="0.7" top="0.75" bottom="0.75" header="0.3" footer="0.3"/>
  <pageSetup paperSize="9" orientation="portrait" horizontalDpi="0" verticalDpi="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C25"/>
  <sheetViews>
    <sheetView workbookViewId="0">
      <selection activeCell="B2" sqref="B2:C25"/>
    </sheetView>
  </sheetViews>
  <sheetFormatPr baseColWidth="10" defaultColWidth="8.83203125" defaultRowHeight="16" x14ac:dyDescent="0.2"/>
  <sheetData>
    <row r="1" spans="1:3" x14ac:dyDescent="0.2">
      <c r="A1" t="s">
        <v>418</v>
      </c>
      <c r="B1" t="s">
        <v>419</v>
      </c>
      <c r="C1" t="s">
        <v>420</v>
      </c>
    </row>
    <row r="2" spans="1:3" x14ac:dyDescent="0.2">
      <c r="A2" s="1">
        <v>1820</v>
      </c>
      <c r="B2" s="214">
        <v>0.35554024577140808</v>
      </c>
      <c r="C2" s="214">
        <v>0.43144631385803223</v>
      </c>
    </row>
    <row r="3" spans="1:3" x14ac:dyDescent="0.2">
      <c r="A3" s="1">
        <v>1850</v>
      </c>
      <c r="B3" s="214">
        <v>0.34680444002151489</v>
      </c>
      <c r="C3" s="214">
        <v>0.44112646579742432</v>
      </c>
    </row>
    <row r="4" spans="1:3" x14ac:dyDescent="0.2">
      <c r="A4" s="1">
        <v>1880</v>
      </c>
      <c r="B4" s="214">
        <v>0.33822336792945862</v>
      </c>
      <c r="C4" s="214">
        <v>0.48189818859100342</v>
      </c>
    </row>
    <row r="5" spans="1:3" x14ac:dyDescent="0.2">
      <c r="A5" s="1">
        <v>1900</v>
      </c>
      <c r="B5" s="214">
        <v>0.33174675703048706</v>
      </c>
      <c r="C5" s="214">
        <v>0.50721758604049683</v>
      </c>
    </row>
    <row r="6" spans="1:3" x14ac:dyDescent="0.2">
      <c r="A6" s="1">
        <v>1910</v>
      </c>
      <c r="B6" s="214">
        <v>0.34136846661567688</v>
      </c>
      <c r="C6" s="214">
        <v>0.49479213356971741</v>
      </c>
    </row>
    <row r="7" spans="1:3" x14ac:dyDescent="0.2">
      <c r="A7" s="1">
        <v>1920</v>
      </c>
      <c r="B7" s="214">
        <v>0.35345041751861572</v>
      </c>
      <c r="C7" s="214">
        <v>0.45036447048187256</v>
      </c>
    </row>
    <row r="8" spans="1:3" x14ac:dyDescent="0.2">
      <c r="A8" s="1">
        <v>1930</v>
      </c>
      <c r="B8" s="214">
        <v>0.37308543920516968</v>
      </c>
      <c r="C8" s="214">
        <v>0.50425094366073608</v>
      </c>
    </row>
    <row r="9" spans="1:3" x14ac:dyDescent="0.2">
      <c r="A9" s="1">
        <v>1940</v>
      </c>
      <c r="B9" s="214">
        <v>0.36776882410049438</v>
      </c>
      <c r="C9" s="214">
        <v>0.51942598819732666</v>
      </c>
    </row>
    <row r="10" spans="1:3" x14ac:dyDescent="0.2">
      <c r="A10" s="1">
        <v>1950</v>
      </c>
      <c r="B10" s="214">
        <v>0.43629062175750732</v>
      </c>
      <c r="C10" s="214">
        <v>0.51495665311813354</v>
      </c>
    </row>
    <row r="11" spans="1:3" x14ac:dyDescent="0.2">
      <c r="A11" s="1">
        <v>1960</v>
      </c>
      <c r="B11" s="214">
        <v>0.43350568413734436</v>
      </c>
      <c r="C11" s="214">
        <v>0.54778164625167847</v>
      </c>
    </row>
    <row r="12" spans="1:3" x14ac:dyDescent="0.2">
      <c r="A12" s="1">
        <v>1970</v>
      </c>
      <c r="B12" s="214">
        <v>0.43602076172828674</v>
      </c>
      <c r="C12" s="214">
        <v>0.56360089778900146</v>
      </c>
    </row>
    <row r="13" spans="1:3" x14ac:dyDescent="0.2">
      <c r="A13" s="1">
        <v>1980</v>
      </c>
      <c r="B13" s="214">
        <v>0.43823796510696411</v>
      </c>
      <c r="C13" s="214">
        <v>0.53480333089828491</v>
      </c>
    </row>
    <row r="14" spans="1:3" x14ac:dyDescent="0.2">
      <c r="A14" s="1">
        <v>1985</v>
      </c>
      <c r="B14" s="214">
        <v>0.42823785543441772</v>
      </c>
      <c r="C14" s="214">
        <v>0.51199698448181152</v>
      </c>
    </row>
    <row r="15" spans="1:3" x14ac:dyDescent="0.2">
      <c r="A15" s="1">
        <v>1990</v>
      </c>
      <c r="B15" s="214">
        <v>0.43160021305084229</v>
      </c>
      <c r="C15" s="214">
        <v>0.49168354272842407</v>
      </c>
    </row>
    <row r="16" spans="1:3" x14ac:dyDescent="0.2">
      <c r="A16" s="1">
        <v>1995</v>
      </c>
      <c r="B16" s="214">
        <v>0.41933158040046692</v>
      </c>
      <c r="C16" s="214">
        <v>0.45860406756401062</v>
      </c>
    </row>
    <row r="17" spans="1:3" x14ac:dyDescent="0.2">
      <c r="A17" s="1">
        <v>1997</v>
      </c>
      <c r="B17" s="214">
        <v>0.41481864452362061</v>
      </c>
      <c r="C17" s="214">
        <v>0.45552164316177368</v>
      </c>
    </row>
    <row r="18" spans="1:3" x14ac:dyDescent="0.2">
      <c r="A18" s="1">
        <v>2000</v>
      </c>
      <c r="B18" s="214">
        <v>0.41024768352508545</v>
      </c>
      <c r="C18" s="214">
        <v>0.44658786058425903</v>
      </c>
    </row>
    <row r="19" spans="1:3" x14ac:dyDescent="0.2">
      <c r="A19" s="1">
        <v>2002</v>
      </c>
      <c r="B19" s="214">
        <v>0.40144538879394531</v>
      </c>
      <c r="C19" s="214">
        <v>0.44969385862350464</v>
      </c>
    </row>
    <row r="20" spans="1:3" x14ac:dyDescent="0.2">
      <c r="A20" s="1">
        <v>2005</v>
      </c>
      <c r="B20" s="214">
        <v>0.3921014666557312</v>
      </c>
      <c r="C20" s="214">
        <v>0.45665749907493591</v>
      </c>
    </row>
    <row r="21" spans="1:3" x14ac:dyDescent="0.2">
      <c r="A21" s="1">
        <v>2007</v>
      </c>
      <c r="B21" s="214">
        <v>0.38677853345870972</v>
      </c>
      <c r="C21" s="214">
        <v>0.46706628799438477</v>
      </c>
    </row>
    <row r="22" spans="1:3" x14ac:dyDescent="0.2">
      <c r="A22" s="1">
        <v>2010</v>
      </c>
      <c r="B22" s="214">
        <v>0.38306370377540588</v>
      </c>
      <c r="C22" s="214">
        <v>0.47411364316940308</v>
      </c>
    </row>
    <row r="23" spans="1:3" x14ac:dyDescent="0.2">
      <c r="A23" s="1">
        <v>2015</v>
      </c>
      <c r="B23" s="214">
        <v>0.38197600841522217</v>
      </c>
      <c r="C23" s="214">
        <v>0.4856255054473877</v>
      </c>
    </row>
    <row r="24" spans="1:3" x14ac:dyDescent="0.2">
      <c r="A24" s="1">
        <v>2017</v>
      </c>
      <c r="B24" s="214">
        <v>0.38232314586639404</v>
      </c>
      <c r="C24" s="214">
        <v>0.48944568634033203</v>
      </c>
    </row>
    <row r="25" spans="1:3" x14ac:dyDescent="0.2">
      <c r="A25" s="1">
        <v>2020</v>
      </c>
      <c r="B25" s="214">
        <v>0.38200435042381287</v>
      </c>
      <c r="C25" s="214">
        <v>0.49237161874771118</v>
      </c>
    </row>
  </sheetData>
  <pageMargins left="0.7" right="0.7" top="0.75" bottom="0.75" header="0.3" footer="0.3"/>
  <pageSetup paperSize="9" orientation="portrait" horizontalDpi="0" verticalDpi="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E26"/>
  <sheetViews>
    <sheetView workbookViewId="0">
      <selection activeCell="G22" sqref="G22"/>
    </sheetView>
  </sheetViews>
  <sheetFormatPr baseColWidth="10" defaultColWidth="8.83203125" defaultRowHeight="16" x14ac:dyDescent="0.2"/>
  <sheetData>
    <row r="1" spans="1:5" x14ac:dyDescent="0.2">
      <c r="A1" t="s">
        <v>3783</v>
      </c>
      <c r="B1" t="s">
        <v>3784</v>
      </c>
      <c r="C1" t="s">
        <v>3660</v>
      </c>
      <c r="D1" t="s">
        <v>3661</v>
      </c>
    </row>
    <row r="2" spans="1:5" x14ac:dyDescent="0.2">
      <c r="A2" s="1">
        <v>1820</v>
      </c>
      <c r="B2" s="323">
        <v>18.536752700805664</v>
      </c>
      <c r="C2" s="305">
        <f>'data-WOsharesavgpost'!S2</f>
        <v>17.341169357299805</v>
      </c>
      <c r="D2">
        <v>1.02</v>
      </c>
      <c r="E2" s="232">
        <f t="shared" ref="E2:E24" si="0">(B2-C2)/B2</f>
        <v>6.449799286872375E-2</v>
      </c>
    </row>
    <row r="3" spans="1:5" x14ac:dyDescent="0.2">
      <c r="A3" s="1">
        <v>1850</v>
      </c>
      <c r="B3" s="323">
        <v>22.488046646118164</v>
      </c>
      <c r="C3" s="305">
        <f>'data-WOsharesavgpost'!S3</f>
        <v>20.986017227172852</v>
      </c>
      <c r="D3">
        <v>1.02</v>
      </c>
      <c r="E3" s="232">
        <f t="shared" si="0"/>
        <v>6.6792347178121381E-2</v>
      </c>
    </row>
    <row r="4" spans="1:5" x14ac:dyDescent="0.2">
      <c r="A4" s="1">
        <v>1880</v>
      </c>
      <c r="B4" s="323">
        <v>32.671897888183594</v>
      </c>
      <c r="C4" s="305">
        <f>'data-WOsharesavgpost'!S4</f>
        <v>29.761556625366211</v>
      </c>
      <c r="D4">
        <v>1.02</v>
      </c>
      <c r="E4" s="232">
        <f t="shared" si="0"/>
        <v>8.9077814603171934E-2</v>
      </c>
    </row>
    <row r="5" spans="1:5" x14ac:dyDescent="0.2">
      <c r="A5" s="1">
        <v>1900</v>
      </c>
      <c r="B5" s="323">
        <v>41.110149383544922</v>
      </c>
      <c r="C5" s="305">
        <f>'data-WOsharesavgpost'!S5</f>
        <v>36.858036041259766</v>
      </c>
      <c r="D5">
        <v>1.02</v>
      </c>
      <c r="E5" s="232">
        <f t="shared" si="0"/>
        <v>0.10343220362967451</v>
      </c>
    </row>
    <row r="6" spans="1:5" x14ac:dyDescent="0.2">
      <c r="A6" s="1">
        <v>1910</v>
      </c>
      <c r="B6" s="323">
        <v>41.239643096923828</v>
      </c>
      <c r="C6" s="305">
        <f>'data-WOsharesavgpost'!S6</f>
        <v>36.899063110351562</v>
      </c>
      <c r="D6">
        <v>1.02</v>
      </c>
      <c r="E6" s="232">
        <f t="shared" si="0"/>
        <v>0.10525260794257554</v>
      </c>
    </row>
    <row r="7" spans="1:5" x14ac:dyDescent="0.2">
      <c r="A7" s="1">
        <v>1920</v>
      </c>
      <c r="B7" s="323">
        <v>39.545497894287109</v>
      </c>
      <c r="C7" s="305">
        <f>'data-WOsharesavgpost'!S7</f>
        <v>33.636650085449219</v>
      </c>
      <c r="D7">
        <v>1.04</v>
      </c>
      <c r="E7" s="232">
        <f>(B7-C7)/B7</f>
        <v>0.14941897620390068</v>
      </c>
    </row>
    <row r="8" spans="1:5" x14ac:dyDescent="0.2">
      <c r="A8" s="1">
        <v>1930</v>
      </c>
      <c r="B8" s="323">
        <v>39.045688629150391</v>
      </c>
      <c r="C8" s="305">
        <f>'data-WOsharesavgpost'!S8</f>
        <v>32.530059814453125</v>
      </c>
      <c r="D8">
        <v>1.06</v>
      </c>
      <c r="E8" s="232">
        <f t="shared" si="0"/>
        <v>0.1668719145046115</v>
      </c>
    </row>
    <row r="9" spans="1:5" x14ac:dyDescent="0.2">
      <c r="A9" s="1">
        <v>1940</v>
      </c>
      <c r="B9" s="323">
        <v>44.378448486328125</v>
      </c>
      <c r="C9" s="305">
        <f>'data-WOsharesavgpost'!S9</f>
        <v>36.473728179931641</v>
      </c>
      <c r="D9">
        <v>1.06</v>
      </c>
      <c r="E9" s="232">
        <f t="shared" si="0"/>
        <v>0.17812069993460292</v>
      </c>
    </row>
    <row r="10" spans="1:5" x14ac:dyDescent="0.2">
      <c r="A10" s="1">
        <v>1950</v>
      </c>
      <c r="B10" s="323">
        <v>40.310050964355469</v>
      </c>
      <c r="C10" s="305">
        <f>'data-WOsharesavgpost'!S10</f>
        <v>33.711196899414062</v>
      </c>
      <c r="D10">
        <v>1.08</v>
      </c>
      <c r="E10" s="232">
        <f t="shared" si="0"/>
        <v>0.16370244906850909</v>
      </c>
    </row>
    <row r="11" spans="1:5" x14ac:dyDescent="0.2">
      <c r="A11" s="1">
        <v>1960</v>
      </c>
      <c r="B11" s="323">
        <v>38.40167236328125</v>
      </c>
      <c r="C11" s="305">
        <f>'data-WOsharesavgpost'!S11</f>
        <v>32.461280822753906</v>
      </c>
      <c r="D11" s="322">
        <v>1.1000000000000001</v>
      </c>
      <c r="E11" s="232">
        <f t="shared" si="0"/>
        <v>0.15469095940226296</v>
      </c>
    </row>
    <row r="12" spans="1:5" x14ac:dyDescent="0.2">
      <c r="A12" s="1">
        <v>1970</v>
      </c>
      <c r="B12" s="323">
        <v>45.881900787353516</v>
      </c>
      <c r="C12" s="305">
        <f>'data-WOsharesavgpost'!S12</f>
        <v>37.797042846679688</v>
      </c>
      <c r="D12">
        <v>1.1200000000000001</v>
      </c>
      <c r="E12" s="232">
        <f t="shared" si="0"/>
        <v>0.17621017878366249</v>
      </c>
    </row>
    <row r="13" spans="1:5" x14ac:dyDescent="0.2">
      <c r="A13" s="1">
        <v>1980</v>
      </c>
      <c r="B13" s="323">
        <v>53.318088531494141</v>
      </c>
      <c r="C13" s="305">
        <f>'data-WOsharesavgpost'!S13</f>
        <v>37.015769958496094</v>
      </c>
      <c r="D13">
        <f t="shared" ref="D13:D22" si="1">B13/C13</f>
        <v>1.4404154929446831</v>
      </c>
      <c r="E13" s="232">
        <f t="shared" si="0"/>
        <v>0.30575587051228453</v>
      </c>
    </row>
    <row r="14" spans="1:5" x14ac:dyDescent="0.2">
      <c r="A14" s="1">
        <v>1985</v>
      </c>
      <c r="B14" s="323">
        <v>48.959327697753906</v>
      </c>
      <c r="C14" s="305">
        <f>B14/D14</f>
        <v>33.958630789402513</v>
      </c>
      <c r="D14">
        <f>(D13+D15)/2</f>
        <v>1.4417344445180831</v>
      </c>
      <c r="E14" s="232">
        <f t="shared" si="0"/>
        <v>0.30639099051679947</v>
      </c>
    </row>
    <row r="15" spans="1:5" x14ac:dyDescent="0.2">
      <c r="A15" s="1">
        <v>1990</v>
      </c>
      <c r="B15" s="323">
        <v>50.611377716064453</v>
      </c>
      <c r="C15" s="305">
        <f>'data-WOsharesavgpost'!S14</f>
        <v>35.072422027587891</v>
      </c>
      <c r="D15">
        <f>B15/C15</f>
        <v>1.4430533960914833</v>
      </c>
      <c r="E15" s="232">
        <f t="shared" si="0"/>
        <v>0.30702494952126891</v>
      </c>
    </row>
    <row r="16" spans="1:5" x14ac:dyDescent="0.2">
      <c r="A16" s="1">
        <v>1995</v>
      </c>
      <c r="B16" s="323">
        <v>49.942222595214844</v>
      </c>
      <c r="C16" s="305">
        <f>B16/D16</f>
        <v>35.121561964729864</v>
      </c>
      <c r="D16">
        <f>D15+(($D$18-$D$15)/3)</f>
        <v>1.4219818197541538</v>
      </c>
      <c r="E16" s="232">
        <f t="shared" si="0"/>
        <v>0.29675612858897882</v>
      </c>
    </row>
    <row r="17" spans="1:5" x14ac:dyDescent="0.2">
      <c r="A17" s="1">
        <v>1997</v>
      </c>
      <c r="B17" s="323">
        <v>49.008754730224609</v>
      </c>
      <c r="C17" s="305">
        <f>B17/D17</f>
        <v>34.983508015968326</v>
      </c>
      <c r="D17">
        <f>D16+(($D$18-$D$15)/3)</f>
        <v>1.4009102434168244</v>
      </c>
      <c r="E17" s="232">
        <f t="shared" si="0"/>
        <v>0.28617839386983351</v>
      </c>
    </row>
    <row r="18" spans="1:5" x14ac:dyDescent="0.2">
      <c r="A18" s="1">
        <v>2000</v>
      </c>
      <c r="B18" s="323">
        <v>50.423011779785156</v>
      </c>
      <c r="C18" s="305">
        <f>'data-WOsharesavgpost'!S15</f>
        <v>36.542686462402344</v>
      </c>
      <c r="D18">
        <f t="shared" si="1"/>
        <v>1.3798386670794951</v>
      </c>
      <c r="E18" s="232">
        <f t="shared" si="0"/>
        <v>0.27527759305618288</v>
      </c>
    </row>
    <row r="19" spans="1:5" x14ac:dyDescent="0.2">
      <c r="A19" s="1">
        <v>2002</v>
      </c>
      <c r="B19" s="323">
        <v>49.835460662841797</v>
      </c>
      <c r="C19" s="305">
        <f>B19/D19</f>
        <v>35.928768019393395</v>
      </c>
      <c r="D19">
        <f>D18+($D$22-$D$18)/4</f>
        <v>1.3870628860956751</v>
      </c>
      <c r="E19" s="232">
        <f t="shared" si="0"/>
        <v>0.27905215399799599</v>
      </c>
    </row>
    <row r="20" spans="1:5" x14ac:dyDescent="0.2">
      <c r="A20" s="1">
        <v>2005</v>
      </c>
      <c r="B20" s="323">
        <v>49.283718109130859</v>
      </c>
      <c r="C20" s="305">
        <f t="shared" ref="C20:C21" si="2">B20/D20</f>
        <v>35.346893712523524</v>
      </c>
      <c r="D20">
        <f>D19+($D$22-$D$18)/4</f>
        <v>1.3942871051118551</v>
      </c>
      <c r="E20" s="232">
        <f t="shared" si="0"/>
        <v>0.28278760067871667</v>
      </c>
    </row>
    <row r="21" spans="1:5" x14ac:dyDescent="0.2">
      <c r="A21" s="1">
        <v>2007</v>
      </c>
      <c r="B21" s="323">
        <v>47.410533905029297</v>
      </c>
      <c r="C21" s="305">
        <f t="shared" si="2"/>
        <v>33.828149005165017</v>
      </c>
      <c r="D21">
        <f>D20+($D$22-$D$18)/4</f>
        <v>1.401511324128035</v>
      </c>
      <c r="E21" s="232">
        <f t="shared" si="0"/>
        <v>0.28648453795251322</v>
      </c>
    </row>
    <row r="22" spans="1:5" x14ac:dyDescent="0.2">
      <c r="A22" s="1">
        <v>2010</v>
      </c>
      <c r="B22" s="323">
        <v>43.232872009277344</v>
      </c>
      <c r="C22" s="305">
        <f>'data-WOsharesavgpost'!S16</f>
        <v>30.689132690429688</v>
      </c>
      <c r="D22">
        <f t="shared" si="1"/>
        <v>1.4087355431442148</v>
      </c>
      <c r="E22" s="232">
        <f t="shared" si="0"/>
        <v>0.29014355826640187</v>
      </c>
    </row>
    <row r="23" spans="1:5" x14ac:dyDescent="0.2">
      <c r="A23" s="1">
        <v>2015</v>
      </c>
      <c r="B23" s="323">
        <v>40.266521453857422</v>
      </c>
      <c r="C23" s="363">
        <f>B23/D23</f>
        <v>28.25878417130685</v>
      </c>
      <c r="D23" s="364">
        <f>D22+(($D$25-$D$22)/3)</f>
        <v>1.424920520633824</v>
      </c>
      <c r="E23" s="232">
        <f t="shared" si="0"/>
        <v>0.29820647150538165</v>
      </c>
    </row>
    <row r="24" spans="1:5" x14ac:dyDescent="0.2">
      <c r="A24" s="1">
        <v>2017</v>
      </c>
      <c r="B24" s="323">
        <v>38.814365386962891</v>
      </c>
      <c r="C24" s="363">
        <f>B24/D24</f>
        <v>26.933743183622475</v>
      </c>
      <c r="D24" s="364">
        <f>D23+(($D$25-$D$22)/3)</f>
        <v>1.4411054981234332</v>
      </c>
      <c r="E24" s="232">
        <f t="shared" si="0"/>
        <v>0.30608827646402592</v>
      </c>
    </row>
    <row r="25" spans="1:5" x14ac:dyDescent="0.2">
      <c r="A25" s="1">
        <v>2020</v>
      </c>
      <c r="B25" s="323">
        <v>38.440402984619141</v>
      </c>
      <c r="C25" s="305">
        <f>'data-WOsharesavgpost'!S17</f>
        <v>26.377996444702148</v>
      </c>
      <c r="D25">
        <f>B25/C25</f>
        <v>1.4572904756130427</v>
      </c>
      <c r="E25" s="232">
        <f>(B25-C25)/B25</f>
        <v>0.3137950074233985</v>
      </c>
    </row>
    <row r="26" spans="1:5" x14ac:dyDescent="0.2">
      <c r="C26" s="305"/>
    </row>
  </sheetData>
  <pageMargins left="0.7" right="0.7" top="0.75" bottom="0.75" header="0.3" footer="0.3"/>
  <pageSetup paperSize="9" orientation="portrait" horizontalDpi="0" verticalDpi="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B25"/>
  <sheetViews>
    <sheetView workbookViewId="0"/>
  </sheetViews>
  <sheetFormatPr baseColWidth="10" defaultColWidth="8.83203125" defaultRowHeight="16" x14ac:dyDescent="0.2"/>
  <sheetData>
    <row r="1" spans="1:2" x14ac:dyDescent="0.2">
      <c r="A1" t="s">
        <v>3785</v>
      </c>
      <c r="B1" t="s">
        <v>3786</v>
      </c>
    </row>
    <row r="2" spans="1:2" x14ac:dyDescent="0.2">
      <c r="A2">
        <v>1820</v>
      </c>
      <c r="B2">
        <v>198.69122314453125</v>
      </c>
    </row>
    <row r="3" spans="1:2" x14ac:dyDescent="0.2">
      <c r="A3">
        <v>1850</v>
      </c>
      <c r="B3">
        <v>233.28260803222656</v>
      </c>
    </row>
    <row r="4" spans="1:2" x14ac:dyDescent="0.2">
      <c r="A4">
        <v>1880</v>
      </c>
      <c r="B4">
        <v>312.39187622070312</v>
      </c>
    </row>
    <row r="5" spans="1:2" x14ac:dyDescent="0.2">
      <c r="A5">
        <v>1900</v>
      </c>
      <c r="B5">
        <v>376.0230712890625</v>
      </c>
    </row>
    <row r="6" spans="1:2" x14ac:dyDescent="0.2">
      <c r="A6">
        <v>1910</v>
      </c>
      <c r="B6">
        <v>373.798583984375</v>
      </c>
    </row>
    <row r="7" spans="1:2" x14ac:dyDescent="0.2">
      <c r="A7">
        <v>1920</v>
      </c>
      <c r="B7">
        <v>363.74453735351562</v>
      </c>
    </row>
    <row r="8" spans="1:2" x14ac:dyDescent="0.2">
      <c r="A8">
        <v>1930</v>
      </c>
      <c r="B8">
        <v>335.570556640625</v>
      </c>
    </row>
    <row r="9" spans="1:2" x14ac:dyDescent="0.2">
      <c r="A9">
        <v>1940</v>
      </c>
      <c r="B9">
        <v>365.70980834960938</v>
      </c>
    </row>
    <row r="10" spans="1:2" x14ac:dyDescent="0.2">
      <c r="A10">
        <v>1950</v>
      </c>
      <c r="B10">
        <v>349.10177612304688</v>
      </c>
    </row>
    <row r="11" spans="1:2" x14ac:dyDescent="0.2">
      <c r="A11">
        <v>1960</v>
      </c>
      <c r="B11">
        <v>345.46014404296875</v>
      </c>
    </row>
    <row r="12" spans="1:2" x14ac:dyDescent="0.2">
      <c r="A12">
        <v>1970</v>
      </c>
      <c r="B12">
        <v>379.80868530273438</v>
      </c>
    </row>
    <row r="13" spans="1:2" x14ac:dyDescent="0.2">
      <c r="A13">
        <v>1980</v>
      </c>
      <c r="B13">
        <v>639.711181640625</v>
      </c>
    </row>
    <row r="14" spans="1:2" x14ac:dyDescent="0.2">
      <c r="A14">
        <v>1985</v>
      </c>
      <c r="B14">
        <v>640.607421875</v>
      </c>
    </row>
    <row r="15" spans="1:2" x14ac:dyDescent="0.2">
      <c r="A15">
        <v>1990</v>
      </c>
      <c r="B15">
        <v>703.6129150390625</v>
      </c>
    </row>
    <row r="16" spans="1:2" x14ac:dyDescent="0.2">
      <c r="A16">
        <v>1995</v>
      </c>
      <c r="B16">
        <v>723.43597412109375</v>
      </c>
    </row>
    <row r="17" spans="1:2" x14ac:dyDescent="0.2">
      <c r="A17">
        <v>1997</v>
      </c>
      <c r="B17">
        <v>709.04156494140625</v>
      </c>
    </row>
    <row r="18" spans="1:2" x14ac:dyDescent="0.2">
      <c r="A18">
        <v>2000</v>
      </c>
      <c r="B18">
        <v>713.30841064453125</v>
      </c>
    </row>
    <row r="19" spans="1:2" x14ac:dyDescent="0.2">
      <c r="A19">
        <v>2002</v>
      </c>
      <c r="B19">
        <v>701.2462158203125</v>
      </c>
    </row>
    <row r="20" spans="1:2" x14ac:dyDescent="0.2">
      <c r="A20">
        <v>2005</v>
      </c>
      <c r="B20">
        <v>678.33990478515625</v>
      </c>
    </row>
    <row r="21" spans="1:2" x14ac:dyDescent="0.2">
      <c r="A21">
        <v>2007</v>
      </c>
      <c r="B21">
        <v>661.71929931640625</v>
      </c>
    </row>
    <row r="22" spans="1:2" x14ac:dyDescent="0.2">
      <c r="A22">
        <v>2010</v>
      </c>
      <c r="B22">
        <v>612.1636962890625</v>
      </c>
    </row>
    <row r="23" spans="1:2" x14ac:dyDescent="0.2">
      <c r="A23">
        <v>2015</v>
      </c>
      <c r="B23">
        <v>567.81793212890625</v>
      </c>
    </row>
    <row r="24" spans="1:2" x14ac:dyDescent="0.2">
      <c r="A24">
        <v>2017</v>
      </c>
      <c r="B24">
        <v>573.00787353515625</v>
      </c>
    </row>
    <row r="25" spans="1:2" x14ac:dyDescent="0.2">
      <c r="A25">
        <v>2020</v>
      </c>
      <c r="B25">
        <v>576.29864501953125</v>
      </c>
    </row>
  </sheetData>
  <pageMargins left="0.7" right="0.7" top="0.75" bottom="0.75" header="0.3" footer="0.3"/>
  <pageSetup paperSize="9" orientation="portrait" horizontalDpi="0" verticalDpi="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C128"/>
  <sheetViews>
    <sheetView workbookViewId="0">
      <selection activeCell="C1" activeCellId="1" sqref="A1:A1048576 C1:C1048576"/>
    </sheetView>
  </sheetViews>
  <sheetFormatPr baseColWidth="10" defaultColWidth="8.83203125" defaultRowHeight="16" x14ac:dyDescent="0.2"/>
  <sheetData>
    <row r="1" spans="1:3" x14ac:dyDescent="0.2">
      <c r="A1" t="s">
        <v>3787</v>
      </c>
      <c r="B1" t="s">
        <v>3788</v>
      </c>
      <c r="C1" t="s">
        <v>422</v>
      </c>
    </row>
    <row r="2" spans="1:3" x14ac:dyDescent="0.2">
      <c r="A2">
        <v>0</v>
      </c>
      <c r="B2">
        <v>-59212.09375</v>
      </c>
      <c r="C2">
        <f>C3</f>
        <v>-15387.06000328064</v>
      </c>
    </row>
    <row r="3" spans="1:3" x14ac:dyDescent="0.2">
      <c r="A3">
        <v>1</v>
      </c>
      <c r="B3">
        <v>-2789.501708984375</v>
      </c>
      <c r="C3">
        <f>AVERAGE(B1:B5)</f>
        <v>-15387.06000328064</v>
      </c>
    </row>
    <row r="4" spans="1:3" x14ac:dyDescent="0.2">
      <c r="A4">
        <v>2</v>
      </c>
      <c r="B4">
        <v>-37.585868835449219</v>
      </c>
      <c r="C4">
        <f t="shared" ref="C4:C5" si="0">AVERAGE(B2:B6)</f>
        <v>-12174.064335632323</v>
      </c>
    </row>
    <row r="5" spans="1:3" x14ac:dyDescent="0.2">
      <c r="A5">
        <v>3</v>
      </c>
      <c r="B5">
        <v>490.94131469726562</v>
      </c>
      <c r="C5">
        <f t="shared" si="0"/>
        <v>-186.00371551513672</v>
      </c>
    </row>
    <row r="6" spans="1:3" x14ac:dyDescent="0.2">
      <c r="A6">
        <v>4</v>
      </c>
      <c r="B6">
        <v>677.9183349609375</v>
      </c>
      <c r="C6">
        <f>AVERAGE(B4:B8)</f>
        <v>513.25895538330076</v>
      </c>
    </row>
    <row r="7" spans="1:3" x14ac:dyDescent="0.2">
      <c r="A7">
        <v>5</v>
      </c>
      <c r="B7">
        <v>728.2093505859375</v>
      </c>
      <c r="C7">
        <f t="shared" ref="C7:C70" si="1">AVERAGE(B5:B9)</f>
        <v>653.88955688476562</v>
      </c>
    </row>
    <row r="8" spans="1:3" x14ac:dyDescent="0.2">
      <c r="A8">
        <v>6</v>
      </c>
      <c r="B8">
        <v>706.8116455078125</v>
      </c>
      <c r="C8">
        <f t="shared" si="1"/>
        <v>680.18326416015623</v>
      </c>
    </row>
    <row r="9" spans="1:3" x14ac:dyDescent="0.2">
      <c r="A9">
        <v>7.0000000000000009</v>
      </c>
      <c r="B9">
        <v>665.567138671875</v>
      </c>
      <c r="C9">
        <f t="shared" si="1"/>
        <v>661.50349121093745</v>
      </c>
    </row>
    <row r="10" spans="1:3" x14ac:dyDescent="0.2">
      <c r="A10">
        <v>8</v>
      </c>
      <c r="B10">
        <v>622.40985107421875</v>
      </c>
      <c r="C10">
        <f t="shared" si="1"/>
        <v>626.5585815429688</v>
      </c>
    </row>
    <row r="11" spans="1:3" x14ac:dyDescent="0.2">
      <c r="A11">
        <v>9</v>
      </c>
      <c r="B11">
        <v>584.51947021484375</v>
      </c>
      <c r="C11">
        <f t="shared" si="1"/>
        <v>591.03377685546877</v>
      </c>
    </row>
    <row r="12" spans="1:3" x14ac:dyDescent="0.2">
      <c r="A12">
        <v>10</v>
      </c>
      <c r="B12">
        <v>553.48480224609375</v>
      </c>
      <c r="C12">
        <f t="shared" si="1"/>
        <v>559.64597167968748</v>
      </c>
    </row>
    <row r="13" spans="1:3" x14ac:dyDescent="0.2">
      <c r="A13">
        <v>11</v>
      </c>
      <c r="B13">
        <v>529.1876220703125</v>
      </c>
      <c r="C13">
        <f t="shared" si="1"/>
        <v>533.97469482421877</v>
      </c>
    </row>
    <row r="14" spans="1:3" x14ac:dyDescent="0.2">
      <c r="A14">
        <v>12</v>
      </c>
      <c r="B14">
        <v>508.62811279296875</v>
      </c>
      <c r="C14">
        <f t="shared" si="1"/>
        <v>514.4646118164062</v>
      </c>
    </row>
    <row r="15" spans="1:3" x14ac:dyDescent="0.2">
      <c r="A15">
        <v>13</v>
      </c>
      <c r="B15">
        <v>494.053466796875</v>
      </c>
      <c r="C15">
        <f t="shared" si="1"/>
        <v>501.10199584960935</v>
      </c>
    </row>
    <row r="16" spans="1:3" x14ac:dyDescent="0.2">
      <c r="A16">
        <v>14.000000000000002</v>
      </c>
      <c r="B16">
        <v>486.96905517578125</v>
      </c>
      <c r="C16">
        <f t="shared" si="1"/>
        <v>496.21517333984377</v>
      </c>
    </row>
    <row r="17" spans="1:3" x14ac:dyDescent="0.2">
      <c r="A17">
        <v>15</v>
      </c>
      <c r="B17">
        <v>486.67172241210938</v>
      </c>
      <c r="C17">
        <f t="shared" si="1"/>
        <v>501.89666748046875</v>
      </c>
    </row>
    <row r="18" spans="1:3" x14ac:dyDescent="0.2">
      <c r="A18">
        <v>16</v>
      </c>
      <c r="B18">
        <v>504.75350952148438</v>
      </c>
      <c r="C18">
        <f t="shared" si="1"/>
        <v>516.5605346679688</v>
      </c>
    </row>
    <row r="19" spans="1:3" x14ac:dyDescent="0.2">
      <c r="A19">
        <v>17</v>
      </c>
      <c r="B19">
        <v>537.03558349609375</v>
      </c>
      <c r="C19">
        <f t="shared" si="1"/>
        <v>538.21158447265623</v>
      </c>
    </row>
    <row r="20" spans="1:3" x14ac:dyDescent="0.2">
      <c r="A20">
        <v>18</v>
      </c>
      <c r="B20">
        <v>567.372802734375</v>
      </c>
      <c r="C20">
        <f t="shared" si="1"/>
        <v>564.7708801269531</v>
      </c>
    </row>
    <row r="21" spans="1:3" x14ac:dyDescent="0.2">
      <c r="A21">
        <v>19</v>
      </c>
      <c r="B21">
        <v>595.22430419921875</v>
      </c>
      <c r="C21">
        <f t="shared" si="1"/>
        <v>591.54678955078123</v>
      </c>
    </row>
    <row r="22" spans="1:3" x14ac:dyDescent="0.2">
      <c r="A22">
        <v>20</v>
      </c>
      <c r="B22">
        <v>619.46820068359375</v>
      </c>
      <c r="C22">
        <f t="shared" si="1"/>
        <v>612.2625854492187</v>
      </c>
    </row>
    <row r="23" spans="1:3" x14ac:dyDescent="0.2">
      <c r="A23">
        <v>21</v>
      </c>
      <c r="B23">
        <v>638.633056640625</v>
      </c>
      <c r="C23">
        <f t="shared" si="1"/>
        <v>623.27645263671877</v>
      </c>
    </row>
    <row r="24" spans="1:3" x14ac:dyDescent="0.2">
      <c r="A24">
        <v>22</v>
      </c>
      <c r="B24">
        <v>640.61456298828125</v>
      </c>
      <c r="C24">
        <f t="shared" si="1"/>
        <v>628.60677490234377</v>
      </c>
    </row>
    <row r="25" spans="1:3" x14ac:dyDescent="0.2">
      <c r="A25">
        <v>23</v>
      </c>
      <c r="B25">
        <v>622.442138671875</v>
      </c>
      <c r="C25">
        <f t="shared" si="1"/>
        <v>629.51716308593745</v>
      </c>
    </row>
    <row r="26" spans="1:3" x14ac:dyDescent="0.2">
      <c r="A26">
        <v>24</v>
      </c>
      <c r="B26">
        <v>621.87591552734375</v>
      </c>
      <c r="C26">
        <f t="shared" si="1"/>
        <v>626.41462402343745</v>
      </c>
    </row>
    <row r="27" spans="1:3" x14ac:dyDescent="0.2">
      <c r="A27">
        <v>25</v>
      </c>
      <c r="B27">
        <v>624.0201416015625</v>
      </c>
      <c r="C27">
        <f t="shared" si="1"/>
        <v>620.6915161132813</v>
      </c>
    </row>
    <row r="28" spans="1:3" x14ac:dyDescent="0.2">
      <c r="A28">
        <v>26</v>
      </c>
      <c r="B28">
        <v>623.120361328125</v>
      </c>
      <c r="C28">
        <f t="shared" si="1"/>
        <v>616.82449951171873</v>
      </c>
    </row>
    <row r="29" spans="1:3" x14ac:dyDescent="0.2">
      <c r="A29">
        <v>27</v>
      </c>
      <c r="B29">
        <v>611.9990234375</v>
      </c>
      <c r="C29">
        <f>AVERAGE(B27:B31)</f>
        <v>612.03909912109373</v>
      </c>
    </row>
    <row r="30" spans="1:3" x14ac:dyDescent="0.2">
      <c r="A30">
        <v>28.000000000000004</v>
      </c>
      <c r="B30">
        <v>603.1070556640625</v>
      </c>
      <c r="C30">
        <f t="shared" si="1"/>
        <v>607.50968017578123</v>
      </c>
    </row>
    <row r="31" spans="1:3" x14ac:dyDescent="0.2">
      <c r="A31">
        <v>28.999999999999996</v>
      </c>
      <c r="B31">
        <v>597.94891357421875</v>
      </c>
      <c r="C31">
        <f t="shared" si="1"/>
        <v>605.8067504882813</v>
      </c>
    </row>
    <row r="32" spans="1:3" x14ac:dyDescent="0.2">
      <c r="A32">
        <v>30</v>
      </c>
      <c r="B32">
        <v>601.373046875</v>
      </c>
      <c r="C32">
        <f t="shared" si="1"/>
        <v>609.91353759765627</v>
      </c>
    </row>
    <row r="33" spans="1:3" x14ac:dyDescent="0.2">
      <c r="A33">
        <v>31</v>
      </c>
      <c r="B33">
        <v>614.605712890625</v>
      </c>
      <c r="C33">
        <f t="shared" si="1"/>
        <v>620.3607299804687</v>
      </c>
    </row>
    <row r="34" spans="1:3" x14ac:dyDescent="0.2">
      <c r="A34">
        <v>32</v>
      </c>
      <c r="B34">
        <v>632.532958984375</v>
      </c>
      <c r="C34">
        <f t="shared" si="1"/>
        <v>636.6038818359375</v>
      </c>
    </row>
    <row r="35" spans="1:3" x14ac:dyDescent="0.2">
      <c r="A35">
        <v>33</v>
      </c>
      <c r="B35">
        <v>655.343017578125</v>
      </c>
      <c r="C35">
        <f t="shared" si="1"/>
        <v>656.93851318359373</v>
      </c>
    </row>
    <row r="36" spans="1:3" x14ac:dyDescent="0.2">
      <c r="A36">
        <v>34</v>
      </c>
      <c r="B36">
        <v>679.1646728515625</v>
      </c>
      <c r="C36">
        <f t="shared" si="1"/>
        <v>680.55733642578127</v>
      </c>
    </row>
    <row r="37" spans="1:3" x14ac:dyDescent="0.2">
      <c r="A37">
        <v>35</v>
      </c>
      <c r="B37">
        <v>703.04620361328125</v>
      </c>
      <c r="C37">
        <f t="shared" si="1"/>
        <v>707.07979736328127</v>
      </c>
    </row>
    <row r="38" spans="1:3" x14ac:dyDescent="0.2">
      <c r="A38">
        <v>36</v>
      </c>
      <c r="B38">
        <v>732.6998291015625</v>
      </c>
      <c r="C38">
        <f t="shared" si="1"/>
        <v>735.73749999999995</v>
      </c>
    </row>
    <row r="39" spans="1:3" x14ac:dyDescent="0.2">
      <c r="A39">
        <v>37</v>
      </c>
      <c r="B39">
        <v>765.145263671875</v>
      </c>
      <c r="C39">
        <f t="shared" si="1"/>
        <v>766.48928222656252</v>
      </c>
    </row>
    <row r="40" spans="1:3" x14ac:dyDescent="0.2">
      <c r="A40">
        <v>38</v>
      </c>
      <c r="B40">
        <v>798.63153076171875</v>
      </c>
      <c r="C40">
        <f t="shared" si="1"/>
        <v>797.91220703124998</v>
      </c>
    </row>
    <row r="41" spans="1:3" x14ac:dyDescent="0.2">
      <c r="A41">
        <v>39</v>
      </c>
      <c r="B41">
        <v>832.923583984375</v>
      </c>
      <c r="C41">
        <f t="shared" si="1"/>
        <v>827.0490600585938</v>
      </c>
    </row>
    <row r="42" spans="1:3" x14ac:dyDescent="0.2">
      <c r="A42">
        <v>40</v>
      </c>
      <c r="B42">
        <v>860.16082763671875</v>
      </c>
      <c r="C42">
        <f t="shared" si="1"/>
        <v>852.8463134765625</v>
      </c>
    </row>
    <row r="43" spans="1:3" x14ac:dyDescent="0.2">
      <c r="A43">
        <v>41</v>
      </c>
      <c r="B43">
        <v>878.38409423828125</v>
      </c>
      <c r="C43">
        <f t="shared" si="1"/>
        <v>874.9942749023437</v>
      </c>
    </row>
    <row r="44" spans="1:3" x14ac:dyDescent="0.2">
      <c r="A44">
        <v>42</v>
      </c>
      <c r="B44">
        <v>894.13153076171875</v>
      </c>
      <c r="C44">
        <f t="shared" si="1"/>
        <v>893.6171997070312</v>
      </c>
    </row>
    <row r="45" spans="1:3" x14ac:dyDescent="0.2">
      <c r="A45">
        <v>43</v>
      </c>
      <c r="B45">
        <v>909.371337890625</v>
      </c>
      <c r="C45">
        <f>AVERAGE(B43:B47)</f>
        <v>910.54316406249995</v>
      </c>
    </row>
    <row r="46" spans="1:3" x14ac:dyDescent="0.2">
      <c r="A46">
        <v>44</v>
      </c>
      <c r="B46">
        <v>926.0382080078125</v>
      </c>
      <c r="C46">
        <f t="shared" si="1"/>
        <v>926.728759765625</v>
      </c>
    </row>
    <row r="47" spans="1:3" x14ac:dyDescent="0.2">
      <c r="A47">
        <v>45</v>
      </c>
      <c r="B47">
        <v>944.7906494140625</v>
      </c>
      <c r="C47">
        <f t="shared" si="1"/>
        <v>942.5495727539062</v>
      </c>
    </row>
    <row r="48" spans="1:3" x14ac:dyDescent="0.2">
      <c r="A48">
        <v>46</v>
      </c>
      <c r="B48">
        <v>959.31207275390625</v>
      </c>
      <c r="C48">
        <f t="shared" si="1"/>
        <v>958.02407226562502</v>
      </c>
    </row>
    <row r="49" spans="1:3" x14ac:dyDescent="0.2">
      <c r="A49">
        <v>47</v>
      </c>
      <c r="B49">
        <v>973.235595703125</v>
      </c>
      <c r="C49">
        <f t="shared" si="1"/>
        <v>972.80450439453125</v>
      </c>
    </row>
    <row r="50" spans="1:3" x14ac:dyDescent="0.2">
      <c r="A50">
        <v>48</v>
      </c>
      <c r="B50">
        <v>986.74383544921875</v>
      </c>
      <c r="C50">
        <f t="shared" si="1"/>
        <v>985.82504882812498</v>
      </c>
    </row>
    <row r="51" spans="1:3" x14ac:dyDescent="0.2">
      <c r="A51">
        <v>49</v>
      </c>
      <c r="B51">
        <v>999.94036865234375</v>
      </c>
      <c r="C51">
        <f t="shared" si="1"/>
        <v>993.7874633789063</v>
      </c>
    </row>
    <row r="52" spans="1:3" x14ac:dyDescent="0.2">
      <c r="A52">
        <v>50</v>
      </c>
      <c r="B52">
        <v>1009.8933715820312</v>
      </c>
      <c r="C52">
        <f t="shared" si="1"/>
        <v>997.6241333007813</v>
      </c>
    </row>
    <row r="53" spans="1:3" x14ac:dyDescent="0.2">
      <c r="A53">
        <v>51</v>
      </c>
      <c r="B53">
        <v>999.1241455078125</v>
      </c>
      <c r="C53">
        <f t="shared" si="1"/>
        <v>1001.4387451171875</v>
      </c>
    </row>
    <row r="54" spans="1:3" x14ac:dyDescent="0.2">
      <c r="A54">
        <v>52</v>
      </c>
      <c r="B54">
        <v>992.4189453125</v>
      </c>
      <c r="C54">
        <f t="shared" si="1"/>
        <v>1008.1712036132812</v>
      </c>
    </row>
    <row r="55" spans="1:3" x14ac:dyDescent="0.2">
      <c r="A55">
        <v>53</v>
      </c>
      <c r="B55">
        <v>1005.81689453125</v>
      </c>
      <c r="C55">
        <f t="shared" si="1"/>
        <v>1019.01005859375</v>
      </c>
    </row>
    <row r="56" spans="1:3" x14ac:dyDescent="0.2">
      <c r="A56">
        <v>54</v>
      </c>
      <c r="B56">
        <v>1033.6026611328125</v>
      </c>
      <c r="C56">
        <f t="shared" si="1"/>
        <v>1038.5693359375</v>
      </c>
    </row>
    <row r="57" spans="1:3" x14ac:dyDescent="0.2">
      <c r="A57">
        <v>55.000000000000007</v>
      </c>
      <c r="B57">
        <v>1064.087646484375</v>
      </c>
      <c r="C57">
        <f t="shared" si="1"/>
        <v>1066.3916992187501</v>
      </c>
    </row>
    <row r="58" spans="1:3" x14ac:dyDescent="0.2">
      <c r="A58">
        <v>56.000000000000007</v>
      </c>
      <c r="B58">
        <v>1096.9205322265625</v>
      </c>
      <c r="C58">
        <f t="shared" si="1"/>
        <v>1098.6865234375</v>
      </c>
    </row>
    <row r="59" spans="1:3" x14ac:dyDescent="0.2">
      <c r="A59">
        <v>57.000000000000007</v>
      </c>
      <c r="B59">
        <v>1131.53076171875</v>
      </c>
      <c r="C59">
        <f t="shared" si="1"/>
        <v>1132.68798828125</v>
      </c>
    </row>
    <row r="60" spans="1:3" x14ac:dyDescent="0.2">
      <c r="A60">
        <v>57.999999999999993</v>
      </c>
      <c r="B60">
        <v>1167.291015625</v>
      </c>
      <c r="C60">
        <f t="shared" si="1"/>
        <v>1167.9027343749999</v>
      </c>
    </row>
    <row r="61" spans="1:3" x14ac:dyDescent="0.2">
      <c r="A61">
        <v>59</v>
      </c>
      <c r="B61">
        <v>1203.6099853515625</v>
      </c>
      <c r="C61">
        <f t="shared" si="1"/>
        <v>1204.0135009765625</v>
      </c>
    </row>
    <row r="62" spans="1:3" x14ac:dyDescent="0.2">
      <c r="A62">
        <v>60</v>
      </c>
      <c r="B62">
        <v>1240.161376953125</v>
      </c>
      <c r="C62">
        <f t="shared" si="1"/>
        <v>1240.7959228515624</v>
      </c>
    </row>
    <row r="63" spans="1:3" x14ac:dyDescent="0.2">
      <c r="A63">
        <v>61</v>
      </c>
      <c r="B63">
        <v>1277.474365234375</v>
      </c>
      <c r="C63">
        <f t="shared" si="1"/>
        <v>1278.2669921874999</v>
      </c>
    </row>
    <row r="64" spans="1:3" x14ac:dyDescent="0.2">
      <c r="A64">
        <v>62</v>
      </c>
      <c r="B64">
        <v>1315.44287109375</v>
      </c>
      <c r="C64">
        <f t="shared" si="1"/>
        <v>1316.7112060546874</v>
      </c>
    </row>
    <row r="65" spans="1:3" x14ac:dyDescent="0.2">
      <c r="A65">
        <v>63</v>
      </c>
      <c r="B65">
        <v>1354.6463623046875</v>
      </c>
      <c r="C65">
        <f t="shared" si="1"/>
        <v>1356.6004150390625</v>
      </c>
    </row>
    <row r="66" spans="1:3" x14ac:dyDescent="0.2">
      <c r="A66">
        <v>64</v>
      </c>
      <c r="B66">
        <v>1395.8310546875</v>
      </c>
      <c r="C66">
        <f>AVERAGE(B64:B68)</f>
        <v>1398.3701904296875</v>
      </c>
    </row>
    <row r="67" spans="1:3" x14ac:dyDescent="0.2">
      <c r="A67">
        <v>65</v>
      </c>
      <c r="B67">
        <v>1439.607421875</v>
      </c>
      <c r="C67">
        <f t="shared" si="1"/>
        <v>1442.4666015625</v>
      </c>
    </row>
    <row r="68" spans="1:3" x14ac:dyDescent="0.2">
      <c r="A68">
        <v>66</v>
      </c>
      <c r="B68">
        <v>1486.3232421875</v>
      </c>
      <c r="C68">
        <f t="shared" si="1"/>
        <v>1489.1964355468749</v>
      </c>
    </row>
    <row r="69" spans="1:3" x14ac:dyDescent="0.2">
      <c r="A69">
        <v>67</v>
      </c>
      <c r="B69">
        <v>1535.9249267578125</v>
      </c>
      <c r="C69">
        <f t="shared" si="1"/>
        <v>1538.7410644531251</v>
      </c>
    </row>
    <row r="70" spans="1:3" x14ac:dyDescent="0.2">
      <c r="A70">
        <v>68</v>
      </c>
      <c r="B70">
        <v>1588.2955322265625</v>
      </c>
      <c r="C70">
        <f t="shared" si="1"/>
        <v>1590.026123046875</v>
      </c>
    </row>
    <row r="71" spans="1:3" x14ac:dyDescent="0.2">
      <c r="A71">
        <v>69</v>
      </c>
      <c r="B71">
        <v>1643.55419921875</v>
      </c>
      <c r="C71">
        <f t="shared" ref="C71:C84" si="2">AVERAGE(B69:B73)</f>
        <v>1633.2285400390624</v>
      </c>
    </row>
    <row r="72" spans="1:3" x14ac:dyDescent="0.2">
      <c r="A72">
        <v>70</v>
      </c>
      <c r="B72">
        <v>1696.03271484375</v>
      </c>
      <c r="C72">
        <f t="shared" si="2"/>
        <v>1666.99443359375</v>
      </c>
    </row>
    <row r="73" spans="1:3" x14ac:dyDescent="0.2">
      <c r="A73">
        <v>71</v>
      </c>
      <c r="B73">
        <v>1702.3353271484375</v>
      </c>
      <c r="C73">
        <f t="shared" si="2"/>
        <v>1689.5894775390625</v>
      </c>
    </row>
    <row r="74" spans="1:3" x14ac:dyDescent="0.2">
      <c r="A74">
        <v>72</v>
      </c>
      <c r="B74">
        <v>1704.75439453125</v>
      </c>
      <c r="C74">
        <f t="shared" si="2"/>
        <v>1700.7791748046875</v>
      </c>
    </row>
    <row r="75" spans="1:3" x14ac:dyDescent="0.2">
      <c r="A75">
        <v>73</v>
      </c>
      <c r="B75">
        <v>1701.270751953125</v>
      </c>
      <c r="C75">
        <f t="shared" si="2"/>
        <v>1712.6374755859374</v>
      </c>
    </row>
    <row r="76" spans="1:3" x14ac:dyDescent="0.2">
      <c r="A76">
        <v>74</v>
      </c>
      <c r="B76">
        <v>1699.502685546875</v>
      </c>
      <c r="C76">
        <f t="shared" si="2"/>
        <v>1723.5721191406251</v>
      </c>
    </row>
    <row r="77" spans="1:3" x14ac:dyDescent="0.2">
      <c r="A77">
        <v>75</v>
      </c>
      <c r="B77">
        <v>1755.32421875</v>
      </c>
      <c r="C77">
        <f t="shared" si="2"/>
        <v>1730.0945800781251</v>
      </c>
    </row>
    <row r="78" spans="1:3" x14ac:dyDescent="0.2">
      <c r="A78">
        <v>76</v>
      </c>
      <c r="B78">
        <v>1757.008544921875</v>
      </c>
      <c r="C78">
        <f t="shared" si="2"/>
        <v>1738.0446044921875</v>
      </c>
    </row>
    <row r="79" spans="1:3" x14ac:dyDescent="0.2">
      <c r="A79">
        <v>77</v>
      </c>
      <c r="B79">
        <v>1737.36669921875</v>
      </c>
      <c r="C79">
        <f t="shared" si="2"/>
        <v>1751.9262451171876</v>
      </c>
    </row>
    <row r="80" spans="1:3" x14ac:dyDescent="0.2">
      <c r="A80">
        <v>78</v>
      </c>
      <c r="B80">
        <v>1741.0208740234375</v>
      </c>
      <c r="C80">
        <f t="shared" si="2"/>
        <v>1759.533984375</v>
      </c>
    </row>
    <row r="81" spans="1:3" x14ac:dyDescent="0.2">
      <c r="A81">
        <v>79</v>
      </c>
      <c r="B81">
        <v>1768.910888671875</v>
      </c>
      <c r="C81">
        <f t="shared" si="2"/>
        <v>1766.3291015625</v>
      </c>
    </row>
    <row r="82" spans="1:3" x14ac:dyDescent="0.2">
      <c r="A82">
        <v>80</v>
      </c>
      <c r="B82">
        <v>1793.3629150390625</v>
      </c>
      <c r="C82">
        <f t="shared" si="2"/>
        <v>1774.1277587890625</v>
      </c>
    </row>
    <row r="83" spans="1:3" x14ac:dyDescent="0.2">
      <c r="A83">
        <v>81</v>
      </c>
      <c r="B83">
        <v>1790.984130859375</v>
      </c>
      <c r="C83">
        <f t="shared" si="2"/>
        <v>1777.1547607421876</v>
      </c>
    </row>
    <row r="84" spans="1:3" x14ac:dyDescent="0.2">
      <c r="A84">
        <v>82</v>
      </c>
      <c r="B84">
        <v>1776.3599853515625</v>
      </c>
      <c r="C84">
        <f t="shared" si="2"/>
        <v>1771.9626220703126</v>
      </c>
    </row>
    <row r="85" spans="1:3" x14ac:dyDescent="0.2">
      <c r="A85">
        <v>83</v>
      </c>
      <c r="B85">
        <v>1756.1558837890625</v>
      </c>
      <c r="C85">
        <f>AVERAGE(B83:B87)</f>
        <v>1765.5950683593751</v>
      </c>
    </row>
    <row r="86" spans="1:3" x14ac:dyDescent="0.2">
      <c r="A86">
        <v>84</v>
      </c>
      <c r="B86">
        <v>1742.9501953125</v>
      </c>
      <c r="C86">
        <f t="shared" ref="C86:C97" si="3">AVERAGE(B84:B88)</f>
        <v>1756.06376953125</v>
      </c>
    </row>
    <row r="87" spans="1:3" x14ac:dyDescent="0.2">
      <c r="A87">
        <v>85</v>
      </c>
      <c r="B87">
        <v>1761.525146484375</v>
      </c>
      <c r="C87">
        <f t="shared" si="3"/>
        <v>1743.22529296875</v>
      </c>
    </row>
    <row r="88" spans="1:3" x14ac:dyDescent="0.2">
      <c r="A88">
        <v>86</v>
      </c>
      <c r="B88">
        <v>1743.32763671875</v>
      </c>
      <c r="C88">
        <f t="shared" si="3"/>
        <v>1730.4840087890625</v>
      </c>
    </row>
    <row r="89" spans="1:3" x14ac:dyDescent="0.2">
      <c r="A89">
        <v>87</v>
      </c>
      <c r="B89">
        <v>1712.1676025390625</v>
      </c>
      <c r="C89">
        <f t="shared" si="3"/>
        <v>1720.3702148437501</v>
      </c>
    </row>
    <row r="90" spans="1:3" x14ac:dyDescent="0.2">
      <c r="A90">
        <v>88</v>
      </c>
      <c r="B90">
        <v>1692.449462890625</v>
      </c>
      <c r="C90">
        <f t="shared" si="3"/>
        <v>1706.9110107421875</v>
      </c>
    </row>
    <row r="91" spans="1:3" x14ac:dyDescent="0.2">
      <c r="A91">
        <v>89</v>
      </c>
      <c r="B91">
        <v>1692.3812255859375</v>
      </c>
      <c r="C91">
        <f t="shared" si="3"/>
        <v>1691.82734375</v>
      </c>
    </row>
    <row r="92" spans="1:3" x14ac:dyDescent="0.2">
      <c r="A92">
        <v>90</v>
      </c>
      <c r="B92">
        <v>1694.2291259765625</v>
      </c>
      <c r="C92">
        <f t="shared" si="3"/>
        <v>1677.1824707031251</v>
      </c>
    </row>
    <row r="93" spans="1:3" x14ac:dyDescent="0.2">
      <c r="A93">
        <v>91</v>
      </c>
      <c r="B93">
        <v>1667.9093017578125</v>
      </c>
      <c r="C93">
        <f t="shared" si="3"/>
        <v>1672.0123779296875</v>
      </c>
    </row>
    <row r="94" spans="1:3" x14ac:dyDescent="0.2">
      <c r="A94">
        <v>92</v>
      </c>
      <c r="B94">
        <v>1638.9432373046875</v>
      </c>
      <c r="C94">
        <f t="shared" si="3"/>
        <v>1688.3943115234374</v>
      </c>
    </row>
    <row r="95" spans="1:3" x14ac:dyDescent="0.2">
      <c r="A95">
        <v>93</v>
      </c>
      <c r="B95">
        <v>1666.5989990234375</v>
      </c>
      <c r="C95">
        <f t="shared" si="3"/>
        <v>1707.6192138671875</v>
      </c>
    </row>
    <row r="96" spans="1:3" x14ac:dyDescent="0.2">
      <c r="A96">
        <v>94</v>
      </c>
      <c r="B96">
        <v>1774.2908935546875</v>
      </c>
      <c r="C96">
        <f t="shared" si="3"/>
        <v>1717.2289794921876</v>
      </c>
    </row>
    <row r="97" spans="1:3" x14ac:dyDescent="0.2">
      <c r="A97">
        <v>95</v>
      </c>
      <c r="B97">
        <v>1790.3536376953125</v>
      </c>
      <c r="C97">
        <f t="shared" si="3"/>
        <v>1712.5614257812499</v>
      </c>
    </row>
    <row r="98" spans="1:3" x14ac:dyDescent="0.2">
      <c r="A98">
        <v>96</v>
      </c>
      <c r="B98">
        <v>1715.9581298828125</v>
      </c>
      <c r="C98">
        <f>AVERAGE(B96:B100)</f>
        <v>1706.1034423828125</v>
      </c>
    </row>
    <row r="99" spans="1:3" x14ac:dyDescent="0.2">
      <c r="A99">
        <v>97</v>
      </c>
      <c r="B99">
        <v>1615.60546875</v>
      </c>
      <c r="C99">
        <f t="shared" ref="C99:C104" si="4">AVERAGE(B97:B101)</f>
        <v>1689.4165283203124</v>
      </c>
    </row>
    <row r="100" spans="1:3" x14ac:dyDescent="0.2">
      <c r="A100">
        <v>98</v>
      </c>
      <c r="B100">
        <v>1634.30908203125</v>
      </c>
      <c r="C100">
        <f t="shared" si="4"/>
        <v>1670.90556640625</v>
      </c>
    </row>
    <row r="101" spans="1:3" x14ac:dyDescent="0.2">
      <c r="A101">
        <v>99</v>
      </c>
      <c r="B101">
        <v>1690.8563232421875</v>
      </c>
      <c r="C101">
        <f t="shared" si="4"/>
        <v>1667.7776123046874</v>
      </c>
    </row>
    <row r="102" spans="1:3" x14ac:dyDescent="0.2">
      <c r="A102">
        <v>99.1</v>
      </c>
      <c r="B102">
        <v>1697.798828125</v>
      </c>
      <c r="C102">
        <f t="shared" si="4"/>
        <v>1683.767138671875</v>
      </c>
    </row>
    <row r="103" spans="1:3" x14ac:dyDescent="0.2">
      <c r="A103">
        <v>99.2</v>
      </c>
      <c r="B103">
        <v>1700.318359375</v>
      </c>
      <c r="C103">
        <f t="shared" si="4"/>
        <v>1692.4852050781251</v>
      </c>
    </row>
    <row r="104" spans="1:3" x14ac:dyDescent="0.2">
      <c r="A104">
        <v>99.3</v>
      </c>
      <c r="B104">
        <v>1695.5531005859375</v>
      </c>
      <c r="C104">
        <f t="shared" si="4"/>
        <v>1684.8722412109375</v>
      </c>
    </row>
    <row r="105" spans="1:3" x14ac:dyDescent="0.2">
      <c r="A105">
        <v>99.4</v>
      </c>
      <c r="B105">
        <v>1677.8994140625</v>
      </c>
      <c r="C105">
        <f>AVERAGE(B103:B107)</f>
        <v>1670.7205810546875</v>
      </c>
    </row>
    <row r="106" spans="1:3" x14ac:dyDescent="0.2">
      <c r="A106">
        <v>99.5</v>
      </c>
      <c r="B106">
        <v>1652.79150390625</v>
      </c>
      <c r="C106">
        <f t="shared" ref="C106:C125" si="5">AVERAGE(B104:B108)</f>
        <v>1650.1006103515624</v>
      </c>
    </row>
    <row r="107" spans="1:3" x14ac:dyDescent="0.2">
      <c r="A107">
        <v>99.6</v>
      </c>
      <c r="B107">
        <v>1627.04052734375</v>
      </c>
      <c r="C107">
        <f t="shared" si="5"/>
        <v>1621.1563964843749</v>
      </c>
    </row>
    <row r="108" spans="1:3" x14ac:dyDescent="0.2">
      <c r="A108">
        <v>99.7</v>
      </c>
      <c r="B108">
        <v>1597.218505859375</v>
      </c>
      <c r="C108">
        <f t="shared" si="5"/>
        <v>1588.702197265625</v>
      </c>
    </row>
    <row r="109" spans="1:3" x14ac:dyDescent="0.2">
      <c r="A109">
        <v>99.8</v>
      </c>
      <c r="B109">
        <v>1550.83203125</v>
      </c>
      <c r="C109">
        <f t="shared" si="5"/>
        <v>1559.9568847656251</v>
      </c>
    </row>
    <row r="110" spans="1:3" x14ac:dyDescent="0.2">
      <c r="A110">
        <v>99.9</v>
      </c>
      <c r="B110">
        <v>1515.62841796875</v>
      </c>
      <c r="C110">
        <f t="shared" si="5"/>
        <v>1535.8275146484375</v>
      </c>
    </row>
    <row r="111" spans="1:3" x14ac:dyDescent="0.2">
      <c r="A111">
        <v>99.91</v>
      </c>
      <c r="B111">
        <v>1509.06494140625</v>
      </c>
      <c r="C111">
        <f t="shared" si="5"/>
        <v>1519.46611328125</v>
      </c>
    </row>
    <row r="112" spans="1:3" x14ac:dyDescent="0.2">
      <c r="A112">
        <v>99.92</v>
      </c>
      <c r="B112">
        <v>1506.3936767578125</v>
      </c>
      <c r="C112">
        <f t="shared" si="5"/>
        <v>1516.4085205078125</v>
      </c>
    </row>
    <row r="113" spans="1:3" x14ac:dyDescent="0.2">
      <c r="A113">
        <v>99.93</v>
      </c>
      <c r="B113">
        <v>1515.4114990234375</v>
      </c>
      <c r="C113">
        <f t="shared" si="5"/>
        <v>1527.2573486328124</v>
      </c>
    </row>
    <row r="114" spans="1:3" x14ac:dyDescent="0.2">
      <c r="A114">
        <v>99.94</v>
      </c>
      <c r="B114">
        <v>1535.5440673828125</v>
      </c>
      <c r="C114">
        <f t="shared" si="5"/>
        <v>1551.01025390625</v>
      </c>
    </row>
    <row r="115" spans="1:3" x14ac:dyDescent="0.2">
      <c r="A115">
        <v>99.95</v>
      </c>
      <c r="B115">
        <v>1569.87255859375</v>
      </c>
      <c r="C115">
        <f t="shared" si="5"/>
        <v>1592.3871093749999</v>
      </c>
    </row>
    <row r="116" spans="1:3" x14ac:dyDescent="0.2">
      <c r="A116">
        <v>99.96</v>
      </c>
      <c r="B116">
        <v>1627.8294677734375</v>
      </c>
      <c r="C116">
        <f t="shared" si="5"/>
        <v>1661.933349609375</v>
      </c>
    </row>
    <row r="117" spans="1:3" x14ac:dyDescent="0.2">
      <c r="A117">
        <v>99.97</v>
      </c>
      <c r="B117">
        <v>1713.2779541015625</v>
      </c>
      <c r="C117">
        <f t="shared" si="5"/>
        <v>1698.7958740234376</v>
      </c>
    </row>
    <row r="118" spans="1:3" x14ac:dyDescent="0.2">
      <c r="A118">
        <v>99.98</v>
      </c>
      <c r="B118">
        <v>1863.1427001953125</v>
      </c>
      <c r="C118">
        <f t="shared" si="5"/>
        <v>1714.614990234375</v>
      </c>
    </row>
    <row r="119" spans="1:3" x14ac:dyDescent="0.2">
      <c r="A119">
        <v>99.99</v>
      </c>
      <c r="B119">
        <v>1719.856689453125</v>
      </c>
      <c r="C119">
        <f t="shared" si="5"/>
        <v>1718.161328125</v>
      </c>
    </row>
    <row r="120" spans="1:3" x14ac:dyDescent="0.2">
      <c r="A120">
        <v>99.991</v>
      </c>
      <c r="B120">
        <v>1648.9681396484375</v>
      </c>
      <c r="C120">
        <f t="shared" si="5"/>
        <v>1705.7415283203125</v>
      </c>
    </row>
    <row r="121" spans="1:3" x14ac:dyDescent="0.2">
      <c r="A121">
        <v>99.99199999999999</v>
      </c>
      <c r="B121">
        <v>1645.5611572265625</v>
      </c>
      <c r="C121">
        <f t="shared" si="5"/>
        <v>1668.0441650390626</v>
      </c>
    </row>
    <row r="122" spans="1:3" x14ac:dyDescent="0.2">
      <c r="A122">
        <v>99.992999999999995</v>
      </c>
      <c r="B122">
        <v>1651.178955078125</v>
      </c>
      <c r="C122">
        <f t="shared" si="5"/>
        <v>1667.8199707031249</v>
      </c>
    </row>
    <row r="123" spans="1:3" x14ac:dyDescent="0.2">
      <c r="A123">
        <v>99.994</v>
      </c>
      <c r="B123">
        <v>1674.6558837890625</v>
      </c>
      <c r="C123">
        <f t="shared" si="5"/>
        <v>1696.71943359375</v>
      </c>
    </row>
    <row r="124" spans="1:3" x14ac:dyDescent="0.2">
      <c r="A124">
        <v>99.995000000000005</v>
      </c>
      <c r="B124">
        <v>1718.7357177734375</v>
      </c>
      <c r="C124">
        <f t="shared" si="5"/>
        <v>1743.3077636718749</v>
      </c>
    </row>
    <row r="125" spans="1:3" x14ac:dyDescent="0.2">
      <c r="A125">
        <v>99.995999999999995</v>
      </c>
      <c r="B125">
        <v>1793.4654541015625</v>
      </c>
      <c r="C125">
        <f t="shared" si="5"/>
        <v>1768.7861328125</v>
      </c>
    </row>
    <row r="126" spans="1:3" x14ac:dyDescent="0.2">
      <c r="A126">
        <v>99.996999999999986</v>
      </c>
      <c r="B126">
        <v>1878.5028076171875</v>
      </c>
      <c r="C126">
        <f>AVERAGE(B124:B128)</f>
        <v>1619.1513305664062</v>
      </c>
    </row>
    <row r="127" spans="1:3" x14ac:dyDescent="0.2">
      <c r="A127">
        <v>99.998000000000005</v>
      </c>
      <c r="B127">
        <v>1778.57080078125</v>
      </c>
      <c r="C127">
        <f t="shared" ref="C127:C128" si="6">AVERAGE(B125:B129)</f>
        <v>1594.2552337646484</v>
      </c>
    </row>
    <row r="128" spans="1:3" x14ac:dyDescent="0.2">
      <c r="A128">
        <v>99.998999999999995</v>
      </c>
      <c r="B128">
        <v>926.48187255859375</v>
      </c>
      <c r="C128">
        <f t="shared" si="6"/>
        <v>1527.851826985677</v>
      </c>
    </row>
  </sheetData>
  <pageMargins left="0.7" right="0.7" top="0.75" bottom="0.75" header="0.3" footer="0.3"/>
  <pageSetup paperSize="9" orientation="portrait" horizontalDpi="0" verticalDpi="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C128"/>
  <sheetViews>
    <sheetView workbookViewId="0">
      <selection activeCell="C1" activeCellId="1" sqref="A1:A1048576 C1:C1048576"/>
    </sheetView>
  </sheetViews>
  <sheetFormatPr baseColWidth="10" defaultColWidth="8.83203125" defaultRowHeight="16" x14ac:dyDescent="0.2"/>
  <sheetData>
    <row r="1" spans="1:3" x14ac:dyDescent="0.2">
      <c r="A1" t="s">
        <v>3789</v>
      </c>
      <c r="B1" t="s">
        <v>3790</v>
      </c>
      <c r="C1" t="s">
        <v>422</v>
      </c>
    </row>
    <row r="2" spans="1:3" x14ac:dyDescent="0.2">
      <c r="A2">
        <v>0</v>
      </c>
      <c r="B2">
        <v>-31.165124893188477</v>
      </c>
      <c r="C2">
        <f>C3</f>
        <v>32.083381175994873</v>
      </c>
    </row>
    <row r="3" spans="1:3" x14ac:dyDescent="0.2">
      <c r="A3">
        <v>1</v>
      </c>
      <c r="B3">
        <v>-147.72206115722656</v>
      </c>
      <c r="C3">
        <f>AVERAGE(B1:B5)</f>
        <v>32.083381175994873</v>
      </c>
    </row>
    <row r="4" spans="1:3" x14ac:dyDescent="0.2">
      <c r="A4">
        <v>2</v>
      </c>
      <c r="B4">
        <v>187.46409606933594</v>
      </c>
      <c r="C4">
        <f t="shared" ref="C4:C5" si="0">AVERAGE(B2:B6)</f>
        <v>49.730845260620114</v>
      </c>
    </row>
    <row r="5" spans="1:3" x14ac:dyDescent="0.2">
      <c r="A5">
        <v>3</v>
      </c>
      <c r="B5">
        <v>119.75661468505859</v>
      </c>
      <c r="C5">
        <f t="shared" si="0"/>
        <v>79.127273559570312</v>
      </c>
    </row>
    <row r="6" spans="1:3" x14ac:dyDescent="0.2">
      <c r="A6">
        <v>4</v>
      </c>
      <c r="B6">
        <v>120.32070159912109</v>
      </c>
      <c r="C6">
        <f>AVERAGE(B4:B8)</f>
        <v>129.67218933105468</v>
      </c>
    </row>
    <row r="7" spans="1:3" x14ac:dyDescent="0.2">
      <c r="A7">
        <v>5</v>
      </c>
      <c r="B7">
        <v>115.8170166015625</v>
      </c>
      <c r="C7">
        <f t="shared" ref="C7:C70" si="1">AVERAGE(B5:B9)</f>
        <v>111.22332000732422</v>
      </c>
    </row>
    <row r="8" spans="1:3" x14ac:dyDescent="0.2">
      <c r="A8">
        <v>6</v>
      </c>
      <c r="B8">
        <v>105.00251770019531</v>
      </c>
      <c r="C8">
        <f t="shared" si="1"/>
        <v>105.04185638427734</v>
      </c>
    </row>
    <row r="9" spans="1:3" x14ac:dyDescent="0.2">
      <c r="A9">
        <v>7.0000000000000009</v>
      </c>
      <c r="B9">
        <v>95.219749450683594</v>
      </c>
      <c r="C9">
        <f t="shared" si="1"/>
        <v>98.307716369628906</v>
      </c>
    </row>
    <row r="10" spans="1:3" x14ac:dyDescent="0.2">
      <c r="A10">
        <v>8</v>
      </c>
      <c r="B10">
        <v>88.849296569824219</v>
      </c>
      <c r="C10">
        <f t="shared" si="1"/>
        <v>92.249377441406253</v>
      </c>
    </row>
    <row r="11" spans="1:3" x14ac:dyDescent="0.2">
      <c r="A11">
        <v>9</v>
      </c>
      <c r="B11">
        <v>86.650001525878906</v>
      </c>
      <c r="C11">
        <f t="shared" si="1"/>
        <v>88.470915222167974</v>
      </c>
    </row>
    <row r="12" spans="1:3" x14ac:dyDescent="0.2">
      <c r="A12">
        <v>10</v>
      </c>
      <c r="B12">
        <v>85.525321960449219</v>
      </c>
      <c r="C12">
        <f t="shared" si="1"/>
        <v>86.71152038574219</v>
      </c>
    </row>
    <row r="13" spans="1:3" x14ac:dyDescent="0.2">
      <c r="A13">
        <v>11</v>
      </c>
      <c r="B13">
        <v>86.110206604003906</v>
      </c>
      <c r="C13">
        <f t="shared" si="1"/>
        <v>86.439830017089847</v>
      </c>
    </row>
    <row r="14" spans="1:3" x14ac:dyDescent="0.2">
      <c r="A14">
        <v>12</v>
      </c>
      <c r="B14">
        <v>86.422775268554688</v>
      </c>
      <c r="C14">
        <f t="shared" si="1"/>
        <v>87.170581054687503</v>
      </c>
    </row>
    <row r="15" spans="1:3" x14ac:dyDescent="0.2">
      <c r="A15">
        <v>13</v>
      </c>
      <c r="B15">
        <v>87.4908447265625</v>
      </c>
      <c r="C15">
        <f t="shared" si="1"/>
        <v>89.090231323242193</v>
      </c>
    </row>
    <row r="16" spans="1:3" x14ac:dyDescent="0.2">
      <c r="A16">
        <v>14.000000000000002</v>
      </c>
      <c r="B16">
        <v>90.303756713867188</v>
      </c>
      <c r="C16">
        <f t="shared" si="1"/>
        <v>92.284323120117193</v>
      </c>
    </row>
    <row r="17" spans="1:3" x14ac:dyDescent="0.2">
      <c r="A17">
        <v>15</v>
      </c>
      <c r="B17">
        <v>95.123573303222656</v>
      </c>
      <c r="C17">
        <f>AVERAGE(B15:B19)</f>
        <v>97.133903503417969</v>
      </c>
    </row>
    <row r="18" spans="1:3" x14ac:dyDescent="0.2">
      <c r="A18">
        <v>16</v>
      </c>
      <c r="B18">
        <v>102.08066558837891</v>
      </c>
      <c r="C18">
        <f t="shared" si="1"/>
        <v>103.53960723876953</v>
      </c>
    </row>
    <row r="19" spans="1:3" x14ac:dyDescent="0.2">
      <c r="A19">
        <v>17</v>
      </c>
      <c r="B19">
        <v>110.67067718505859</v>
      </c>
      <c r="C19">
        <f t="shared" si="1"/>
        <v>110.90413513183594</v>
      </c>
    </row>
    <row r="20" spans="1:3" x14ac:dyDescent="0.2">
      <c r="A20">
        <v>18</v>
      </c>
      <c r="B20">
        <v>119.51936340332031</v>
      </c>
      <c r="C20">
        <f t="shared" si="1"/>
        <v>118.43596954345703</v>
      </c>
    </row>
    <row r="21" spans="1:3" x14ac:dyDescent="0.2">
      <c r="A21">
        <v>19</v>
      </c>
      <c r="B21">
        <v>127.12639617919922</v>
      </c>
      <c r="C21">
        <f t="shared" si="1"/>
        <v>125.24864196777344</v>
      </c>
    </row>
    <row r="22" spans="1:3" x14ac:dyDescent="0.2">
      <c r="A22">
        <v>20</v>
      </c>
      <c r="B22">
        <v>132.78274536132812</v>
      </c>
      <c r="C22">
        <f t="shared" si="1"/>
        <v>130.60348052978514</v>
      </c>
    </row>
    <row r="23" spans="1:3" x14ac:dyDescent="0.2">
      <c r="A23">
        <v>21</v>
      </c>
      <c r="B23">
        <v>136.14402770996094</v>
      </c>
      <c r="C23">
        <f>AVERAGE(B21:B25)</f>
        <v>134.22307281494142</v>
      </c>
    </row>
    <row r="24" spans="1:3" x14ac:dyDescent="0.2">
      <c r="A24">
        <v>22</v>
      </c>
      <c r="B24">
        <v>137.44486999511719</v>
      </c>
      <c r="C24">
        <f t="shared" si="1"/>
        <v>136.39040832519532</v>
      </c>
    </row>
    <row r="25" spans="1:3" x14ac:dyDescent="0.2">
      <c r="A25">
        <v>23</v>
      </c>
      <c r="B25">
        <v>137.61732482910156</v>
      </c>
      <c r="C25">
        <f t="shared" si="1"/>
        <v>137.69672546386718</v>
      </c>
    </row>
    <row r="26" spans="1:3" x14ac:dyDescent="0.2">
      <c r="A26">
        <v>24</v>
      </c>
      <c r="B26">
        <v>137.96307373046875</v>
      </c>
      <c r="C26">
        <f t="shared" si="1"/>
        <v>138.83030395507814</v>
      </c>
    </row>
    <row r="27" spans="1:3" x14ac:dyDescent="0.2">
      <c r="A27">
        <v>25</v>
      </c>
      <c r="B27">
        <v>139.3143310546875</v>
      </c>
      <c r="C27">
        <f t="shared" si="1"/>
        <v>140.40849914550782</v>
      </c>
    </row>
    <row r="28" spans="1:3" x14ac:dyDescent="0.2">
      <c r="A28">
        <v>26</v>
      </c>
      <c r="B28">
        <v>141.81192016601562</v>
      </c>
      <c r="C28">
        <f t="shared" si="1"/>
        <v>142.76610717773437</v>
      </c>
    </row>
    <row r="29" spans="1:3" x14ac:dyDescent="0.2">
      <c r="A29">
        <v>27</v>
      </c>
      <c r="B29">
        <v>145.33584594726562</v>
      </c>
      <c r="C29">
        <f>AVERAGE(B27:B31)</f>
        <v>145.85148925781249</v>
      </c>
    </row>
    <row r="30" spans="1:3" x14ac:dyDescent="0.2">
      <c r="A30">
        <v>28.000000000000004</v>
      </c>
      <c r="B30">
        <v>149.40536499023438</v>
      </c>
      <c r="C30">
        <f t="shared" si="1"/>
        <v>149.4097930908203</v>
      </c>
    </row>
    <row r="31" spans="1:3" x14ac:dyDescent="0.2">
      <c r="A31">
        <v>28.999999999999996</v>
      </c>
      <c r="B31">
        <v>153.38998413085938</v>
      </c>
      <c r="C31">
        <f t="shared" si="1"/>
        <v>153.19066162109374</v>
      </c>
    </row>
    <row r="32" spans="1:3" x14ac:dyDescent="0.2">
      <c r="A32">
        <v>30</v>
      </c>
      <c r="B32">
        <v>157.10585021972656</v>
      </c>
      <c r="C32">
        <f t="shared" si="1"/>
        <v>157.00163574218749</v>
      </c>
    </row>
    <row r="33" spans="1:3" x14ac:dyDescent="0.2">
      <c r="A33">
        <v>31</v>
      </c>
      <c r="B33">
        <v>160.71626281738281</v>
      </c>
      <c r="C33">
        <f t="shared" si="1"/>
        <v>160.7653778076172</v>
      </c>
    </row>
    <row r="34" spans="1:3" x14ac:dyDescent="0.2">
      <c r="A34">
        <v>32</v>
      </c>
      <c r="B34">
        <v>164.39071655273438</v>
      </c>
      <c r="C34">
        <f t="shared" si="1"/>
        <v>164.52477416992187</v>
      </c>
    </row>
    <row r="35" spans="1:3" x14ac:dyDescent="0.2">
      <c r="A35">
        <v>33</v>
      </c>
      <c r="B35">
        <v>168.22407531738281</v>
      </c>
      <c r="C35">
        <f t="shared" si="1"/>
        <v>168.33184204101562</v>
      </c>
    </row>
    <row r="36" spans="1:3" x14ac:dyDescent="0.2">
      <c r="A36">
        <v>34</v>
      </c>
      <c r="B36">
        <v>172.18696594238281</v>
      </c>
      <c r="C36">
        <f t="shared" si="1"/>
        <v>172.17398376464843</v>
      </c>
    </row>
    <row r="37" spans="1:3" x14ac:dyDescent="0.2">
      <c r="A37">
        <v>35</v>
      </c>
      <c r="B37">
        <v>176.14118957519531</v>
      </c>
      <c r="C37">
        <f t="shared" si="1"/>
        <v>175.98080749511718</v>
      </c>
    </row>
    <row r="38" spans="1:3" x14ac:dyDescent="0.2">
      <c r="A38">
        <v>36</v>
      </c>
      <c r="B38">
        <v>179.92697143554688</v>
      </c>
      <c r="C38">
        <f t="shared" si="1"/>
        <v>179.65192871093751</v>
      </c>
    </row>
    <row r="39" spans="1:3" x14ac:dyDescent="0.2">
      <c r="A39">
        <v>37</v>
      </c>
      <c r="B39">
        <v>183.42483520507812</v>
      </c>
      <c r="C39">
        <f t="shared" si="1"/>
        <v>183.09259338378905</v>
      </c>
    </row>
    <row r="40" spans="1:3" x14ac:dyDescent="0.2">
      <c r="A40">
        <v>38</v>
      </c>
      <c r="B40">
        <v>186.57968139648438</v>
      </c>
      <c r="C40">
        <f t="shared" si="1"/>
        <v>186.23853149414063</v>
      </c>
    </row>
    <row r="41" spans="1:3" x14ac:dyDescent="0.2">
      <c r="A41">
        <v>39</v>
      </c>
      <c r="B41">
        <v>189.39028930664062</v>
      </c>
      <c r="C41">
        <f t="shared" si="1"/>
        <v>189.05899047851562</v>
      </c>
    </row>
    <row r="42" spans="1:3" x14ac:dyDescent="0.2">
      <c r="A42">
        <v>40</v>
      </c>
      <c r="B42">
        <v>191.87088012695312</v>
      </c>
      <c r="C42">
        <f t="shared" si="1"/>
        <v>191.54684143066407</v>
      </c>
    </row>
    <row r="43" spans="1:3" x14ac:dyDescent="0.2">
      <c r="A43">
        <v>41</v>
      </c>
      <c r="B43">
        <v>194.02926635742188</v>
      </c>
      <c r="C43">
        <f t="shared" si="1"/>
        <v>193.70309448242188</v>
      </c>
    </row>
    <row r="44" spans="1:3" x14ac:dyDescent="0.2">
      <c r="A44">
        <v>42</v>
      </c>
      <c r="B44">
        <v>195.86408996582031</v>
      </c>
      <c r="C44">
        <f t="shared" si="1"/>
        <v>195.52388305664061</v>
      </c>
    </row>
    <row r="45" spans="1:3" x14ac:dyDescent="0.2">
      <c r="A45">
        <v>43</v>
      </c>
      <c r="B45">
        <v>197.36094665527344</v>
      </c>
      <c r="C45">
        <f>AVERAGE(B43:B47)</f>
        <v>196.99869079589843</v>
      </c>
    </row>
    <row r="46" spans="1:3" x14ac:dyDescent="0.2">
      <c r="A46">
        <v>44</v>
      </c>
      <c r="B46">
        <v>198.49423217773438</v>
      </c>
      <c r="C46">
        <f t="shared" si="1"/>
        <v>198.11690673828124</v>
      </c>
    </row>
    <row r="47" spans="1:3" x14ac:dyDescent="0.2">
      <c r="A47">
        <v>45</v>
      </c>
      <c r="B47">
        <v>199.24491882324219</v>
      </c>
      <c r="C47">
        <f t="shared" si="1"/>
        <v>198.8743896484375</v>
      </c>
    </row>
    <row r="48" spans="1:3" x14ac:dyDescent="0.2">
      <c r="A48">
        <v>46</v>
      </c>
      <c r="B48">
        <v>199.62034606933594</v>
      </c>
      <c r="C48">
        <f t="shared" si="1"/>
        <v>199.26642456054688</v>
      </c>
    </row>
    <row r="49" spans="1:3" x14ac:dyDescent="0.2">
      <c r="A49">
        <v>47</v>
      </c>
      <c r="B49">
        <v>199.65150451660156</v>
      </c>
      <c r="C49">
        <f t="shared" si="1"/>
        <v>199.2767333984375</v>
      </c>
    </row>
    <row r="50" spans="1:3" x14ac:dyDescent="0.2">
      <c r="A50">
        <v>48</v>
      </c>
      <c r="B50">
        <v>199.32112121582031</v>
      </c>
      <c r="C50">
        <f t="shared" si="1"/>
        <v>198.94715270996093</v>
      </c>
    </row>
    <row r="51" spans="1:3" x14ac:dyDescent="0.2">
      <c r="A51">
        <v>49</v>
      </c>
      <c r="B51">
        <v>198.5457763671875</v>
      </c>
      <c r="C51">
        <f t="shared" si="1"/>
        <v>198.37324218750001</v>
      </c>
    </row>
    <row r="52" spans="1:3" x14ac:dyDescent="0.2">
      <c r="A52">
        <v>50</v>
      </c>
      <c r="B52">
        <v>197.59701538085938</v>
      </c>
      <c r="C52">
        <f t="shared" si="1"/>
        <v>197.64818115234374</v>
      </c>
    </row>
    <row r="53" spans="1:3" x14ac:dyDescent="0.2">
      <c r="A53">
        <v>51</v>
      </c>
      <c r="B53">
        <v>196.75079345703125</v>
      </c>
      <c r="C53">
        <f t="shared" si="1"/>
        <v>196.87520446777344</v>
      </c>
    </row>
    <row r="54" spans="1:3" x14ac:dyDescent="0.2">
      <c r="A54">
        <v>52</v>
      </c>
      <c r="B54">
        <v>196.02619934082031</v>
      </c>
      <c r="C54">
        <f t="shared" si="1"/>
        <v>196.18648071289061</v>
      </c>
    </row>
    <row r="55" spans="1:3" x14ac:dyDescent="0.2">
      <c r="A55">
        <v>53</v>
      </c>
      <c r="B55">
        <v>195.45623779296875</v>
      </c>
      <c r="C55">
        <f t="shared" si="1"/>
        <v>195.65308532714843</v>
      </c>
    </row>
    <row r="56" spans="1:3" x14ac:dyDescent="0.2">
      <c r="A56">
        <v>54</v>
      </c>
      <c r="B56">
        <v>195.10215759277344</v>
      </c>
      <c r="C56">
        <f t="shared" si="1"/>
        <v>195.25944519042969</v>
      </c>
    </row>
    <row r="57" spans="1:3" x14ac:dyDescent="0.2">
      <c r="A57">
        <v>55.000000000000007</v>
      </c>
      <c r="B57">
        <v>194.93003845214844</v>
      </c>
      <c r="C57">
        <f t="shared" si="1"/>
        <v>194.93565673828124</v>
      </c>
    </row>
    <row r="58" spans="1:3" x14ac:dyDescent="0.2">
      <c r="A58">
        <v>56.000000000000007</v>
      </c>
      <c r="B58">
        <v>194.7825927734375</v>
      </c>
      <c r="C58">
        <f t="shared" si="1"/>
        <v>194.53963012695311</v>
      </c>
    </row>
    <row r="59" spans="1:3" x14ac:dyDescent="0.2">
      <c r="A59">
        <v>57.000000000000007</v>
      </c>
      <c r="B59">
        <v>194.40725708007812</v>
      </c>
      <c r="C59">
        <f t="shared" si="1"/>
        <v>193.85762634277344</v>
      </c>
    </row>
    <row r="60" spans="1:3" x14ac:dyDescent="0.2">
      <c r="A60">
        <v>57.999999999999993</v>
      </c>
      <c r="B60">
        <v>193.47610473632812</v>
      </c>
      <c r="C60">
        <f t="shared" si="1"/>
        <v>192.65988464355468</v>
      </c>
    </row>
    <row r="61" spans="1:3" x14ac:dyDescent="0.2">
      <c r="A61">
        <v>59</v>
      </c>
      <c r="B61">
        <v>191.692138671875</v>
      </c>
      <c r="C61">
        <f t="shared" si="1"/>
        <v>190.75486145019531</v>
      </c>
    </row>
    <row r="62" spans="1:3" x14ac:dyDescent="0.2">
      <c r="A62">
        <v>60</v>
      </c>
      <c r="B62">
        <v>188.94132995605469</v>
      </c>
      <c r="C62">
        <f t="shared" si="1"/>
        <v>188.02430114746093</v>
      </c>
    </row>
    <row r="63" spans="1:3" x14ac:dyDescent="0.2">
      <c r="A63">
        <v>61</v>
      </c>
      <c r="B63">
        <v>185.25747680664062</v>
      </c>
      <c r="C63">
        <f t="shared" si="1"/>
        <v>184.4852264404297</v>
      </c>
    </row>
    <row r="64" spans="1:3" x14ac:dyDescent="0.2">
      <c r="A64">
        <v>62</v>
      </c>
      <c r="B64">
        <v>180.75445556640625</v>
      </c>
      <c r="C64">
        <f t="shared" si="1"/>
        <v>180.25990295410156</v>
      </c>
    </row>
    <row r="65" spans="1:3" x14ac:dyDescent="0.2">
      <c r="A65">
        <v>63</v>
      </c>
      <c r="B65">
        <v>175.78073120117188</v>
      </c>
      <c r="C65">
        <f t="shared" si="1"/>
        <v>175.53742980957031</v>
      </c>
    </row>
    <row r="66" spans="1:3" x14ac:dyDescent="0.2">
      <c r="A66">
        <v>64</v>
      </c>
      <c r="B66">
        <v>170.56552124023438</v>
      </c>
      <c r="C66">
        <f>AVERAGE(B64:B68)</f>
        <v>170.39395751953126</v>
      </c>
    </row>
    <row r="67" spans="1:3" x14ac:dyDescent="0.2">
      <c r="A67">
        <v>65</v>
      </c>
      <c r="B67">
        <v>165.32896423339844</v>
      </c>
      <c r="C67">
        <f t="shared" si="1"/>
        <v>164.77457580566406</v>
      </c>
    </row>
    <row r="68" spans="1:3" x14ac:dyDescent="0.2">
      <c r="A68">
        <v>66</v>
      </c>
      <c r="B68">
        <v>159.54011535644531</v>
      </c>
      <c r="C68">
        <f t="shared" si="1"/>
        <v>158.59146118164062</v>
      </c>
    </row>
    <row r="69" spans="1:3" x14ac:dyDescent="0.2">
      <c r="A69">
        <v>67</v>
      </c>
      <c r="B69">
        <v>152.65754699707031</v>
      </c>
      <c r="C69">
        <f t="shared" si="1"/>
        <v>151.80354309082031</v>
      </c>
    </row>
    <row r="70" spans="1:3" x14ac:dyDescent="0.2">
      <c r="A70">
        <v>68</v>
      </c>
      <c r="B70">
        <v>144.86515808105469</v>
      </c>
      <c r="C70">
        <f t="shared" si="1"/>
        <v>144.39842224121094</v>
      </c>
    </row>
    <row r="71" spans="1:3" x14ac:dyDescent="0.2">
      <c r="A71">
        <v>69</v>
      </c>
      <c r="B71">
        <v>136.62593078613281</v>
      </c>
      <c r="C71">
        <f t="shared" ref="C71:C84" si="2">AVERAGE(B69:B73)</f>
        <v>136.55093231201172</v>
      </c>
    </row>
    <row r="72" spans="1:3" x14ac:dyDescent="0.2">
      <c r="A72">
        <v>70</v>
      </c>
      <c r="B72">
        <v>128.30335998535156</v>
      </c>
      <c r="C72">
        <f t="shared" si="2"/>
        <v>128.65347442626953</v>
      </c>
    </row>
    <row r="73" spans="1:3" x14ac:dyDescent="0.2">
      <c r="A73">
        <v>71</v>
      </c>
      <c r="B73">
        <v>120.30266571044922</v>
      </c>
      <c r="C73">
        <f t="shared" si="2"/>
        <v>120.88327789306641</v>
      </c>
    </row>
    <row r="74" spans="1:3" x14ac:dyDescent="0.2">
      <c r="A74">
        <v>72</v>
      </c>
      <c r="B74">
        <v>113.17025756835938</v>
      </c>
      <c r="C74">
        <f t="shared" si="2"/>
        <v>113.31397247314453</v>
      </c>
    </row>
    <row r="75" spans="1:3" x14ac:dyDescent="0.2">
      <c r="A75">
        <v>73</v>
      </c>
      <c r="B75">
        <v>106.01417541503906</v>
      </c>
      <c r="C75">
        <f t="shared" si="2"/>
        <v>106.06352386474609</v>
      </c>
    </row>
    <row r="76" spans="1:3" x14ac:dyDescent="0.2">
      <c r="A76">
        <v>74</v>
      </c>
      <c r="B76">
        <v>98.779403686523438</v>
      </c>
      <c r="C76">
        <f t="shared" si="2"/>
        <v>99.211726379394534</v>
      </c>
    </row>
    <row r="77" spans="1:3" x14ac:dyDescent="0.2">
      <c r="A77">
        <v>75</v>
      </c>
      <c r="B77">
        <v>92.051116943359375</v>
      </c>
      <c r="C77">
        <f t="shared" si="2"/>
        <v>92.83633117675781</v>
      </c>
    </row>
    <row r="78" spans="1:3" x14ac:dyDescent="0.2">
      <c r="A78">
        <v>76</v>
      </c>
      <c r="B78">
        <v>86.043678283691406</v>
      </c>
      <c r="C78">
        <f t="shared" si="2"/>
        <v>87.149180603027347</v>
      </c>
    </row>
    <row r="79" spans="1:3" x14ac:dyDescent="0.2">
      <c r="A79">
        <v>77</v>
      </c>
      <c r="B79">
        <v>81.293281555175781</v>
      </c>
      <c r="C79">
        <f t="shared" si="2"/>
        <v>82.218605041503906</v>
      </c>
    </row>
    <row r="80" spans="1:3" x14ac:dyDescent="0.2">
      <c r="A80">
        <v>78</v>
      </c>
      <c r="B80">
        <v>77.578422546386719</v>
      </c>
      <c r="C80">
        <f t="shared" si="2"/>
        <v>78.148727416992188</v>
      </c>
    </row>
    <row r="81" spans="1:3" x14ac:dyDescent="0.2">
      <c r="A81">
        <v>79</v>
      </c>
      <c r="B81">
        <v>74.12652587890625</v>
      </c>
      <c r="C81">
        <f t="shared" si="2"/>
        <v>74.915113830566412</v>
      </c>
    </row>
    <row r="82" spans="1:3" x14ac:dyDescent="0.2">
      <c r="A82">
        <v>80</v>
      </c>
      <c r="B82">
        <v>71.701728820800781</v>
      </c>
      <c r="C82">
        <f t="shared" si="2"/>
        <v>72.323527526855472</v>
      </c>
    </row>
    <row r="83" spans="1:3" x14ac:dyDescent="0.2">
      <c r="A83">
        <v>81</v>
      </c>
      <c r="B83">
        <v>69.8756103515625</v>
      </c>
      <c r="C83">
        <f t="shared" si="2"/>
        <v>70.140924072265619</v>
      </c>
    </row>
    <row r="84" spans="1:3" x14ac:dyDescent="0.2">
      <c r="A84">
        <v>82</v>
      </c>
      <c r="B84">
        <v>68.335350036621094</v>
      </c>
      <c r="C84">
        <f t="shared" si="2"/>
        <v>68.373973083496097</v>
      </c>
    </row>
    <row r="85" spans="1:3" x14ac:dyDescent="0.2">
      <c r="A85">
        <v>83</v>
      </c>
      <c r="B85">
        <v>66.6654052734375</v>
      </c>
      <c r="C85">
        <f>AVERAGE(B83:B87)</f>
        <v>66.929829406738278</v>
      </c>
    </row>
    <row r="86" spans="1:3" x14ac:dyDescent="0.2">
      <c r="A86">
        <v>84</v>
      </c>
      <c r="B86">
        <v>65.291770935058594</v>
      </c>
      <c r="C86">
        <f t="shared" ref="C86:C97" si="3">AVERAGE(B84:B88)</f>
        <v>65.760296630859372</v>
      </c>
    </row>
    <row r="87" spans="1:3" x14ac:dyDescent="0.2">
      <c r="A87">
        <v>85</v>
      </c>
      <c r="B87">
        <v>64.481010437011719</v>
      </c>
      <c r="C87">
        <f t="shared" si="3"/>
        <v>64.832769775390631</v>
      </c>
    </row>
    <row r="88" spans="1:3" x14ac:dyDescent="0.2">
      <c r="A88">
        <v>86</v>
      </c>
      <c r="B88">
        <v>64.027946472167969</v>
      </c>
      <c r="C88">
        <f t="shared" si="3"/>
        <v>64.24124374389649</v>
      </c>
    </row>
    <row r="89" spans="1:3" x14ac:dyDescent="0.2">
      <c r="A89">
        <v>87</v>
      </c>
      <c r="B89">
        <v>63.697715759277344</v>
      </c>
      <c r="C89">
        <f t="shared" si="3"/>
        <v>63.938187408447263</v>
      </c>
    </row>
    <row r="90" spans="1:3" x14ac:dyDescent="0.2">
      <c r="A90">
        <v>88</v>
      </c>
      <c r="B90">
        <v>63.707775115966797</v>
      </c>
      <c r="C90">
        <f t="shared" si="3"/>
        <v>63.805144500732425</v>
      </c>
    </row>
    <row r="91" spans="1:3" x14ac:dyDescent="0.2">
      <c r="A91">
        <v>89</v>
      </c>
      <c r="B91">
        <v>63.7764892578125</v>
      </c>
      <c r="C91">
        <f t="shared" si="3"/>
        <v>63.81388626098633</v>
      </c>
    </row>
    <row r="92" spans="1:3" x14ac:dyDescent="0.2">
      <c r="A92">
        <v>90</v>
      </c>
      <c r="B92">
        <v>63.8157958984375</v>
      </c>
      <c r="C92">
        <f t="shared" si="3"/>
        <v>64.00048904418945</v>
      </c>
    </row>
    <row r="93" spans="1:3" x14ac:dyDescent="0.2">
      <c r="A93">
        <v>91</v>
      </c>
      <c r="B93">
        <v>64.0716552734375</v>
      </c>
      <c r="C93">
        <f t="shared" si="3"/>
        <v>64.419085693359378</v>
      </c>
    </row>
    <row r="94" spans="1:3" x14ac:dyDescent="0.2">
      <c r="A94">
        <v>92</v>
      </c>
      <c r="B94">
        <v>64.630729675292969</v>
      </c>
      <c r="C94">
        <f t="shared" si="3"/>
        <v>65.207376098632807</v>
      </c>
    </row>
    <row r="95" spans="1:3" x14ac:dyDescent="0.2">
      <c r="A95">
        <v>93</v>
      </c>
      <c r="B95">
        <v>65.800758361816406</v>
      </c>
      <c r="C95">
        <f t="shared" si="3"/>
        <v>66.715434265136722</v>
      </c>
    </row>
    <row r="96" spans="1:3" x14ac:dyDescent="0.2">
      <c r="A96">
        <v>94</v>
      </c>
      <c r="B96">
        <v>67.717941284179688</v>
      </c>
      <c r="C96">
        <f t="shared" si="3"/>
        <v>69.176287841796878</v>
      </c>
    </row>
    <row r="97" spans="1:3" x14ac:dyDescent="0.2">
      <c r="A97">
        <v>95</v>
      </c>
      <c r="B97">
        <v>71.356086730957031</v>
      </c>
      <c r="C97">
        <f t="shared" si="3"/>
        <v>72.891442871093744</v>
      </c>
    </row>
    <row r="98" spans="1:3" x14ac:dyDescent="0.2">
      <c r="A98">
        <v>96</v>
      </c>
      <c r="B98">
        <v>76.375923156738281</v>
      </c>
      <c r="C98">
        <f>AVERAGE(B96:B100)</f>
        <v>78.389091491699219</v>
      </c>
    </row>
    <row r="99" spans="1:3" x14ac:dyDescent="0.2">
      <c r="A99">
        <v>97</v>
      </c>
      <c r="B99">
        <v>83.206504821777344</v>
      </c>
      <c r="C99">
        <f t="shared" ref="C99:C104" si="4">AVERAGE(B97:B101)</f>
        <v>85.505377197265631</v>
      </c>
    </row>
    <row r="100" spans="1:3" x14ac:dyDescent="0.2">
      <c r="A100">
        <v>98</v>
      </c>
      <c r="B100">
        <v>93.28900146484375</v>
      </c>
      <c r="C100">
        <f t="shared" si="4"/>
        <v>92.417234802246099</v>
      </c>
    </row>
    <row r="101" spans="1:3" x14ac:dyDescent="0.2">
      <c r="A101">
        <v>99</v>
      </c>
      <c r="B101">
        <v>103.29936981201172</v>
      </c>
      <c r="C101">
        <f t="shared" si="4"/>
        <v>98.903712463378909</v>
      </c>
    </row>
    <row r="102" spans="1:3" x14ac:dyDescent="0.2">
      <c r="A102">
        <v>99.1</v>
      </c>
      <c r="B102">
        <v>105.91537475585938</v>
      </c>
      <c r="C102">
        <f t="shared" si="4"/>
        <v>104.55937805175782</v>
      </c>
    </row>
    <row r="103" spans="1:3" x14ac:dyDescent="0.2">
      <c r="A103">
        <v>99.2</v>
      </c>
      <c r="B103">
        <v>108.80831146240234</v>
      </c>
      <c r="C103">
        <f t="shared" si="4"/>
        <v>108.37112121582031</v>
      </c>
    </row>
    <row r="104" spans="1:3" x14ac:dyDescent="0.2">
      <c r="A104">
        <v>99.3</v>
      </c>
      <c r="B104">
        <v>111.48483276367188</v>
      </c>
      <c r="C104">
        <f t="shared" si="4"/>
        <v>110.07433319091797</v>
      </c>
    </row>
    <row r="105" spans="1:3" x14ac:dyDescent="0.2">
      <c r="A105">
        <v>99.4</v>
      </c>
      <c r="B105">
        <v>112.34771728515625</v>
      </c>
      <c r="C105">
        <f>AVERAGE(B103:B107)</f>
        <v>111.33476409912109</v>
      </c>
    </row>
    <row r="106" spans="1:3" x14ac:dyDescent="0.2">
      <c r="A106">
        <v>99.5</v>
      </c>
      <c r="B106">
        <v>111.8154296875</v>
      </c>
      <c r="C106">
        <f t="shared" ref="C106:C125" si="5">AVERAGE(B104:B108)</f>
        <v>112.46134643554687</v>
      </c>
    </row>
    <row r="107" spans="1:3" x14ac:dyDescent="0.2">
      <c r="A107">
        <v>99.6</v>
      </c>
      <c r="B107">
        <v>112.217529296875</v>
      </c>
      <c r="C107">
        <f t="shared" si="5"/>
        <v>113.17969818115235</v>
      </c>
    </row>
    <row r="108" spans="1:3" x14ac:dyDescent="0.2">
      <c r="A108">
        <v>99.7</v>
      </c>
      <c r="B108">
        <v>114.44122314453125</v>
      </c>
      <c r="C108">
        <f t="shared" si="5"/>
        <v>113.60937805175782</v>
      </c>
    </row>
    <row r="109" spans="1:3" x14ac:dyDescent="0.2">
      <c r="A109">
        <v>99.8</v>
      </c>
      <c r="B109">
        <v>115.07659149169922</v>
      </c>
      <c r="C109">
        <f t="shared" si="5"/>
        <v>114.11438751220703</v>
      </c>
    </row>
    <row r="110" spans="1:3" x14ac:dyDescent="0.2">
      <c r="A110">
        <v>99.9</v>
      </c>
      <c r="B110">
        <v>114.49611663818359</v>
      </c>
      <c r="C110">
        <f t="shared" si="5"/>
        <v>114.50466766357422</v>
      </c>
    </row>
    <row r="111" spans="1:3" x14ac:dyDescent="0.2">
      <c r="A111">
        <v>99.91</v>
      </c>
      <c r="B111">
        <v>114.34047698974609</v>
      </c>
      <c r="C111">
        <f t="shared" si="5"/>
        <v>115.12935333251953</v>
      </c>
    </row>
    <row r="112" spans="1:3" x14ac:dyDescent="0.2">
      <c r="A112">
        <v>99.92</v>
      </c>
      <c r="B112">
        <v>114.16893005371094</v>
      </c>
      <c r="C112">
        <f t="shared" si="5"/>
        <v>116.66974639892578</v>
      </c>
    </row>
    <row r="113" spans="1:3" x14ac:dyDescent="0.2">
      <c r="A113">
        <v>99.93</v>
      </c>
      <c r="B113">
        <v>117.56465148925781</v>
      </c>
      <c r="C113">
        <f t="shared" si="5"/>
        <v>118.81122283935547</v>
      </c>
    </row>
    <row r="114" spans="1:3" x14ac:dyDescent="0.2">
      <c r="A114">
        <v>99.94</v>
      </c>
      <c r="B114">
        <v>122.77855682373047</v>
      </c>
      <c r="C114">
        <f t="shared" si="5"/>
        <v>121.746044921875</v>
      </c>
    </row>
    <row r="115" spans="1:3" x14ac:dyDescent="0.2">
      <c r="A115">
        <v>99.95</v>
      </c>
      <c r="B115">
        <v>125.20349884033203</v>
      </c>
      <c r="C115">
        <f t="shared" si="5"/>
        <v>126.663037109375</v>
      </c>
    </row>
    <row r="116" spans="1:3" x14ac:dyDescent="0.2">
      <c r="A116">
        <v>99.96</v>
      </c>
      <c r="B116">
        <v>129.01458740234375</v>
      </c>
      <c r="C116">
        <f t="shared" si="5"/>
        <v>136.71425170898436</v>
      </c>
    </row>
    <row r="117" spans="1:3" x14ac:dyDescent="0.2">
      <c r="A117">
        <v>99.97</v>
      </c>
      <c r="B117">
        <v>138.75389099121094</v>
      </c>
      <c r="C117">
        <f t="shared" si="5"/>
        <v>143.45575408935548</v>
      </c>
    </row>
    <row r="118" spans="1:3" x14ac:dyDescent="0.2">
      <c r="A118">
        <v>99.98</v>
      </c>
      <c r="B118">
        <v>167.82072448730469</v>
      </c>
      <c r="C118">
        <f t="shared" si="5"/>
        <v>148.80209045410157</v>
      </c>
    </row>
    <row r="119" spans="1:3" x14ac:dyDescent="0.2">
      <c r="A119">
        <v>99.99</v>
      </c>
      <c r="B119">
        <v>156.48606872558594</v>
      </c>
      <c r="C119">
        <f t="shared" si="5"/>
        <v>153.65755004882811</v>
      </c>
    </row>
    <row r="120" spans="1:3" x14ac:dyDescent="0.2">
      <c r="A120">
        <v>99.991</v>
      </c>
      <c r="B120">
        <v>151.9351806640625</v>
      </c>
      <c r="C120">
        <f t="shared" si="5"/>
        <v>157.02516479492186</v>
      </c>
    </row>
    <row r="121" spans="1:3" x14ac:dyDescent="0.2">
      <c r="A121">
        <v>99.99199999999999</v>
      </c>
      <c r="B121">
        <v>153.29188537597656</v>
      </c>
      <c r="C121">
        <f t="shared" si="5"/>
        <v>156.10812988281251</v>
      </c>
    </row>
    <row r="122" spans="1:3" x14ac:dyDescent="0.2">
      <c r="A122">
        <v>99.992999999999995</v>
      </c>
      <c r="B122">
        <v>155.59196472167969</v>
      </c>
      <c r="C122">
        <f t="shared" si="5"/>
        <v>160.35292663574219</v>
      </c>
    </row>
    <row r="123" spans="1:3" x14ac:dyDescent="0.2">
      <c r="A123">
        <v>99.994</v>
      </c>
      <c r="B123">
        <v>163.23554992675781</v>
      </c>
      <c r="C123">
        <f t="shared" si="5"/>
        <v>170.41187438964843</v>
      </c>
    </row>
    <row r="124" spans="1:3" x14ac:dyDescent="0.2">
      <c r="A124">
        <v>99.995000000000005</v>
      </c>
      <c r="B124">
        <v>177.71005249023438</v>
      </c>
      <c r="C124">
        <f t="shared" si="5"/>
        <v>185.44282531738281</v>
      </c>
    </row>
    <row r="125" spans="1:3" x14ac:dyDescent="0.2">
      <c r="A125">
        <v>99.995999999999995</v>
      </c>
      <c r="B125">
        <v>202.22991943359375</v>
      </c>
      <c r="C125">
        <f t="shared" si="5"/>
        <v>195.53269958496094</v>
      </c>
    </row>
    <row r="126" spans="1:3" x14ac:dyDescent="0.2">
      <c r="A126">
        <v>99.996999999999986</v>
      </c>
      <c r="B126">
        <v>228.44664001464844</v>
      </c>
      <c r="C126">
        <f>AVERAGE(B124:B128)</f>
        <v>204.55753784179689</v>
      </c>
    </row>
    <row r="127" spans="1:3" x14ac:dyDescent="0.2">
      <c r="A127">
        <v>99.998000000000005</v>
      </c>
      <c r="B127">
        <v>206.04133605957031</v>
      </c>
      <c r="C127">
        <f t="shared" ref="C127" si="6">AVERAGE(B125:B129)</f>
        <v>211.2694091796875</v>
      </c>
    </row>
    <row r="128" spans="1:3" x14ac:dyDescent="0.2">
      <c r="A128">
        <v>99.998999999999995</v>
      </c>
      <c r="B128">
        <v>208.3597412109375</v>
      </c>
      <c r="C128">
        <f>AVERAGE(B126:B128)</f>
        <v>214.28257242838541</v>
      </c>
    </row>
  </sheetData>
  <pageMargins left="0.7" right="0.7" top="0.75" bottom="0.75" header="0.3" footer="0.3"/>
  <pageSetup paperSize="9" orientation="portrait" horizontalDpi="0" verticalDpi="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C21"/>
  <sheetViews>
    <sheetView workbookViewId="0">
      <selection activeCell="C3" sqref="C3"/>
    </sheetView>
  </sheetViews>
  <sheetFormatPr baseColWidth="10" defaultColWidth="8.83203125" defaultRowHeight="16" x14ac:dyDescent="0.2"/>
  <sheetData>
    <row r="1" spans="1:3" x14ac:dyDescent="0.2">
      <c r="A1" t="s">
        <v>427</v>
      </c>
      <c r="B1" t="s">
        <v>428</v>
      </c>
      <c r="C1" t="s">
        <v>429</v>
      </c>
    </row>
    <row r="2" spans="1:3" x14ac:dyDescent="0.2">
      <c r="A2" s="1">
        <v>1820</v>
      </c>
      <c r="B2" s="1">
        <v>0.22186015546321869</v>
      </c>
      <c r="C2" s="1">
        <v>0.25547218322753906</v>
      </c>
    </row>
    <row r="3" spans="1:3" x14ac:dyDescent="0.2">
      <c r="A3" s="1">
        <v>1850</v>
      </c>
      <c r="B3" s="1">
        <v>0.22496454417705536</v>
      </c>
      <c r="C3" s="1">
        <v>0.25768756866455078</v>
      </c>
    </row>
    <row r="4" spans="1:3" x14ac:dyDescent="0.2">
      <c r="A4" s="1">
        <v>1880</v>
      </c>
      <c r="B4" s="1">
        <v>0.23342137038707733</v>
      </c>
      <c r="C4" s="1">
        <v>0.30627837777137756</v>
      </c>
    </row>
    <row r="5" spans="1:3" x14ac:dyDescent="0.2">
      <c r="A5" s="1">
        <v>1900</v>
      </c>
      <c r="B5" s="1">
        <v>0.22950421273708344</v>
      </c>
      <c r="C5" s="1">
        <v>0.31664508581161499</v>
      </c>
    </row>
    <row r="6" spans="1:3" x14ac:dyDescent="0.2">
      <c r="A6" s="1">
        <v>1910</v>
      </c>
      <c r="B6" s="1">
        <v>0.21194106340408325</v>
      </c>
      <c r="C6" s="1">
        <v>0.28485491871833801</v>
      </c>
    </row>
    <row r="7" spans="1:3" x14ac:dyDescent="0.2">
      <c r="A7" s="1">
        <v>1920</v>
      </c>
      <c r="B7" s="1">
        <v>0.22128705680370331</v>
      </c>
      <c r="C7" s="1">
        <v>0.31309980154037476</v>
      </c>
    </row>
    <row r="8" spans="1:3" x14ac:dyDescent="0.2">
      <c r="A8" s="1">
        <v>1930</v>
      </c>
      <c r="B8" s="1">
        <v>0.21869254112243652</v>
      </c>
      <c r="C8" s="1">
        <v>0.28824937343597412</v>
      </c>
    </row>
    <row r="9" spans="1:3" x14ac:dyDescent="0.2">
      <c r="A9" s="1">
        <v>1940</v>
      </c>
      <c r="B9" s="1">
        <v>0.2718985378742218</v>
      </c>
      <c r="C9" s="1">
        <v>0.32695436477661133</v>
      </c>
    </row>
    <row r="10" spans="1:3" x14ac:dyDescent="0.2">
      <c r="A10" s="1">
        <v>1950</v>
      </c>
      <c r="B10" s="1">
        <v>0.23941898345947266</v>
      </c>
      <c r="C10" s="1">
        <v>0.28428888320922852</v>
      </c>
    </row>
    <row r="11" spans="1:3" x14ac:dyDescent="0.2">
      <c r="A11" s="1">
        <v>1960</v>
      </c>
      <c r="B11" s="1">
        <v>0.22590366005897522</v>
      </c>
      <c r="C11" s="1">
        <v>0.30171623826026917</v>
      </c>
    </row>
    <row r="12" spans="1:3" x14ac:dyDescent="0.2">
      <c r="A12" s="1">
        <v>1970</v>
      </c>
      <c r="B12" s="1">
        <v>0.21945662796497345</v>
      </c>
      <c r="C12" s="1">
        <v>0.29476553201675415</v>
      </c>
    </row>
    <row r="13" spans="1:3" x14ac:dyDescent="0.2">
      <c r="A13" s="1">
        <v>1980</v>
      </c>
      <c r="B13" s="1">
        <v>0.26192983984947205</v>
      </c>
      <c r="C13" s="1">
        <v>0.33534437417984009</v>
      </c>
    </row>
    <row r="14" spans="1:3" x14ac:dyDescent="0.2">
      <c r="A14" s="1">
        <v>1985</v>
      </c>
      <c r="B14" s="1">
        <v>0.27166572213172913</v>
      </c>
      <c r="C14" s="1">
        <v>0.32268348336219788</v>
      </c>
    </row>
    <row r="15" spans="1:3" x14ac:dyDescent="0.2">
      <c r="A15" s="1">
        <v>1990</v>
      </c>
      <c r="B15" s="1">
        <v>0.27479228377342224</v>
      </c>
      <c r="C15" s="1">
        <v>0.33485126495361328</v>
      </c>
    </row>
    <row r="16" spans="1:3" x14ac:dyDescent="0.2">
      <c r="A16" s="1">
        <v>1995</v>
      </c>
      <c r="B16" s="1">
        <v>0.29571351408958435</v>
      </c>
      <c r="C16" s="1">
        <v>0.3466854989528656</v>
      </c>
    </row>
    <row r="17" spans="1:3" x14ac:dyDescent="0.2">
      <c r="A17" s="1">
        <v>2000</v>
      </c>
      <c r="B17" s="1">
        <v>0.2910633385181427</v>
      </c>
      <c r="C17" s="1">
        <v>0.34301739931106567</v>
      </c>
    </row>
    <row r="18" spans="1:3" x14ac:dyDescent="0.2">
      <c r="A18" s="1">
        <v>2005</v>
      </c>
      <c r="B18" s="1">
        <v>0.30443412065505981</v>
      </c>
      <c r="C18" s="1">
        <v>0.35515034198760986</v>
      </c>
    </row>
    <row r="19" spans="1:3" x14ac:dyDescent="0.2">
      <c r="A19" s="1">
        <v>2010</v>
      </c>
      <c r="B19" s="1">
        <v>0.3187042772769928</v>
      </c>
      <c r="C19" s="1">
        <v>0.36667817831039429</v>
      </c>
    </row>
    <row r="20" spans="1:3" x14ac:dyDescent="0.2">
      <c r="A20" s="1">
        <v>2015</v>
      </c>
      <c r="B20" s="1">
        <v>0.32103133201599121</v>
      </c>
      <c r="C20" s="1">
        <v>0.36658671498298645</v>
      </c>
    </row>
    <row r="21" spans="1:3" x14ac:dyDescent="0.2">
      <c r="A21" s="1">
        <v>2020</v>
      </c>
      <c r="B21" s="1">
        <v>0.3164154589176178</v>
      </c>
      <c r="C21" s="1">
        <v>0.3643648624420166</v>
      </c>
    </row>
  </sheetData>
  <pageMargins left="0.7" right="0.7" top="0.75" bottom="0.75" header="0.3" footer="0.3"/>
  <pageSetup paperSize="9" orientation="portrait" horizontalDpi="0" verticalDpi="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7558519241921"/>
  </sheetPr>
  <dimension ref="A1:G30"/>
  <sheetViews>
    <sheetView zoomScaleNormal="100" workbookViewId="0">
      <pane xSplit="1" ySplit="2" topLeftCell="B3" activePane="bottomRight" state="frozen"/>
      <selection activeCell="I26" sqref="I26"/>
      <selection pane="topRight" activeCell="I26" sqref="I26"/>
      <selection pane="bottomLeft" activeCell="I26" sqref="I26"/>
      <selection pane="bottomRight" sqref="A1:F28"/>
    </sheetView>
  </sheetViews>
  <sheetFormatPr baseColWidth="10" defaultColWidth="10.83203125" defaultRowHeight="16" x14ac:dyDescent="0.2"/>
  <cols>
    <col min="1" max="1" width="29.33203125" style="11" customWidth="1"/>
    <col min="2" max="2" width="13.5" style="11" bestFit="1" customWidth="1"/>
    <col min="3" max="4" width="10.83203125" style="11"/>
    <col min="5" max="6" width="13.83203125" style="11" bestFit="1" customWidth="1"/>
    <col min="7" max="7" width="7.33203125" style="11" customWidth="1"/>
    <col min="8" max="16384" width="10.83203125" style="11"/>
  </cols>
  <sheetData>
    <row r="1" spans="1:7" ht="17" thickBot="1" x14ac:dyDescent="0.25">
      <c r="A1" s="506" t="s">
        <v>4048</v>
      </c>
      <c r="B1" s="506"/>
      <c r="C1" s="506"/>
      <c r="D1" s="506"/>
      <c r="E1" s="506"/>
      <c r="F1" s="506"/>
    </row>
    <row r="2" spans="1:7" x14ac:dyDescent="0.2">
      <c r="A2" s="327"/>
      <c r="B2" s="369">
        <v>1820</v>
      </c>
      <c r="C2" s="369">
        <v>1900</v>
      </c>
      <c r="D2" s="369">
        <v>1950</v>
      </c>
      <c r="E2" s="369">
        <v>1980</v>
      </c>
      <c r="F2" s="370">
        <v>2020</v>
      </c>
    </row>
    <row r="3" spans="1:7" s="250" customFormat="1" x14ac:dyDescent="0.2">
      <c r="A3" s="302"/>
      <c r="B3" s="296"/>
      <c r="C3" s="296"/>
      <c r="D3" s="296"/>
      <c r="E3" s="296"/>
      <c r="F3" s="297"/>
    </row>
    <row r="4" spans="1:7" s="250" customFormat="1" x14ac:dyDescent="0.2">
      <c r="A4" s="13" t="s">
        <v>43</v>
      </c>
      <c r="B4" s="374">
        <f>'data-b50tableregions'!B2</f>
        <v>0.13564738631248474</v>
      </c>
      <c r="C4" s="374">
        <f>'data-b50tableregions'!C2</f>
        <v>7.2415634989738464E-2</v>
      </c>
      <c r="D4" s="374">
        <f>'data-b50tableregions'!D2</f>
        <v>6.8737857043743134E-2</v>
      </c>
      <c r="E4" s="374">
        <f>'data-b50tableregions'!E2</f>
        <v>5.282139778137207E-2</v>
      </c>
      <c r="F4" s="375">
        <f>'data-b50tableregions'!F2</f>
        <v>7.1331016719341278E-2</v>
      </c>
    </row>
    <row r="5" spans="1:7" s="250" customFormat="1" x14ac:dyDescent="0.2">
      <c r="A5" s="13" t="s">
        <v>51</v>
      </c>
      <c r="B5" s="374">
        <f>'data-b50tableregions'!B3</f>
        <v>0.18455268442630768</v>
      </c>
      <c r="C5" s="374">
        <f>'data-b50tableregions'!C3</f>
        <v>0.16530117392539978</v>
      </c>
      <c r="D5" s="374">
        <f>'data-b50tableregions'!D3</f>
        <v>0.19845631718635559</v>
      </c>
      <c r="E5" s="374">
        <f>'data-b50tableregions'!E3</f>
        <v>0.11799314618110657</v>
      </c>
      <c r="F5" s="375">
        <f>'data-b50tableregions'!F3</f>
        <v>0.13499405980110168</v>
      </c>
    </row>
    <row r="6" spans="1:7" x14ac:dyDescent="0.2">
      <c r="A6" s="14" t="s">
        <v>298</v>
      </c>
      <c r="B6" s="376">
        <f>'data-b50tableregions'!B4</f>
        <v>0.18546116573232219</v>
      </c>
      <c r="C6" s="376">
        <f>'data-b50tableregions'!C4</f>
        <v>0.17050933228077803</v>
      </c>
      <c r="D6" s="376">
        <f>'data-b50tableregions'!D4</f>
        <v>0.254</v>
      </c>
      <c r="E6" s="376">
        <f>'data-b50tableregions'!E4</f>
        <v>0.24981486797332764</v>
      </c>
      <c r="F6" s="377">
        <f>'data-b50tableregions'!F4</f>
        <v>0.14359664916992188</v>
      </c>
    </row>
    <row r="7" spans="1:7" x14ac:dyDescent="0.2">
      <c r="A7" s="14" t="s">
        <v>300</v>
      </c>
      <c r="B7" s="376">
        <f>'data-b50tableregions'!B5</f>
        <v>0.18035005375174956</v>
      </c>
      <c r="C7" s="376">
        <f>'data-b50tableregions'!C5</f>
        <v>0.17109630277944926</v>
      </c>
      <c r="D7" s="376">
        <f>'data-b50tableregions'!D5</f>
        <v>0.25213418135602506</v>
      </c>
      <c r="E7" s="376">
        <f>'data-b50tableregions'!E5</f>
        <v>0.21095907688140869</v>
      </c>
      <c r="F7" s="377">
        <f>'data-b50tableregions'!F5</f>
        <v>0.17670905590057373</v>
      </c>
    </row>
    <row r="8" spans="1:7" s="250" customFormat="1" x14ac:dyDescent="0.2">
      <c r="A8" s="13" t="s">
        <v>0</v>
      </c>
      <c r="B8" s="374">
        <f>'data-b50tableregions'!B6</f>
        <v>0.14614085853099823</v>
      </c>
      <c r="C8" s="374">
        <f>'data-b50tableregions'!C6</f>
        <v>0.13840034604072571</v>
      </c>
      <c r="D8" s="374">
        <f>'data-b50tableregions'!D6</f>
        <v>0.1959121972322464</v>
      </c>
      <c r="E8" s="374">
        <f>'data-b50tableregions'!E6</f>
        <v>0.20388421416282654</v>
      </c>
      <c r="F8" s="375">
        <f>'data-b50tableregions'!F6</f>
        <v>0.18657732009887695</v>
      </c>
      <c r="G8" s="368"/>
    </row>
    <row r="9" spans="1:7" x14ac:dyDescent="0.2">
      <c r="A9" s="14" t="s">
        <v>311</v>
      </c>
      <c r="B9" s="376">
        <f>'data-b50tableregions'!B7</f>
        <v>0.15680557823181152</v>
      </c>
      <c r="C9" s="376">
        <f>'data-b50tableregions'!C7</f>
        <v>0.13751600313186643</v>
      </c>
      <c r="D9" s="376">
        <f>'data-b50tableregions'!D7</f>
        <v>0.19</v>
      </c>
      <c r="E9" s="376">
        <f>'data-b50tableregions'!E7</f>
        <v>0.21786022186279297</v>
      </c>
      <c r="F9" s="377">
        <f>'data-b50tableregions'!F7</f>
        <v>0.20356476306915283</v>
      </c>
    </row>
    <row r="10" spans="1:7" x14ac:dyDescent="0.2">
      <c r="A10" s="14" t="s">
        <v>312</v>
      </c>
      <c r="B10" s="376">
        <f>'data-b50tableregions'!B8</f>
        <v>0.13645471501350404</v>
      </c>
      <c r="C10" s="376">
        <f>'data-b50tableregions'!C8</f>
        <v>0.13353288173675537</v>
      </c>
      <c r="D10" s="376">
        <f>'data-b50tableregions'!D8</f>
        <v>0.19459521770477295</v>
      </c>
      <c r="E10" s="376">
        <f>'data-b50tableregions'!E8</f>
        <v>0.2382848858833313</v>
      </c>
      <c r="F10" s="377">
        <f>'data-b50tableregions'!F8</f>
        <v>0.21626925468444824</v>
      </c>
    </row>
    <row r="11" spans="1:7" x14ac:dyDescent="0.2">
      <c r="A11" s="14" t="s">
        <v>313</v>
      </c>
      <c r="B11" s="376">
        <f>'data-b50tableregions'!B9</f>
        <v>0.17162290091709448</v>
      </c>
      <c r="C11" s="376">
        <f>'data-b50tableregions'!C9</f>
        <v>0.15389544663348637</v>
      </c>
      <c r="D11" s="376">
        <f>'data-b50tableregions'!D9</f>
        <v>0.22707123168152693</v>
      </c>
      <c r="E11" s="376">
        <f>'data-b50tableregions'!E9</f>
        <v>0.23127317428588867</v>
      </c>
      <c r="F11" s="377">
        <f>'data-b50tableregions'!F9</f>
        <v>0.1870187520980835</v>
      </c>
    </row>
    <row r="12" spans="1:7" s="250" customFormat="1" x14ac:dyDescent="0.2">
      <c r="A12" s="13" t="s">
        <v>24</v>
      </c>
      <c r="B12" s="374">
        <f>'data-b50tableregions'!B10</f>
        <v>0.11053916811943054</v>
      </c>
      <c r="C12" s="374">
        <f>'data-b50tableregions'!C10</f>
        <v>9.6169009804725647E-2</v>
      </c>
      <c r="D12" s="374">
        <f>'data-b50tableregions'!D10</f>
        <v>9.6591517329216003E-2</v>
      </c>
      <c r="E12" s="374">
        <f>'data-b50tableregions'!E10</f>
        <v>9.3091733753681183E-2</v>
      </c>
      <c r="F12" s="375">
        <f>'data-b50tableregions'!F10</f>
        <v>9.756682813167572E-2</v>
      </c>
    </row>
    <row r="13" spans="1:7" s="250" customFormat="1" x14ac:dyDescent="0.2">
      <c r="A13" s="14" t="s">
        <v>3268</v>
      </c>
      <c r="B13" s="376">
        <f>'data-b50tableregions'!B11</f>
        <v>0.11556838835152447</v>
      </c>
      <c r="C13" s="376">
        <f>'data-b50tableregions'!C11</f>
        <v>0.11141257324337886</v>
      </c>
      <c r="D13" s="376">
        <f>'data-b50tableregions'!D11</f>
        <v>0.10417729467153548</v>
      </c>
      <c r="E13" s="376">
        <f>'data-b50tableregions'!E11</f>
        <v>0.11155039072036743</v>
      </c>
      <c r="F13" s="377">
        <f>'data-b50tableregions'!F11</f>
        <v>0.1028563380241394</v>
      </c>
    </row>
    <row r="14" spans="1:7" s="250" customFormat="1" x14ac:dyDescent="0.2">
      <c r="A14" s="14" t="s">
        <v>3269</v>
      </c>
      <c r="B14" s="376">
        <f>'data-b50tableregions'!B12</f>
        <v>0.10629707348881823</v>
      </c>
      <c r="C14" s="376">
        <f>'data-b50tableregions'!C12</f>
        <v>0.10242324353329479</v>
      </c>
      <c r="D14" s="376">
        <f>'data-b50tableregions'!D12</f>
        <v>9.6991688013076782E-2</v>
      </c>
      <c r="E14" s="376">
        <f>'data-b50tableregions'!E12</f>
        <v>8.0664753913879395E-2</v>
      </c>
      <c r="F14" s="377">
        <f>'data-b50tableregions'!F12</f>
        <v>8.4927678108215332E-2</v>
      </c>
    </row>
    <row r="15" spans="1:7" s="250" customFormat="1" x14ac:dyDescent="0.2">
      <c r="A15" s="13" t="s">
        <v>314</v>
      </c>
      <c r="B15" s="374">
        <f>'data-b50tableregions'!B13</f>
        <v>0.1393151730298996</v>
      </c>
      <c r="C15" s="374">
        <f>'data-b50tableregions'!C13</f>
        <v>0.12827049195766449</v>
      </c>
      <c r="D15" s="374">
        <f>'data-b50tableregions'!D13</f>
        <v>0.12064418196678162</v>
      </c>
      <c r="E15" s="374">
        <f>'data-b50tableregions'!E13</f>
        <v>6.9004692137241364E-2</v>
      </c>
      <c r="F15" s="375">
        <f>'data-b50tableregions'!F13</f>
        <v>0.10255064070224762</v>
      </c>
    </row>
    <row r="16" spans="1:7" s="250" customFormat="1" x14ac:dyDescent="0.2">
      <c r="A16" s="14" t="s">
        <v>3274</v>
      </c>
      <c r="B16" s="376">
        <f>'data-b50tableregions'!B14</f>
        <v>0.1491696861833165</v>
      </c>
      <c r="C16" s="376">
        <f>'data-b50tableregions'!C14</f>
        <v>0.13556368567045279</v>
      </c>
      <c r="D16" s="376">
        <f>'data-b50tableregions'!D14</f>
        <v>0.12584511056542397</v>
      </c>
      <c r="E16" s="376">
        <f>'data-b50tableregions'!E14</f>
        <v>0.15693265199661255</v>
      </c>
      <c r="F16" s="377">
        <f>'data-b50tableregions'!F14</f>
        <v>0.17179512977600098</v>
      </c>
    </row>
    <row r="17" spans="1:6" s="250" customFormat="1" x14ac:dyDescent="0.2">
      <c r="A17" s="14" t="s">
        <v>3275</v>
      </c>
      <c r="B17" s="376">
        <f>'data-b50tableregions'!B15</f>
        <v>0.13791555840900505</v>
      </c>
      <c r="C17" s="376">
        <f>'data-b50tableregions'!C15</f>
        <v>0.13307147842897499</v>
      </c>
      <c r="D17" s="376">
        <f>'data-b50tableregions'!D15</f>
        <v>0.12984209819182979</v>
      </c>
      <c r="E17" s="376">
        <f>'data-b50tableregions'!E15</f>
        <v>0.12984210252761841</v>
      </c>
      <c r="F17" s="377">
        <f>'data-b50tableregions'!F15</f>
        <v>0.15478771924972534</v>
      </c>
    </row>
    <row r="18" spans="1:6" s="250" customFormat="1" x14ac:dyDescent="0.2">
      <c r="A18" s="13" t="s">
        <v>19</v>
      </c>
      <c r="B18" s="374">
        <f>'data-b50tableregions'!B16</f>
        <v>0.13609665632247925</v>
      </c>
      <c r="C18" s="374">
        <f>'data-b50tableregions'!C16</f>
        <v>0.14183460175991058</v>
      </c>
      <c r="D18" s="374">
        <f>'data-b50tableregions'!D16</f>
        <v>0.17325308918952942</v>
      </c>
      <c r="E18" s="374">
        <f>'data-b50tableregions'!E16</f>
        <v>0.18830220401287079</v>
      </c>
      <c r="F18" s="375">
        <f>'data-b50tableregions'!F16</f>
        <v>0.13457734882831573</v>
      </c>
    </row>
    <row r="19" spans="1:6" s="250" customFormat="1" x14ac:dyDescent="0.2">
      <c r="A19" s="14" t="s">
        <v>3273</v>
      </c>
      <c r="B19" s="376">
        <f>'data-b50tableregions'!B17</f>
        <v>0.14000000000000001</v>
      </c>
      <c r="C19" s="376">
        <f>'data-b50tableregions'!C17</f>
        <v>0.14531035101413725</v>
      </c>
      <c r="D19" s="376">
        <f>'data-b50tableregions'!D17</f>
        <v>0.17319488525390625</v>
      </c>
      <c r="E19" s="376">
        <f>'data-b50tableregions'!E17</f>
        <v>0.1906660795211792</v>
      </c>
      <c r="F19" s="377">
        <f>'data-b50tableregions'!F17</f>
        <v>0.13308709859848022</v>
      </c>
    </row>
    <row r="20" spans="1:6" s="250" customFormat="1" x14ac:dyDescent="0.2">
      <c r="A20" s="13" t="s">
        <v>3263</v>
      </c>
      <c r="B20" s="374">
        <f>'data-b50tableregions'!B18</f>
        <v>0.15883798897266388</v>
      </c>
      <c r="C20" s="374">
        <f>'data-b50tableregions'!C18</f>
        <v>0.15055687725543976</v>
      </c>
      <c r="D20" s="374">
        <f>'data-b50tableregions'!D18</f>
        <v>0.23315560817718506</v>
      </c>
      <c r="E20" s="374">
        <f>'data-b50tableregions'!E18</f>
        <v>0.2098926454782486</v>
      </c>
      <c r="F20" s="375">
        <f>'data-b50tableregions'!F18</f>
        <v>0.13841994106769562</v>
      </c>
    </row>
    <row r="21" spans="1:6" s="250" customFormat="1" x14ac:dyDescent="0.2">
      <c r="A21" s="14" t="s">
        <v>301</v>
      </c>
      <c r="B21" s="376">
        <f>'data-b50tableregions'!B19</f>
        <v>0.15891305944587458</v>
      </c>
      <c r="C21" s="376">
        <f>'data-b50tableregions'!C19</f>
        <v>0.15062791109085083</v>
      </c>
      <c r="D21" s="376">
        <f>'data-b50tableregions'!D19</f>
        <v>0.23318386300567601</v>
      </c>
      <c r="E21" s="376">
        <f>'data-b50tableregions'!E19</f>
        <v>0.27250232709641309</v>
      </c>
      <c r="F21" s="377">
        <f>'data-b50tableregions'!F19</f>
        <v>0.1698041558265686</v>
      </c>
    </row>
    <row r="22" spans="1:6" s="250" customFormat="1" x14ac:dyDescent="0.2">
      <c r="A22" s="13" t="s">
        <v>63</v>
      </c>
      <c r="B22" s="374">
        <f>'data-b50tableregions'!B20</f>
        <v>0.15552052855491638</v>
      </c>
      <c r="C22" s="374">
        <f>'data-b50tableregions'!C20</f>
        <v>0.13729338347911835</v>
      </c>
      <c r="D22" s="374">
        <f>'data-b50tableregions'!D20</f>
        <v>0.17463034391403198</v>
      </c>
      <c r="E22" s="374">
        <f>'data-b50tableregions'!E20</f>
        <v>0.15477526187896729</v>
      </c>
      <c r="F22" s="375">
        <f>'data-b50tableregions'!F20</f>
        <v>0.12192367017269135</v>
      </c>
    </row>
    <row r="23" spans="1:6" x14ac:dyDescent="0.2">
      <c r="A23" s="14" t="s">
        <v>299</v>
      </c>
      <c r="B23" s="376">
        <f>'data-b50tableregions'!B21</f>
        <v>0.16019584417343141</v>
      </c>
      <c r="C23" s="376">
        <f>'data-b50tableregions'!C21</f>
        <v>0.14245107374191285</v>
      </c>
      <c r="D23" s="376">
        <f>'data-b50tableregions'!D21</f>
        <v>0.19972147778742319</v>
      </c>
      <c r="E23" s="376">
        <f>'data-b50tableregions'!E21</f>
        <v>0.21205276250839233</v>
      </c>
      <c r="F23" s="377">
        <f>'data-b50tableregions'!F21</f>
        <v>0.13100171089172363</v>
      </c>
    </row>
    <row r="24" spans="1:6" x14ac:dyDescent="0.2">
      <c r="A24" s="14" t="s">
        <v>3272</v>
      </c>
      <c r="B24" s="376">
        <f>'data-b50tableregions'!B22</f>
        <v>0.17791221126073672</v>
      </c>
      <c r="C24" s="376">
        <f>'data-b50tableregions'!C22</f>
        <v>0.17397995904084024</v>
      </c>
      <c r="D24" s="376">
        <f>'data-b50tableregions'!D22</f>
        <v>0.16199806585209495</v>
      </c>
      <c r="E24" s="376">
        <f>'data-b50tableregions'!E22</f>
        <v>0.18259388208389282</v>
      </c>
      <c r="F24" s="377">
        <f>'data-b50tableregions'!F22</f>
        <v>0.16378885507583618</v>
      </c>
    </row>
    <row r="25" spans="1:6" x14ac:dyDescent="0.2">
      <c r="A25" s="13" t="s">
        <v>64</v>
      </c>
      <c r="B25" s="374">
        <f>'data-b50tableregions'!B23</f>
        <v>0.12749145925045013</v>
      </c>
      <c r="C25" s="374">
        <f>'data-b50tableregions'!C23</f>
        <v>0.11636769026517868</v>
      </c>
      <c r="D25" s="374">
        <f>'data-b50tableregions'!D23</f>
        <v>0.10412296652793884</v>
      </c>
      <c r="E25" s="374">
        <f>'data-b50tableregions'!E23</f>
        <v>6.738349050283432E-2</v>
      </c>
      <c r="F25" s="375">
        <f>'data-b50tableregions'!F23</f>
        <v>8.6055301129817963E-2</v>
      </c>
    </row>
    <row r="26" spans="1:6" s="250" customFormat="1" ht="17" thickBot="1" x14ac:dyDescent="0.25">
      <c r="A26" s="16" t="s">
        <v>3271</v>
      </c>
      <c r="B26" s="376">
        <f>'data-b50tableregions'!B24</f>
        <v>0.12779877761495623</v>
      </c>
      <c r="C26" s="376">
        <f>'data-b50tableregions'!C24</f>
        <v>0.11792891681551823</v>
      </c>
      <c r="D26" s="376">
        <f>'data-b50tableregions'!D24</f>
        <v>0.11797398058880797</v>
      </c>
      <c r="E26" s="376">
        <f>'data-b50tableregions'!E24</f>
        <v>0.13324683904647827</v>
      </c>
      <c r="F26" s="377">
        <f>'data-b50tableregions'!F24</f>
        <v>5.8046698570251465E-2</v>
      </c>
    </row>
    <row r="27" spans="1:6" s="250" customFormat="1" x14ac:dyDescent="0.2">
      <c r="A27" s="507" t="s">
        <v>4493</v>
      </c>
      <c r="B27" s="508"/>
      <c r="C27" s="508"/>
      <c r="D27" s="508"/>
      <c r="E27" s="508"/>
      <c r="F27" s="509"/>
    </row>
    <row r="28" spans="1:6" ht="17" thickBot="1" x14ac:dyDescent="0.25">
      <c r="A28" s="510"/>
      <c r="B28" s="511"/>
      <c r="C28" s="511"/>
      <c r="D28" s="511"/>
      <c r="E28" s="511"/>
      <c r="F28" s="512"/>
    </row>
    <row r="29" spans="1:6" x14ac:dyDescent="0.2">
      <c r="A29" s="38" t="s">
        <v>315</v>
      </c>
    </row>
    <row r="30" spans="1:6" x14ac:dyDescent="0.2">
      <c r="A30" s="38" t="s">
        <v>316</v>
      </c>
    </row>
  </sheetData>
  <mergeCells count="2">
    <mergeCell ref="A1:F1"/>
    <mergeCell ref="A27:F28"/>
  </mergeCells>
  <hyperlinks>
    <hyperlink ref="A29" location="'data-incomepcsum'!A1" display="Go to data" xr:uid="{00000000-0004-0000-0700-000000000000}"/>
    <hyperlink ref="A30" location="'Table of Contents'!A1" display="Go to table of contents" xr:uid="{00000000-0004-0000-0700-000001000000}"/>
  </hyperlink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C21"/>
  <sheetViews>
    <sheetView workbookViewId="0"/>
  </sheetViews>
  <sheetFormatPr baseColWidth="10" defaultColWidth="8.83203125" defaultRowHeight="16" x14ac:dyDescent="0.2"/>
  <sheetData>
    <row r="1" spans="1:3" x14ac:dyDescent="0.2">
      <c r="A1" t="s">
        <v>430</v>
      </c>
      <c r="B1" t="s">
        <v>431</v>
      </c>
      <c r="C1" t="s">
        <v>432</v>
      </c>
    </row>
    <row r="2" spans="1:3" x14ac:dyDescent="0.2">
      <c r="A2" s="1">
        <v>1820</v>
      </c>
      <c r="B2" s="1">
        <v>0.18650569021701813</v>
      </c>
      <c r="C2" s="1">
        <v>0.23668374121189117</v>
      </c>
    </row>
    <row r="3" spans="1:3" x14ac:dyDescent="0.2">
      <c r="A3" s="1">
        <v>1850</v>
      </c>
      <c r="B3" s="1">
        <v>0.18734389543533325</v>
      </c>
      <c r="C3" s="1">
        <v>0.2382022887468338</v>
      </c>
    </row>
    <row r="4" spans="1:3" x14ac:dyDescent="0.2">
      <c r="A4" s="1">
        <v>1880</v>
      </c>
      <c r="B4" s="1">
        <v>0.18794368207454681</v>
      </c>
      <c r="C4" s="1">
        <v>0.23897498846054077</v>
      </c>
    </row>
    <row r="5" spans="1:3" x14ac:dyDescent="0.2">
      <c r="A5" s="1">
        <v>1900</v>
      </c>
      <c r="B5" s="1">
        <v>0.19002319872379303</v>
      </c>
      <c r="C5" s="1">
        <v>0.24254599213600159</v>
      </c>
    </row>
    <row r="6" spans="1:3" x14ac:dyDescent="0.2">
      <c r="A6" s="1">
        <v>1910</v>
      </c>
      <c r="B6" s="1">
        <v>0.19442945718765259</v>
      </c>
      <c r="C6" s="1">
        <v>0.24925702810287476</v>
      </c>
    </row>
    <row r="7" spans="1:3" x14ac:dyDescent="0.2">
      <c r="A7" s="1">
        <v>1920</v>
      </c>
      <c r="B7" s="1">
        <v>0.19007749855518341</v>
      </c>
      <c r="C7" s="1">
        <v>0.22575964033603668</v>
      </c>
    </row>
    <row r="8" spans="1:3" x14ac:dyDescent="0.2">
      <c r="A8" s="1">
        <v>1930</v>
      </c>
      <c r="B8" s="1">
        <v>0.19150686264038086</v>
      </c>
      <c r="C8" s="1">
        <v>0.23802085220813751</v>
      </c>
    </row>
    <row r="9" spans="1:3" x14ac:dyDescent="0.2">
      <c r="A9" s="1">
        <v>1940</v>
      </c>
      <c r="B9" s="1">
        <v>0.19229777157306671</v>
      </c>
      <c r="C9" s="1">
        <v>0.24104204773902893</v>
      </c>
    </row>
    <row r="10" spans="1:3" x14ac:dyDescent="0.2">
      <c r="A10" s="1">
        <v>1950</v>
      </c>
      <c r="B10" s="1">
        <v>0.19302617013454437</v>
      </c>
      <c r="C10" s="1">
        <v>0.24070392549037933</v>
      </c>
    </row>
    <row r="11" spans="1:3" x14ac:dyDescent="0.2">
      <c r="A11" s="1">
        <v>1960</v>
      </c>
      <c r="B11" s="1">
        <v>0.19504113495349884</v>
      </c>
      <c r="C11" s="1">
        <v>0.23324990272521973</v>
      </c>
    </row>
    <row r="12" spans="1:3" x14ac:dyDescent="0.2">
      <c r="A12" s="1">
        <v>1970</v>
      </c>
      <c r="B12" s="1">
        <v>0.19413140416145325</v>
      </c>
      <c r="C12" s="1">
        <v>0.23416799306869507</v>
      </c>
    </row>
    <row r="13" spans="1:3" x14ac:dyDescent="0.2">
      <c r="A13" s="1">
        <v>1980</v>
      </c>
      <c r="B13" s="1">
        <v>0.20857805013656616</v>
      </c>
      <c r="C13" s="1">
        <v>0.24784797430038452</v>
      </c>
    </row>
    <row r="14" spans="1:3" x14ac:dyDescent="0.2">
      <c r="A14" s="1">
        <v>1985</v>
      </c>
      <c r="B14" s="1">
        <v>0.21431763470172882</v>
      </c>
      <c r="C14" s="1">
        <v>0.25162151455879211</v>
      </c>
    </row>
    <row r="15" spans="1:3" x14ac:dyDescent="0.2">
      <c r="A15" s="1">
        <v>1990</v>
      </c>
      <c r="B15" s="1">
        <v>0.21110594272613525</v>
      </c>
      <c r="C15" s="1">
        <v>0.25148123502731323</v>
      </c>
    </row>
    <row r="16" spans="1:3" x14ac:dyDescent="0.2">
      <c r="A16" s="1">
        <v>1995</v>
      </c>
      <c r="B16" s="1">
        <v>0.23033858835697174</v>
      </c>
      <c r="C16" s="1">
        <v>0.27376046776771545</v>
      </c>
    </row>
    <row r="17" spans="1:3" x14ac:dyDescent="0.2">
      <c r="A17" s="1">
        <v>2000</v>
      </c>
      <c r="B17" s="1">
        <v>0.22526033222675323</v>
      </c>
      <c r="C17" s="1">
        <v>0.27091673016548157</v>
      </c>
    </row>
    <row r="18" spans="1:3" x14ac:dyDescent="0.2">
      <c r="A18" s="1">
        <v>2005</v>
      </c>
      <c r="B18" s="1">
        <v>0.23091241717338562</v>
      </c>
      <c r="C18" s="1">
        <v>0.27827420830726624</v>
      </c>
    </row>
    <row r="19" spans="1:3" x14ac:dyDescent="0.2">
      <c r="A19" s="1">
        <v>2010</v>
      </c>
      <c r="B19" s="1">
        <v>0.23676379024982452</v>
      </c>
      <c r="C19" s="1">
        <v>0.28385213017463684</v>
      </c>
    </row>
    <row r="20" spans="1:3" x14ac:dyDescent="0.2">
      <c r="A20" s="1">
        <v>2015</v>
      </c>
      <c r="B20" s="1">
        <v>0.23383964598178864</v>
      </c>
      <c r="C20" s="1">
        <v>0.28086179494857788</v>
      </c>
    </row>
    <row r="21" spans="1:3" x14ac:dyDescent="0.2">
      <c r="A21" s="1">
        <v>2020</v>
      </c>
      <c r="B21" s="1">
        <v>0.23525400459766388</v>
      </c>
      <c r="C21" s="1">
        <v>0.28146117925643921</v>
      </c>
    </row>
  </sheetData>
  <pageMargins left="0.7" right="0.7" top="0.75" bottom="0.75" header="0.3" footer="0.3"/>
  <pageSetup paperSize="9" orientation="portrait" horizontalDpi="0" verticalDpi="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C2803"/>
  <sheetViews>
    <sheetView workbookViewId="0">
      <selection activeCell="B23" sqref="B23"/>
    </sheetView>
  </sheetViews>
  <sheetFormatPr baseColWidth="10" defaultColWidth="8.83203125" defaultRowHeight="16" x14ac:dyDescent="0.2"/>
  <cols>
    <col min="2" max="2" width="14.5" customWidth="1"/>
    <col min="3" max="3" width="15" customWidth="1"/>
  </cols>
  <sheetData>
    <row r="1" spans="1:3" x14ac:dyDescent="0.2">
      <c r="A1" t="s">
        <v>452</v>
      </c>
      <c r="B1" t="s">
        <v>453</v>
      </c>
      <c r="C1" t="s">
        <v>454</v>
      </c>
    </row>
    <row r="2" spans="1:3" x14ac:dyDescent="0.2">
      <c r="A2">
        <v>1820</v>
      </c>
      <c r="B2">
        <v>1</v>
      </c>
      <c r="C2" t="s">
        <v>455</v>
      </c>
    </row>
    <row r="3" spans="1:3" x14ac:dyDescent="0.2">
      <c r="A3">
        <v>1820</v>
      </c>
      <c r="B3">
        <v>0.48999997973442078</v>
      </c>
      <c r="C3" t="s">
        <v>456</v>
      </c>
    </row>
    <row r="4" spans="1:3" x14ac:dyDescent="0.2">
      <c r="A4">
        <v>1820</v>
      </c>
      <c r="B4">
        <v>1</v>
      </c>
      <c r="C4" t="s">
        <v>457</v>
      </c>
    </row>
    <row r="5" spans="1:3" x14ac:dyDescent="0.2">
      <c r="A5">
        <v>1820</v>
      </c>
      <c r="B5">
        <v>1</v>
      </c>
      <c r="C5" t="s">
        <v>458</v>
      </c>
    </row>
    <row r="6" spans="1:3" x14ac:dyDescent="0.2">
      <c r="A6">
        <v>1820</v>
      </c>
      <c r="B6">
        <v>1</v>
      </c>
      <c r="C6" t="s">
        <v>459</v>
      </c>
    </row>
    <row r="7" spans="1:3" x14ac:dyDescent="0.2">
      <c r="A7">
        <v>1820</v>
      </c>
      <c r="B7">
        <v>1</v>
      </c>
      <c r="C7" t="s">
        <v>460</v>
      </c>
    </row>
    <row r="8" spans="1:3" x14ac:dyDescent="0.2">
      <c r="A8">
        <v>1820</v>
      </c>
      <c r="B8">
        <v>1</v>
      </c>
      <c r="C8" t="s">
        <v>461</v>
      </c>
    </row>
    <row r="9" spans="1:3" x14ac:dyDescent="0.2">
      <c r="A9">
        <v>1820</v>
      </c>
      <c r="B9">
        <v>1</v>
      </c>
      <c r="C9" t="s">
        <v>462</v>
      </c>
    </row>
    <row r="10" spans="1:3" x14ac:dyDescent="0.2">
      <c r="A10">
        <v>1850</v>
      </c>
      <c r="B10">
        <v>0.68999999761581421</v>
      </c>
      <c r="C10" t="s">
        <v>463</v>
      </c>
    </row>
    <row r="11" spans="1:3" x14ac:dyDescent="0.2">
      <c r="A11">
        <v>1850</v>
      </c>
      <c r="B11">
        <v>1</v>
      </c>
      <c r="C11" t="s">
        <v>464</v>
      </c>
    </row>
    <row r="12" spans="1:3" x14ac:dyDescent="0.2">
      <c r="A12">
        <v>1850</v>
      </c>
      <c r="B12">
        <v>1</v>
      </c>
      <c r="C12" t="s">
        <v>465</v>
      </c>
    </row>
    <row r="13" spans="1:3" x14ac:dyDescent="0.2">
      <c r="A13">
        <v>1850</v>
      </c>
      <c r="B13">
        <v>1</v>
      </c>
      <c r="C13" t="s">
        <v>466</v>
      </c>
    </row>
    <row r="14" spans="1:3" x14ac:dyDescent="0.2">
      <c r="A14">
        <v>1850</v>
      </c>
      <c r="B14">
        <v>1</v>
      </c>
      <c r="C14" t="s">
        <v>467</v>
      </c>
    </row>
    <row r="15" spans="1:3" x14ac:dyDescent="0.2">
      <c r="A15">
        <v>1880</v>
      </c>
      <c r="B15">
        <v>1</v>
      </c>
      <c r="C15" t="s">
        <v>468</v>
      </c>
    </row>
    <row r="16" spans="1:3" x14ac:dyDescent="0.2">
      <c r="A16">
        <v>1880</v>
      </c>
      <c r="B16">
        <v>1</v>
      </c>
      <c r="C16" t="s">
        <v>469</v>
      </c>
    </row>
    <row r="17" spans="1:3" x14ac:dyDescent="0.2">
      <c r="A17">
        <v>1880</v>
      </c>
      <c r="B17">
        <v>1</v>
      </c>
      <c r="C17" t="s">
        <v>470</v>
      </c>
    </row>
    <row r="18" spans="1:3" x14ac:dyDescent="0.2">
      <c r="A18">
        <v>1880</v>
      </c>
      <c r="B18">
        <v>0.31000000238418579</v>
      </c>
      <c r="C18" t="s">
        <v>471</v>
      </c>
    </row>
    <row r="19" spans="1:3" x14ac:dyDescent="0.2">
      <c r="A19">
        <v>1900</v>
      </c>
      <c r="B19">
        <v>1</v>
      </c>
      <c r="C19" t="s">
        <v>472</v>
      </c>
    </row>
    <row r="20" spans="1:3" x14ac:dyDescent="0.2">
      <c r="A20">
        <v>1900</v>
      </c>
      <c r="B20">
        <v>1</v>
      </c>
      <c r="C20" t="s">
        <v>473</v>
      </c>
    </row>
    <row r="21" spans="1:3" x14ac:dyDescent="0.2">
      <c r="A21">
        <v>1900</v>
      </c>
      <c r="B21">
        <v>1</v>
      </c>
      <c r="C21" t="s">
        <v>474</v>
      </c>
    </row>
    <row r="22" spans="1:3" x14ac:dyDescent="0.2">
      <c r="A22">
        <v>1900</v>
      </c>
      <c r="B22">
        <v>1</v>
      </c>
      <c r="C22" t="s">
        <v>475</v>
      </c>
    </row>
    <row r="23" spans="1:3" x14ac:dyDescent="0.2">
      <c r="A23">
        <v>1900</v>
      </c>
      <c r="B23">
        <v>1</v>
      </c>
      <c r="C23" t="s">
        <v>476</v>
      </c>
    </row>
    <row r="24" spans="1:3" x14ac:dyDescent="0.2">
      <c r="A24">
        <v>1900</v>
      </c>
      <c r="B24">
        <v>0.29999998211860657</v>
      </c>
      <c r="C24" t="s">
        <v>477</v>
      </c>
    </row>
    <row r="25" spans="1:3" x14ac:dyDescent="0.2">
      <c r="A25">
        <v>1910</v>
      </c>
      <c r="B25">
        <v>1</v>
      </c>
      <c r="C25" t="s">
        <v>478</v>
      </c>
    </row>
    <row r="26" spans="1:3" x14ac:dyDescent="0.2">
      <c r="A26">
        <v>1910</v>
      </c>
      <c r="B26">
        <v>1</v>
      </c>
      <c r="C26" t="s">
        <v>479</v>
      </c>
    </row>
    <row r="27" spans="1:3" x14ac:dyDescent="0.2">
      <c r="A27">
        <v>1910</v>
      </c>
      <c r="B27">
        <v>1</v>
      </c>
      <c r="C27" t="s">
        <v>480</v>
      </c>
    </row>
    <row r="28" spans="1:3" x14ac:dyDescent="0.2">
      <c r="A28">
        <v>1910</v>
      </c>
      <c r="B28">
        <v>1</v>
      </c>
      <c r="C28" t="s">
        <v>481</v>
      </c>
    </row>
    <row r="29" spans="1:3" x14ac:dyDescent="0.2">
      <c r="A29">
        <v>1910</v>
      </c>
      <c r="B29">
        <v>1</v>
      </c>
      <c r="C29" t="s">
        <v>482</v>
      </c>
    </row>
    <row r="30" spans="1:3" x14ac:dyDescent="0.2">
      <c r="A30">
        <v>1910</v>
      </c>
      <c r="B30">
        <v>0.87000000476837158</v>
      </c>
      <c r="C30" t="s">
        <v>483</v>
      </c>
    </row>
    <row r="31" spans="1:3" x14ac:dyDescent="0.2">
      <c r="A31">
        <v>1920</v>
      </c>
      <c r="B31">
        <v>1</v>
      </c>
      <c r="C31" t="s">
        <v>484</v>
      </c>
    </row>
    <row r="32" spans="1:3" x14ac:dyDescent="0.2">
      <c r="A32">
        <v>1920</v>
      </c>
      <c r="B32">
        <v>1</v>
      </c>
      <c r="C32" t="s">
        <v>485</v>
      </c>
    </row>
    <row r="33" spans="1:3" x14ac:dyDescent="0.2">
      <c r="A33">
        <v>1920</v>
      </c>
      <c r="B33">
        <v>1</v>
      </c>
      <c r="C33" t="s">
        <v>486</v>
      </c>
    </row>
    <row r="34" spans="1:3" x14ac:dyDescent="0.2">
      <c r="A34">
        <v>1920</v>
      </c>
      <c r="B34">
        <v>0.51999998092651367</v>
      </c>
      <c r="C34" t="s">
        <v>487</v>
      </c>
    </row>
    <row r="35" spans="1:3" x14ac:dyDescent="0.2">
      <c r="A35">
        <v>1920</v>
      </c>
      <c r="B35">
        <v>1</v>
      </c>
      <c r="C35" t="s">
        <v>488</v>
      </c>
    </row>
    <row r="36" spans="1:3" x14ac:dyDescent="0.2">
      <c r="A36">
        <v>1920</v>
      </c>
      <c r="B36">
        <v>1</v>
      </c>
      <c r="C36" t="s">
        <v>489</v>
      </c>
    </row>
    <row r="37" spans="1:3" x14ac:dyDescent="0.2">
      <c r="A37">
        <v>1930</v>
      </c>
      <c r="B37">
        <v>1</v>
      </c>
      <c r="C37" t="s">
        <v>490</v>
      </c>
    </row>
    <row r="38" spans="1:3" x14ac:dyDescent="0.2">
      <c r="A38">
        <v>1930</v>
      </c>
      <c r="B38">
        <v>1</v>
      </c>
      <c r="C38" t="s">
        <v>491</v>
      </c>
    </row>
    <row r="39" spans="1:3" x14ac:dyDescent="0.2">
      <c r="A39">
        <v>1930</v>
      </c>
      <c r="B39">
        <v>1</v>
      </c>
      <c r="C39" t="s">
        <v>492</v>
      </c>
    </row>
    <row r="40" spans="1:3" x14ac:dyDescent="0.2">
      <c r="A40">
        <v>1930</v>
      </c>
      <c r="B40">
        <v>1</v>
      </c>
      <c r="C40" t="s">
        <v>493</v>
      </c>
    </row>
    <row r="41" spans="1:3" x14ac:dyDescent="0.2">
      <c r="A41">
        <v>1930</v>
      </c>
      <c r="B41">
        <v>5.9999998658895493E-2</v>
      </c>
      <c r="C41" t="s">
        <v>494</v>
      </c>
    </row>
    <row r="42" spans="1:3" x14ac:dyDescent="0.2">
      <c r="A42">
        <v>1930</v>
      </c>
      <c r="B42">
        <v>1</v>
      </c>
      <c r="C42" t="s">
        <v>495</v>
      </c>
    </row>
    <row r="43" spans="1:3" x14ac:dyDescent="0.2">
      <c r="A43">
        <v>1940</v>
      </c>
      <c r="B43">
        <v>1</v>
      </c>
      <c r="C43" t="s">
        <v>496</v>
      </c>
    </row>
    <row r="44" spans="1:3" x14ac:dyDescent="0.2">
      <c r="A44">
        <v>1940</v>
      </c>
      <c r="B44">
        <v>1</v>
      </c>
      <c r="C44" t="s">
        <v>497</v>
      </c>
    </row>
    <row r="45" spans="1:3" x14ac:dyDescent="0.2">
      <c r="A45">
        <v>1940</v>
      </c>
      <c r="B45">
        <v>1</v>
      </c>
      <c r="C45" t="s">
        <v>498</v>
      </c>
    </row>
    <row r="46" spans="1:3" x14ac:dyDescent="0.2">
      <c r="A46">
        <v>1940</v>
      </c>
      <c r="B46">
        <v>1</v>
      </c>
      <c r="C46" t="s">
        <v>499</v>
      </c>
    </row>
    <row r="47" spans="1:3" x14ac:dyDescent="0.2">
      <c r="A47">
        <v>1940</v>
      </c>
      <c r="B47">
        <v>0.8399999737739563</v>
      </c>
      <c r="C47" t="s">
        <v>500</v>
      </c>
    </row>
    <row r="48" spans="1:3" x14ac:dyDescent="0.2">
      <c r="A48">
        <v>1950</v>
      </c>
      <c r="B48">
        <v>1</v>
      </c>
      <c r="C48" t="s">
        <v>501</v>
      </c>
    </row>
    <row r="49" spans="1:3" x14ac:dyDescent="0.2">
      <c r="A49">
        <v>1950</v>
      </c>
      <c r="B49">
        <v>1</v>
      </c>
      <c r="C49" t="s">
        <v>502</v>
      </c>
    </row>
    <row r="50" spans="1:3" x14ac:dyDescent="0.2">
      <c r="A50">
        <v>1950</v>
      </c>
      <c r="B50">
        <v>1</v>
      </c>
      <c r="C50" t="s">
        <v>503</v>
      </c>
    </row>
    <row r="51" spans="1:3" x14ac:dyDescent="0.2">
      <c r="A51">
        <v>1950</v>
      </c>
      <c r="B51">
        <v>1</v>
      </c>
      <c r="C51" t="s">
        <v>504</v>
      </c>
    </row>
    <row r="52" spans="1:3" x14ac:dyDescent="0.2">
      <c r="A52">
        <v>1950</v>
      </c>
      <c r="B52">
        <v>1</v>
      </c>
      <c r="C52" t="s">
        <v>505</v>
      </c>
    </row>
    <row r="53" spans="1:3" x14ac:dyDescent="0.2">
      <c r="A53">
        <v>1950</v>
      </c>
      <c r="B53">
        <v>0.10999999940395355</v>
      </c>
      <c r="C53" t="s">
        <v>506</v>
      </c>
    </row>
    <row r="54" spans="1:3" x14ac:dyDescent="0.2">
      <c r="A54">
        <v>1960</v>
      </c>
      <c r="B54">
        <v>1</v>
      </c>
      <c r="C54" t="s">
        <v>507</v>
      </c>
    </row>
    <row r="55" spans="1:3" x14ac:dyDescent="0.2">
      <c r="A55">
        <v>1960</v>
      </c>
      <c r="B55">
        <v>1</v>
      </c>
      <c r="C55" t="s">
        <v>508</v>
      </c>
    </row>
    <row r="56" spans="1:3" x14ac:dyDescent="0.2">
      <c r="A56">
        <v>1960</v>
      </c>
      <c r="B56">
        <v>1</v>
      </c>
      <c r="C56" t="s">
        <v>509</v>
      </c>
    </row>
    <row r="57" spans="1:3" x14ac:dyDescent="0.2">
      <c r="A57">
        <v>1960</v>
      </c>
      <c r="B57">
        <v>1</v>
      </c>
      <c r="C57" t="s">
        <v>510</v>
      </c>
    </row>
    <row r="58" spans="1:3" x14ac:dyDescent="0.2">
      <c r="A58">
        <v>1960</v>
      </c>
      <c r="B58">
        <v>1</v>
      </c>
      <c r="C58" t="s">
        <v>511</v>
      </c>
    </row>
    <row r="59" spans="1:3" x14ac:dyDescent="0.2">
      <c r="A59">
        <v>1960</v>
      </c>
      <c r="B59">
        <v>4.9999997019767761E-2</v>
      </c>
      <c r="C59" t="s">
        <v>512</v>
      </c>
    </row>
    <row r="60" spans="1:3" x14ac:dyDescent="0.2">
      <c r="A60">
        <v>1970</v>
      </c>
      <c r="B60">
        <v>1</v>
      </c>
      <c r="C60" t="s">
        <v>513</v>
      </c>
    </row>
    <row r="61" spans="1:3" x14ac:dyDescent="0.2">
      <c r="A61">
        <v>1970</v>
      </c>
      <c r="B61">
        <v>1</v>
      </c>
      <c r="C61" t="s">
        <v>514</v>
      </c>
    </row>
    <row r="62" spans="1:3" x14ac:dyDescent="0.2">
      <c r="A62">
        <v>1970</v>
      </c>
      <c r="B62">
        <v>1</v>
      </c>
      <c r="C62" t="s">
        <v>515</v>
      </c>
    </row>
    <row r="63" spans="1:3" x14ac:dyDescent="0.2">
      <c r="A63">
        <v>1970</v>
      </c>
      <c r="B63">
        <v>1</v>
      </c>
      <c r="C63" t="s">
        <v>516</v>
      </c>
    </row>
    <row r="64" spans="1:3" x14ac:dyDescent="0.2">
      <c r="A64">
        <v>1970</v>
      </c>
      <c r="B64">
        <v>9.9999994039535522E-2</v>
      </c>
      <c r="C64" t="s">
        <v>517</v>
      </c>
    </row>
    <row r="65" spans="1:3" x14ac:dyDescent="0.2">
      <c r="A65">
        <v>1980</v>
      </c>
      <c r="B65">
        <v>1</v>
      </c>
      <c r="C65" t="s">
        <v>518</v>
      </c>
    </row>
    <row r="66" spans="1:3" x14ac:dyDescent="0.2">
      <c r="A66">
        <v>1980</v>
      </c>
      <c r="B66">
        <v>1</v>
      </c>
      <c r="C66" t="s">
        <v>519</v>
      </c>
    </row>
    <row r="67" spans="1:3" x14ac:dyDescent="0.2">
      <c r="A67">
        <v>1980</v>
      </c>
      <c r="B67">
        <v>1</v>
      </c>
      <c r="C67" t="s">
        <v>520</v>
      </c>
    </row>
    <row r="68" spans="1:3" x14ac:dyDescent="0.2">
      <c r="A68">
        <v>1980</v>
      </c>
      <c r="B68">
        <v>1</v>
      </c>
      <c r="C68" t="s">
        <v>521</v>
      </c>
    </row>
    <row r="69" spans="1:3" x14ac:dyDescent="0.2">
      <c r="A69">
        <v>1980</v>
      </c>
      <c r="B69">
        <v>1</v>
      </c>
      <c r="C69" t="s">
        <v>522</v>
      </c>
    </row>
    <row r="70" spans="1:3" x14ac:dyDescent="0.2">
      <c r="A70">
        <v>1980</v>
      </c>
      <c r="B70">
        <v>1</v>
      </c>
      <c r="C70" t="s">
        <v>523</v>
      </c>
    </row>
    <row r="71" spans="1:3" x14ac:dyDescent="0.2">
      <c r="A71">
        <v>1980</v>
      </c>
      <c r="B71">
        <v>1</v>
      </c>
      <c r="C71" t="s">
        <v>524</v>
      </c>
    </row>
    <row r="72" spans="1:3" x14ac:dyDescent="0.2">
      <c r="A72">
        <v>1980</v>
      </c>
      <c r="B72">
        <v>1</v>
      </c>
      <c r="C72" t="s">
        <v>525</v>
      </c>
    </row>
    <row r="73" spans="1:3" x14ac:dyDescent="0.2">
      <c r="A73">
        <v>1980</v>
      </c>
      <c r="B73">
        <v>1</v>
      </c>
      <c r="C73" t="s">
        <v>526</v>
      </c>
    </row>
    <row r="74" spans="1:3" x14ac:dyDescent="0.2">
      <c r="A74">
        <v>1980</v>
      </c>
      <c r="B74">
        <v>1</v>
      </c>
      <c r="C74" t="s">
        <v>527</v>
      </c>
    </row>
    <row r="75" spans="1:3" x14ac:dyDescent="0.2">
      <c r="A75">
        <v>1980</v>
      </c>
      <c r="B75">
        <v>1</v>
      </c>
      <c r="C75" t="s">
        <v>528</v>
      </c>
    </row>
    <row r="76" spans="1:3" x14ac:dyDescent="0.2">
      <c r="A76">
        <v>1980</v>
      </c>
      <c r="B76">
        <v>1</v>
      </c>
      <c r="C76" t="s">
        <v>529</v>
      </c>
    </row>
    <row r="77" spans="1:3" x14ac:dyDescent="0.2">
      <c r="A77">
        <v>1980</v>
      </c>
      <c r="B77">
        <v>1</v>
      </c>
      <c r="C77" t="s">
        <v>530</v>
      </c>
    </row>
    <row r="78" spans="1:3" x14ac:dyDescent="0.2">
      <c r="A78">
        <v>1980</v>
      </c>
      <c r="B78">
        <v>1</v>
      </c>
      <c r="C78" t="s">
        <v>531</v>
      </c>
    </row>
    <row r="79" spans="1:3" x14ac:dyDescent="0.2">
      <c r="A79">
        <v>1980</v>
      </c>
      <c r="B79">
        <v>1</v>
      </c>
      <c r="C79" t="s">
        <v>532</v>
      </c>
    </row>
    <row r="80" spans="1:3" x14ac:dyDescent="0.2">
      <c r="A80">
        <v>1980</v>
      </c>
      <c r="B80">
        <v>1</v>
      </c>
      <c r="C80" t="s">
        <v>533</v>
      </c>
    </row>
    <row r="81" spans="1:3" x14ac:dyDescent="0.2">
      <c r="A81">
        <v>1980</v>
      </c>
      <c r="B81">
        <v>1</v>
      </c>
      <c r="C81" t="s">
        <v>534</v>
      </c>
    </row>
    <row r="82" spans="1:3" x14ac:dyDescent="0.2">
      <c r="A82">
        <v>1980</v>
      </c>
      <c r="B82">
        <v>1</v>
      </c>
      <c r="C82" t="s">
        <v>535</v>
      </c>
    </row>
    <row r="83" spans="1:3" x14ac:dyDescent="0.2">
      <c r="A83">
        <v>1980</v>
      </c>
      <c r="B83">
        <v>1</v>
      </c>
      <c r="C83" t="s">
        <v>536</v>
      </c>
    </row>
    <row r="84" spans="1:3" x14ac:dyDescent="0.2">
      <c r="A84">
        <v>1980</v>
      </c>
      <c r="B84">
        <v>1</v>
      </c>
      <c r="C84" t="s">
        <v>537</v>
      </c>
    </row>
    <row r="85" spans="1:3" x14ac:dyDescent="0.2">
      <c r="A85">
        <v>1980</v>
      </c>
      <c r="B85">
        <v>1</v>
      </c>
      <c r="C85" t="s">
        <v>538</v>
      </c>
    </row>
    <row r="86" spans="1:3" x14ac:dyDescent="0.2">
      <c r="A86">
        <v>1980</v>
      </c>
      <c r="B86">
        <v>1</v>
      </c>
      <c r="C86" t="s">
        <v>539</v>
      </c>
    </row>
    <row r="87" spans="1:3" x14ac:dyDescent="0.2">
      <c r="A87">
        <v>1980</v>
      </c>
      <c r="B87">
        <v>1</v>
      </c>
      <c r="C87" t="s">
        <v>540</v>
      </c>
    </row>
    <row r="88" spans="1:3" x14ac:dyDescent="0.2">
      <c r="A88">
        <v>1980</v>
      </c>
      <c r="B88">
        <v>1</v>
      </c>
      <c r="C88" t="s">
        <v>541</v>
      </c>
    </row>
    <row r="89" spans="1:3" x14ac:dyDescent="0.2">
      <c r="A89">
        <v>1980</v>
      </c>
      <c r="B89">
        <v>1</v>
      </c>
      <c r="C89" t="s">
        <v>542</v>
      </c>
    </row>
    <row r="90" spans="1:3" x14ac:dyDescent="0.2">
      <c r="A90">
        <v>1980</v>
      </c>
      <c r="B90">
        <v>1</v>
      </c>
      <c r="C90" t="s">
        <v>543</v>
      </c>
    </row>
    <row r="91" spans="1:3" x14ac:dyDescent="0.2">
      <c r="A91">
        <v>1980</v>
      </c>
      <c r="B91">
        <v>1</v>
      </c>
      <c r="C91" t="s">
        <v>544</v>
      </c>
    </row>
    <row r="92" spans="1:3" x14ac:dyDescent="0.2">
      <c r="A92">
        <v>1980</v>
      </c>
      <c r="B92">
        <v>1</v>
      </c>
      <c r="C92" t="s">
        <v>545</v>
      </c>
    </row>
    <row r="93" spans="1:3" x14ac:dyDescent="0.2">
      <c r="A93">
        <v>1980</v>
      </c>
      <c r="B93">
        <v>1</v>
      </c>
      <c r="C93" t="s">
        <v>546</v>
      </c>
    </row>
    <row r="94" spans="1:3" x14ac:dyDescent="0.2">
      <c r="A94">
        <v>1980</v>
      </c>
      <c r="B94">
        <v>0.28999999165534973</v>
      </c>
      <c r="C94" t="s">
        <v>547</v>
      </c>
    </row>
    <row r="95" spans="1:3" x14ac:dyDescent="0.2">
      <c r="A95">
        <v>1980</v>
      </c>
      <c r="B95">
        <v>1</v>
      </c>
      <c r="C95" t="s">
        <v>548</v>
      </c>
    </row>
    <row r="96" spans="1:3" x14ac:dyDescent="0.2">
      <c r="A96">
        <v>1980</v>
      </c>
      <c r="B96">
        <v>1</v>
      </c>
      <c r="C96" t="s">
        <v>549</v>
      </c>
    </row>
    <row r="97" spans="1:3" x14ac:dyDescent="0.2">
      <c r="A97">
        <v>1980</v>
      </c>
      <c r="B97">
        <v>1</v>
      </c>
      <c r="C97" t="s">
        <v>550</v>
      </c>
    </row>
    <row r="98" spans="1:3" x14ac:dyDescent="0.2">
      <c r="A98">
        <v>1980</v>
      </c>
      <c r="B98">
        <v>1</v>
      </c>
      <c r="C98" t="s">
        <v>551</v>
      </c>
    </row>
    <row r="99" spans="1:3" x14ac:dyDescent="0.2">
      <c r="A99">
        <v>1980</v>
      </c>
      <c r="B99">
        <v>1</v>
      </c>
      <c r="C99" t="s">
        <v>552</v>
      </c>
    </row>
    <row r="100" spans="1:3" x14ac:dyDescent="0.2">
      <c r="A100">
        <v>1980</v>
      </c>
      <c r="B100">
        <v>1</v>
      </c>
      <c r="C100" t="s">
        <v>553</v>
      </c>
    </row>
    <row r="101" spans="1:3" x14ac:dyDescent="0.2">
      <c r="A101">
        <v>1980</v>
      </c>
      <c r="B101">
        <v>1</v>
      </c>
      <c r="C101" t="s">
        <v>554</v>
      </c>
    </row>
    <row r="102" spans="1:3" x14ac:dyDescent="0.2">
      <c r="A102">
        <v>1980</v>
      </c>
      <c r="B102">
        <v>1</v>
      </c>
      <c r="C102" t="s">
        <v>555</v>
      </c>
    </row>
    <row r="103" spans="1:3" x14ac:dyDescent="0.2">
      <c r="A103">
        <v>1980</v>
      </c>
      <c r="B103">
        <v>1</v>
      </c>
      <c r="C103" t="s">
        <v>556</v>
      </c>
    </row>
    <row r="104" spans="1:3" x14ac:dyDescent="0.2">
      <c r="A104">
        <v>1980</v>
      </c>
      <c r="B104">
        <v>1</v>
      </c>
      <c r="C104" t="s">
        <v>557</v>
      </c>
    </row>
    <row r="105" spans="1:3" x14ac:dyDescent="0.2">
      <c r="A105">
        <v>1981</v>
      </c>
      <c r="B105">
        <v>1</v>
      </c>
      <c r="C105" t="s">
        <v>558</v>
      </c>
    </row>
    <row r="106" spans="1:3" x14ac:dyDescent="0.2">
      <c r="A106">
        <v>1981</v>
      </c>
      <c r="B106">
        <v>1</v>
      </c>
      <c r="C106" t="s">
        <v>559</v>
      </c>
    </row>
    <row r="107" spans="1:3" x14ac:dyDescent="0.2">
      <c r="A107">
        <v>1981</v>
      </c>
      <c r="B107">
        <v>1</v>
      </c>
      <c r="C107" t="s">
        <v>560</v>
      </c>
    </row>
    <row r="108" spans="1:3" x14ac:dyDescent="0.2">
      <c r="A108">
        <v>1981</v>
      </c>
      <c r="B108">
        <v>1</v>
      </c>
      <c r="C108" t="s">
        <v>561</v>
      </c>
    </row>
    <row r="109" spans="1:3" x14ac:dyDescent="0.2">
      <c r="A109">
        <v>1981</v>
      </c>
      <c r="B109">
        <v>1</v>
      </c>
      <c r="C109" t="s">
        <v>562</v>
      </c>
    </row>
    <row r="110" spans="1:3" x14ac:dyDescent="0.2">
      <c r="A110">
        <v>1981</v>
      </c>
      <c r="B110">
        <v>1</v>
      </c>
      <c r="C110" t="s">
        <v>563</v>
      </c>
    </row>
    <row r="111" spans="1:3" x14ac:dyDescent="0.2">
      <c r="A111">
        <v>1981</v>
      </c>
      <c r="B111">
        <v>1</v>
      </c>
      <c r="C111" t="s">
        <v>564</v>
      </c>
    </row>
    <row r="112" spans="1:3" x14ac:dyDescent="0.2">
      <c r="A112">
        <v>1981</v>
      </c>
      <c r="B112">
        <v>1</v>
      </c>
      <c r="C112" t="s">
        <v>565</v>
      </c>
    </row>
    <row r="113" spans="1:3" x14ac:dyDescent="0.2">
      <c r="A113">
        <v>1981</v>
      </c>
      <c r="B113">
        <v>1</v>
      </c>
      <c r="C113" t="s">
        <v>566</v>
      </c>
    </row>
    <row r="114" spans="1:3" x14ac:dyDescent="0.2">
      <c r="A114">
        <v>1981</v>
      </c>
      <c r="B114">
        <v>1</v>
      </c>
      <c r="C114" t="s">
        <v>567</v>
      </c>
    </row>
    <row r="115" spans="1:3" x14ac:dyDescent="0.2">
      <c r="A115">
        <v>1981</v>
      </c>
      <c r="B115">
        <v>1</v>
      </c>
      <c r="C115" t="s">
        <v>568</v>
      </c>
    </row>
    <row r="116" spans="1:3" x14ac:dyDescent="0.2">
      <c r="A116">
        <v>1981</v>
      </c>
      <c r="B116">
        <v>1</v>
      </c>
      <c r="C116" t="s">
        <v>569</v>
      </c>
    </row>
    <row r="117" spans="1:3" x14ac:dyDescent="0.2">
      <c r="A117">
        <v>1981</v>
      </c>
      <c r="B117">
        <v>0.11999999731779099</v>
      </c>
      <c r="C117" t="s">
        <v>570</v>
      </c>
    </row>
    <row r="118" spans="1:3" x14ac:dyDescent="0.2">
      <c r="A118">
        <v>1981</v>
      </c>
      <c r="B118">
        <v>1</v>
      </c>
      <c r="C118" t="s">
        <v>571</v>
      </c>
    </row>
    <row r="119" spans="1:3" x14ac:dyDescent="0.2">
      <c r="A119">
        <v>1981</v>
      </c>
      <c r="B119">
        <v>1</v>
      </c>
      <c r="C119" t="s">
        <v>572</v>
      </c>
    </row>
    <row r="120" spans="1:3" x14ac:dyDescent="0.2">
      <c r="A120">
        <v>1981</v>
      </c>
      <c r="B120">
        <v>1</v>
      </c>
      <c r="C120" t="s">
        <v>573</v>
      </c>
    </row>
    <row r="121" spans="1:3" x14ac:dyDescent="0.2">
      <c r="A121">
        <v>1981</v>
      </c>
      <c r="B121">
        <v>1</v>
      </c>
      <c r="C121" t="s">
        <v>574</v>
      </c>
    </row>
    <row r="122" spans="1:3" x14ac:dyDescent="0.2">
      <c r="A122">
        <v>1981</v>
      </c>
      <c r="B122">
        <v>1</v>
      </c>
      <c r="C122" t="s">
        <v>575</v>
      </c>
    </row>
    <row r="123" spans="1:3" x14ac:dyDescent="0.2">
      <c r="A123">
        <v>1981</v>
      </c>
      <c r="B123">
        <v>1</v>
      </c>
      <c r="C123" t="s">
        <v>576</v>
      </c>
    </row>
    <row r="124" spans="1:3" x14ac:dyDescent="0.2">
      <c r="A124">
        <v>1981</v>
      </c>
      <c r="B124">
        <v>1</v>
      </c>
      <c r="C124" t="s">
        <v>577</v>
      </c>
    </row>
    <row r="125" spans="1:3" x14ac:dyDescent="0.2">
      <c r="A125">
        <v>1981</v>
      </c>
      <c r="B125">
        <v>1</v>
      </c>
      <c r="C125" t="s">
        <v>578</v>
      </c>
    </row>
    <row r="126" spans="1:3" x14ac:dyDescent="0.2">
      <c r="A126">
        <v>1981</v>
      </c>
      <c r="B126">
        <v>1</v>
      </c>
      <c r="C126" t="s">
        <v>579</v>
      </c>
    </row>
    <row r="127" spans="1:3" x14ac:dyDescent="0.2">
      <c r="A127">
        <v>1981</v>
      </c>
      <c r="B127">
        <v>1</v>
      </c>
      <c r="C127" t="s">
        <v>580</v>
      </c>
    </row>
    <row r="128" spans="1:3" x14ac:dyDescent="0.2">
      <c r="A128">
        <v>1981</v>
      </c>
      <c r="B128">
        <v>1</v>
      </c>
      <c r="C128" t="s">
        <v>581</v>
      </c>
    </row>
    <row r="129" spans="1:3" x14ac:dyDescent="0.2">
      <c r="A129">
        <v>1981</v>
      </c>
      <c r="B129">
        <v>1</v>
      </c>
      <c r="C129" t="s">
        <v>582</v>
      </c>
    </row>
    <row r="130" spans="1:3" x14ac:dyDescent="0.2">
      <c r="A130">
        <v>1981</v>
      </c>
      <c r="B130">
        <v>1</v>
      </c>
      <c r="C130" t="s">
        <v>583</v>
      </c>
    </row>
    <row r="131" spans="1:3" x14ac:dyDescent="0.2">
      <c r="A131">
        <v>1981</v>
      </c>
      <c r="B131">
        <v>1</v>
      </c>
      <c r="C131" t="s">
        <v>584</v>
      </c>
    </row>
    <row r="132" spans="1:3" x14ac:dyDescent="0.2">
      <c r="A132">
        <v>1981</v>
      </c>
      <c r="B132">
        <v>1</v>
      </c>
      <c r="C132" t="s">
        <v>585</v>
      </c>
    </row>
    <row r="133" spans="1:3" x14ac:dyDescent="0.2">
      <c r="A133">
        <v>1981</v>
      </c>
      <c r="B133">
        <v>1</v>
      </c>
      <c r="C133" t="s">
        <v>586</v>
      </c>
    </row>
    <row r="134" spans="1:3" x14ac:dyDescent="0.2">
      <c r="A134">
        <v>1981</v>
      </c>
      <c r="B134">
        <v>1</v>
      </c>
      <c r="C134" t="s">
        <v>587</v>
      </c>
    </row>
    <row r="135" spans="1:3" x14ac:dyDescent="0.2">
      <c r="A135">
        <v>1981</v>
      </c>
      <c r="B135">
        <v>1</v>
      </c>
      <c r="C135" t="s">
        <v>588</v>
      </c>
    </row>
    <row r="136" spans="1:3" x14ac:dyDescent="0.2">
      <c r="A136">
        <v>1981</v>
      </c>
      <c r="B136">
        <v>1</v>
      </c>
      <c r="C136" t="s">
        <v>589</v>
      </c>
    </row>
    <row r="137" spans="1:3" x14ac:dyDescent="0.2">
      <c r="A137">
        <v>1981</v>
      </c>
      <c r="B137">
        <v>1</v>
      </c>
      <c r="C137" t="s">
        <v>590</v>
      </c>
    </row>
    <row r="138" spans="1:3" x14ac:dyDescent="0.2">
      <c r="A138">
        <v>1981</v>
      </c>
      <c r="B138">
        <v>1</v>
      </c>
      <c r="C138" t="s">
        <v>591</v>
      </c>
    </row>
    <row r="139" spans="1:3" x14ac:dyDescent="0.2">
      <c r="A139">
        <v>1981</v>
      </c>
      <c r="B139">
        <v>1</v>
      </c>
      <c r="C139" t="s">
        <v>592</v>
      </c>
    </row>
    <row r="140" spans="1:3" x14ac:dyDescent="0.2">
      <c r="A140">
        <v>1981</v>
      </c>
      <c r="B140">
        <v>1</v>
      </c>
      <c r="C140" t="s">
        <v>593</v>
      </c>
    </row>
    <row r="141" spans="1:3" x14ac:dyDescent="0.2">
      <c r="A141">
        <v>1981</v>
      </c>
      <c r="B141">
        <v>1</v>
      </c>
      <c r="C141" t="s">
        <v>594</v>
      </c>
    </row>
    <row r="142" spans="1:3" x14ac:dyDescent="0.2">
      <c r="A142">
        <v>1981</v>
      </c>
      <c r="B142">
        <v>1</v>
      </c>
      <c r="C142" t="s">
        <v>595</v>
      </c>
    </row>
    <row r="143" spans="1:3" x14ac:dyDescent="0.2">
      <c r="A143">
        <v>1982</v>
      </c>
      <c r="B143">
        <v>1</v>
      </c>
      <c r="C143" t="s">
        <v>596</v>
      </c>
    </row>
    <row r="144" spans="1:3" x14ac:dyDescent="0.2">
      <c r="A144">
        <v>1982</v>
      </c>
      <c r="B144">
        <v>1</v>
      </c>
      <c r="C144" t="s">
        <v>597</v>
      </c>
    </row>
    <row r="145" spans="1:3" x14ac:dyDescent="0.2">
      <c r="A145">
        <v>1982</v>
      </c>
      <c r="B145">
        <v>1</v>
      </c>
      <c r="C145" t="s">
        <v>598</v>
      </c>
    </row>
    <row r="146" spans="1:3" x14ac:dyDescent="0.2">
      <c r="A146">
        <v>1982</v>
      </c>
      <c r="B146">
        <v>1</v>
      </c>
      <c r="C146" t="s">
        <v>599</v>
      </c>
    </row>
    <row r="147" spans="1:3" x14ac:dyDescent="0.2">
      <c r="A147">
        <v>1982</v>
      </c>
      <c r="B147">
        <v>1</v>
      </c>
      <c r="C147" t="s">
        <v>600</v>
      </c>
    </row>
    <row r="148" spans="1:3" x14ac:dyDescent="0.2">
      <c r="A148">
        <v>1982</v>
      </c>
      <c r="B148">
        <v>1</v>
      </c>
      <c r="C148" t="s">
        <v>601</v>
      </c>
    </row>
    <row r="149" spans="1:3" x14ac:dyDescent="0.2">
      <c r="A149">
        <v>1982</v>
      </c>
      <c r="B149">
        <v>0.97999995946884155</v>
      </c>
      <c r="C149" t="s">
        <v>602</v>
      </c>
    </row>
    <row r="150" spans="1:3" x14ac:dyDescent="0.2">
      <c r="A150">
        <v>1982</v>
      </c>
      <c r="B150">
        <v>1</v>
      </c>
      <c r="C150" t="s">
        <v>603</v>
      </c>
    </row>
    <row r="151" spans="1:3" x14ac:dyDescent="0.2">
      <c r="A151">
        <v>1982</v>
      </c>
      <c r="B151">
        <v>1</v>
      </c>
      <c r="C151" t="s">
        <v>604</v>
      </c>
    </row>
    <row r="152" spans="1:3" x14ac:dyDescent="0.2">
      <c r="A152">
        <v>1982</v>
      </c>
      <c r="B152">
        <v>1</v>
      </c>
      <c r="C152" t="s">
        <v>605</v>
      </c>
    </row>
    <row r="153" spans="1:3" x14ac:dyDescent="0.2">
      <c r="A153">
        <v>1982</v>
      </c>
      <c r="B153">
        <v>1</v>
      </c>
      <c r="C153" t="s">
        <v>606</v>
      </c>
    </row>
    <row r="154" spans="1:3" x14ac:dyDescent="0.2">
      <c r="A154">
        <v>1982</v>
      </c>
      <c r="B154">
        <v>1</v>
      </c>
      <c r="C154" t="s">
        <v>607</v>
      </c>
    </row>
    <row r="155" spans="1:3" x14ac:dyDescent="0.2">
      <c r="A155">
        <v>1982</v>
      </c>
      <c r="B155">
        <v>1</v>
      </c>
      <c r="C155" t="s">
        <v>608</v>
      </c>
    </row>
    <row r="156" spans="1:3" x14ac:dyDescent="0.2">
      <c r="A156">
        <v>1982</v>
      </c>
      <c r="B156">
        <v>1</v>
      </c>
      <c r="C156" t="s">
        <v>609</v>
      </c>
    </row>
    <row r="157" spans="1:3" x14ac:dyDescent="0.2">
      <c r="A157">
        <v>1982</v>
      </c>
      <c r="B157">
        <v>1</v>
      </c>
      <c r="C157" t="s">
        <v>610</v>
      </c>
    </row>
    <row r="158" spans="1:3" x14ac:dyDescent="0.2">
      <c r="A158">
        <v>1982</v>
      </c>
      <c r="B158">
        <v>1</v>
      </c>
      <c r="C158" t="s">
        <v>611</v>
      </c>
    </row>
    <row r="159" spans="1:3" x14ac:dyDescent="0.2">
      <c r="A159">
        <v>1982</v>
      </c>
      <c r="B159">
        <v>1</v>
      </c>
      <c r="C159" t="s">
        <v>612</v>
      </c>
    </row>
    <row r="160" spans="1:3" x14ac:dyDescent="0.2">
      <c r="A160">
        <v>1982</v>
      </c>
      <c r="B160">
        <v>1</v>
      </c>
      <c r="C160" t="s">
        <v>613</v>
      </c>
    </row>
    <row r="161" spans="1:3" x14ac:dyDescent="0.2">
      <c r="A161">
        <v>1982</v>
      </c>
      <c r="B161">
        <v>1</v>
      </c>
      <c r="C161" t="s">
        <v>614</v>
      </c>
    </row>
    <row r="162" spans="1:3" x14ac:dyDescent="0.2">
      <c r="A162">
        <v>1982</v>
      </c>
      <c r="B162">
        <v>1</v>
      </c>
      <c r="C162" t="s">
        <v>615</v>
      </c>
    </row>
    <row r="163" spans="1:3" x14ac:dyDescent="0.2">
      <c r="A163">
        <v>1982</v>
      </c>
      <c r="B163">
        <v>1</v>
      </c>
      <c r="C163" t="s">
        <v>616</v>
      </c>
    </row>
    <row r="164" spans="1:3" x14ac:dyDescent="0.2">
      <c r="A164">
        <v>1982</v>
      </c>
      <c r="B164">
        <v>1</v>
      </c>
      <c r="C164" t="s">
        <v>617</v>
      </c>
    </row>
    <row r="165" spans="1:3" x14ac:dyDescent="0.2">
      <c r="A165">
        <v>1982</v>
      </c>
      <c r="B165">
        <v>1</v>
      </c>
      <c r="C165" t="s">
        <v>618</v>
      </c>
    </row>
    <row r="166" spans="1:3" x14ac:dyDescent="0.2">
      <c r="A166">
        <v>1982</v>
      </c>
      <c r="B166">
        <v>1</v>
      </c>
      <c r="C166" t="s">
        <v>619</v>
      </c>
    </row>
    <row r="167" spans="1:3" x14ac:dyDescent="0.2">
      <c r="A167">
        <v>1982</v>
      </c>
      <c r="B167">
        <v>1</v>
      </c>
      <c r="C167" t="s">
        <v>620</v>
      </c>
    </row>
    <row r="168" spans="1:3" x14ac:dyDescent="0.2">
      <c r="A168">
        <v>1982</v>
      </c>
      <c r="B168">
        <v>1</v>
      </c>
      <c r="C168" t="s">
        <v>621</v>
      </c>
    </row>
    <row r="169" spans="1:3" x14ac:dyDescent="0.2">
      <c r="A169">
        <v>1982</v>
      </c>
      <c r="B169">
        <v>1</v>
      </c>
      <c r="C169" t="s">
        <v>622</v>
      </c>
    </row>
    <row r="170" spans="1:3" x14ac:dyDescent="0.2">
      <c r="A170">
        <v>1982</v>
      </c>
      <c r="B170">
        <v>1</v>
      </c>
      <c r="C170" t="s">
        <v>623</v>
      </c>
    </row>
    <row r="171" spans="1:3" x14ac:dyDescent="0.2">
      <c r="A171">
        <v>1982</v>
      </c>
      <c r="B171">
        <v>1</v>
      </c>
      <c r="C171" t="s">
        <v>624</v>
      </c>
    </row>
    <row r="172" spans="1:3" x14ac:dyDescent="0.2">
      <c r="A172">
        <v>1982</v>
      </c>
      <c r="B172">
        <v>1</v>
      </c>
      <c r="C172" t="s">
        <v>625</v>
      </c>
    </row>
    <row r="173" spans="1:3" x14ac:dyDescent="0.2">
      <c r="A173">
        <v>1982</v>
      </c>
      <c r="B173">
        <v>1</v>
      </c>
      <c r="C173" t="s">
        <v>626</v>
      </c>
    </row>
    <row r="174" spans="1:3" x14ac:dyDescent="0.2">
      <c r="A174">
        <v>1982</v>
      </c>
      <c r="B174">
        <v>1</v>
      </c>
      <c r="C174" t="s">
        <v>627</v>
      </c>
    </row>
    <row r="175" spans="1:3" x14ac:dyDescent="0.2">
      <c r="A175">
        <v>1982</v>
      </c>
      <c r="B175">
        <v>1</v>
      </c>
      <c r="C175" t="s">
        <v>628</v>
      </c>
    </row>
    <row r="176" spans="1:3" x14ac:dyDescent="0.2">
      <c r="A176">
        <v>1982</v>
      </c>
      <c r="B176">
        <v>1</v>
      </c>
      <c r="C176" t="s">
        <v>629</v>
      </c>
    </row>
    <row r="177" spans="1:3" x14ac:dyDescent="0.2">
      <c r="A177">
        <v>1982</v>
      </c>
      <c r="B177">
        <v>1</v>
      </c>
      <c r="C177" t="s">
        <v>630</v>
      </c>
    </row>
    <row r="178" spans="1:3" x14ac:dyDescent="0.2">
      <c r="A178">
        <v>1982</v>
      </c>
      <c r="B178">
        <v>1</v>
      </c>
      <c r="C178" t="s">
        <v>631</v>
      </c>
    </row>
    <row r="179" spans="1:3" x14ac:dyDescent="0.2">
      <c r="A179">
        <v>1983</v>
      </c>
      <c r="B179">
        <v>1</v>
      </c>
      <c r="C179" t="s">
        <v>632</v>
      </c>
    </row>
    <row r="180" spans="1:3" x14ac:dyDescent="0.2">
      <c r="A180">
        <v>1983</v>
      </c>
      <c r="B180">
        <v>1</v>
      </c>
      <c r="C180" t="s">
        <v>633</v>
      </c>
    </row>
    <row r="181" spans="1:3" x14ac:dyDescent="0.2">
      <c r="A181">
        <v>1983</v>
      </c>
      <c r="B181">
        <v>1</v>
      </c>
      <c r="C181" t="s">
        <v>634</v>
      </c>
    </row>
    <row r="182" spans="1:3" x14ac:dyDescent="0.2">
      <c r="A182">
        <v>1983</v>
      </c>
      <c r="B182">
        <v>1</v>
      </c>
      <c r="C182" t="s">
        <v>635</v>
      </c>
    </row>
    <row r="183" spans="1:3" x14ac:dyDescent="0.2">
      <c r="A183">
        <v>1983</v>
      </c>
      <c r="B183">
        <v>1</v>
      </c>
      <c r="C183" t="s">
        <v>636</v>
      </c>
    </row>
    <row r="184" spans="1:3" x14ac:dyDescent="0.2">
      <c r="A184">
        <v>1983</v>
      </c>
      <c r="B184">
        <v>1</v>
      </c>
      <c r="C184" t="s">
        <v>637</v>
      </c>
    </row>
    <row r="185" spans="1:3" x14ac:dyDescent="0.2">
      <c r="A185">
        <v>1983</v>
      </c>
      <c r="B185">
        <v>1</v>
      </c>
      <c r="C185" t="s">
        <v>638</v>
      </c>
    </row>
    <row r="186" spans="1:3" x14ac:dyDescent="0.2">
      <c r="A186">
        <v>1983</v>
      </c>
      <c r="B186">
        <v>1</v>
      </c>
      <c r="C186" t="s">
        <v>639</v>
      </c>
    </row>
    <row r="187" spans="1:3" x14ac:dyDescent="0.2">
      <c r="A187">
        <v>1983</v>
      </c>
      <c r="B187">
        <v>0.97999995946884155</v>
      </c>
      <c r="C187" t="s">
        <v>640</v>
      </c>
    </row>
    <row r="188" spans="1:3" x14ac:dyDescent="0.2">
      <c r="A188">
        <v>1983</v>
      </c>
      <c r="B188">
        <v>1</v>
      </c>
      <c r="C188" t="s">
        <v>641</v>
      </c>
    </row>
    <row r="189" spans="1:3" x14ac:dyDescent="0.2">
      <c r="A189">
        <v>1983</v>
      </c>
      <c r="B189">
        <v>1</v>
      </c>
      <c r="C189" t="s">
        <v>642</v>
      </c>
    </row>
    <row r="190" spans="1:3" x14ac:dyDescent="0.2">
      <c r="A190">
        <v>1983</v>
      </c>
      <c r="B190">
        <v>1</v>
      </c>
      <c r="C190" t="s">
        <v>643</v>
      </c>
    </row>
    <row r="191" spans="1:3" x14ac:dyDescent="0.2">
      <c r="A191">
        <v>1983</v>
      </c>
      <c r="B191">
        <v>1</v>
      </c>
      <c r="C191" t="s">
        <v>644</v>
      </c>
    </row>
    <row r="192" spans="1:3" x14ac:dyDescent="0.2">
      <c r="A192">
        <v>1983</v>
      </c>
      <c r="B192">
        <v>1</v>
      </c>
      <c r="C192" t="s">
        <v>645</v>
      </c>
    </row>
    <row r="193" spans="1:3" x14ac:dyDescent="0.2">
      <c r="A193">
        <v>1983</v>
      </c>
      <c r="B193">
        <v>1</v>
      </c>
      <c r="C193" t="s">
        <v>646</v>
      </c>
    </row>
    <row r="194" spans="1:3" x14ac:dyDescent="0.2">
      <c r="A194">
        <v>1983</v>
      </c>
      <c r="B194">
        <v>1</v>
      </c>
      <c r="C194" t="s">
        <v>647</v>
      </c>
    </row>
    <row r="195" spans="1:3" x14ac:dyDescent="0.2">
      <c r="A195">
        <v>1983</v>
      </c>
      <c r="B195">
        <v>1</v>
      </c>
      <c r="C195" t="s">
        <v>648</v>
      </c>
    </row>
    <row r="196" spans="1:3" x14ac:dyDescent="0.2">
      <c r="A196">
        <v>1983</v>
      </c>
      <c r="B196">
        <v>1</v>
      </c>
      <c r="C196" t="s">
        <v>649</v>
      </c>
    </row>
    <row r="197" spans="1:3" x14ac:dyDescent="0.2">
      <c r="A197">
        <v>1983</v>
      </c>
      <c r="B197">
        <v>1</v>
      </c>
      <c r="C197" t="s">
        <v>650</v>
      </c>
    </row>
    <row r="198" spans="1:3" x14ac:dyDescent="0.2">
      <c r="A198">
        <v>1983</v>
      </c>
      <c r="B198">
        <v>1</v>
      </c>
      <c r="C198" t="s">
        <v>651</v>
      </c>
    </row>
    <row r="199" spans="1:3" x14ac:dyDescent="0.2">
      <c r="A199">
        <v>1983</v>
      </c>
      <c r="B199">
        <v>1</v>
      </c>
      <c r="C199" t="s">
        <v>652</v>
      </c>
    </row>
    <row r="200" spans="1:3" x14ac:dyDescent="0.2">
      <c r="A200">
        <v>1983</v>
      </c>
      <c r="B200">
        <v>1</v>
      </c>
      <c r="C200" t="s">
        <v>653</v>
      </c>
    </row>
    <row r="201" spans="1:3" x14ac:dyDescent="0.2">
      <c r="A201">
        <v>1983</v>
      </c>
      <c r="B201">
        <v>1</v>
      </c>
      <c r="C201" t="s">
        <v>654</v>
      </c>
    </row>
    <row r="202" spans="1:3" x14ac:dyDescent="0.2">
      <c r="A202">
        <v>1983</v>
      </c>
      <c r="B202">
        <v>1</v>
      </c>
      <c r="C202" t="s">
        <v>655</v>
      </c>
    </row>
    <row r="203" spans="1:3" x14ac:dyDescent="0.2">
      <c r="A203">
        <v>1983</v>
      </c>
      <c r="B203">
        <v>1</v>
      </c>
      <c r="C203" t="s">
        <v>656</v>
      </c>
    </row>
    <row r="204" spans="1:3" x14ac:dyDescent="0.2">
      <c r="A204">
        <v>1983</v>
      </c>
      <c r="B204">
        <v>1</v>
      </c>
      <c r="C204" t="s">
        <v>657</v>
      </c>
    </row>
    <row r="205" spans="1:3" x14ac:dyDescent="0.2">
      <c r="A205">
        <v>1983</v>
      </c>
      <c r="B205">
        <v>1</v>
      </c>
      <c r="C205" t="s">
        <v>658</v>
      </c>
    </row>
    <row r="206" spans="1:3" x14ac:dyDescent="0.2">
      <c r="A206">
        <v>1983</v>
      </c>
      <c r="B206">
        <v>1</v>
      </c>
      <c r="C206" t="s">
        <v>659</v>
      </c>
    </row>
    <row r="207" spans="1:3" x14ac:dyDescent="0.2">
      <c r="A207">
        <v>1983</v>
      </c>
      <c r="B207">
        <v>1</v>
      </c>
      <c r="C207" t="s">
        <v>660</v>
      </c>
    </row>
    <row r="208" spans="1:3" x14ac:dyDescent="0.2">
      <c r="A208">
        <v>1983</v>
      </c>
      <c r="B208">
        <v>1</v>
      </c>
      <c r="C208" t="s">
        <v>661</v>
      </c>
    </row>
    <row r="209" spans="1:3" x14ac:dyDescent="0.2">
      <c r="A209">
        <v>1983</v>
      </c>
      <c r="B209">
        <v>1</v>
      </c>
      <c r="C209" t="s">
        <v>662</v>
      </c>
    </row>
    <row r="210" spans="1:3" x14ac:dyDescent="0.2">
      <c r="A210">
        <v>1983</v>
      </c>
      <c r="B210">
        <v>1</v>
      </c>
      <c r="C210" t="s">
        <v>663</v>
      </c>
    </row>
    <row r="211" spans="1:3" x14ac:dyDescent="0.2">
      <c r="A211">
        <v>1983</v>
      </c>
      <c r="B211">
        <v>1</v>
      </c>
      <c r="C211" t="s">
        <v>664</v>
      </c>
    </row>
    <row r="212" spans="1:3" x14ac:dyDescent="0.2">
      <c r="A212">
        <v>1983</v>
      </c>
      <c r="B212">
        <v>1</v>
      </c>
      <c r="C212" t="s">
        <v>665</v>
      </c>
    </row>
    <row r="213" spans="1:3" x14ac:dyDescent="0.2">
      <c r="A213">
        <v>1983</v>
      </c>
      <c r="B213">
        <v>1</v>
      </c>
      <c r="C213" t="s">
        <v>666</v>
      </c>
    </row>
    <row r="214" spans="1:3" x14ac:dyDescent="0.2">
      <c r="A214">
        <v>1983</v>
      </c>
      <c r="B214">
        <v>1</v>
      </c>
      <c r="C214" t="s">
        <v>667</v>
      </c>
    </row>
    <row r="215" spans="1:3" x14ac:dyDescent="0.2">
      <c r="A215">
        <v>1984</v>
      </c>
      <c r="B215">
        <v>1</v>
      </c>
      <c r="C215" t="s">
        <v>668</v>
      </c>
    </row>
    <row r="216" spans="1:3" x14ac:dyDescent="0.2">
      <c r="A216">
        <v>1984</v>
      </c>
      <c r="B216">
        <v>1</v>
      </c>
      <c r="C216" t="s">
        <v>669</v>
      </c>
    </row>
    <row r="217" spans="1:3" x14ac:dyDescent="0.2">
      <c r="A217">
        <v>1984</v>
      </c>
      <c r="B217">
        <v>1</v>
      </c>
      <c r="C217" t="s">
        <v>670</v>
      </c>
    </row>
    <row r="218" spans="1:3" x14ac:dyDescent="0.2">
      <c r="A218">
        <v>1984</v>
      </c>
      <c r="B218">
        <v>1</v>
      </c>
      <c r="C218" t="s">
        <v>671</v>
      </c>
    </row>
    <row r="219" spans="1:3" x14ac:dyDescent="0.2">
      <c r="A219">
        <v>1984</v>
      </c>
      <c r="B219">
        <v>1</v>
      </c>
      <c r="C219" t="s">
        <v>672</v>
      </c>
    </row>
    <row r="220" spans="1:3" x14ac:dyDescent="0.2">
      <c r="A220">
        <v>1984</v>
      </c>
      <c r="B220">
        <v>1</v>
      </c>
      <c r="C220" t="s">
        <v>673</v>
      </c>
    </row>
    <row r="221" spans="1:3" x14ac:dyDescent="0.2">
      <c r="A221">
        <v>1984</v>
      </c>
      <c r="B221">
        <v>1</v>
      </c>
      <c r="C221" t="s">
        <v>674</v>
      </c>
    </row>
    <row r="222" spans="1:3" x14ac:dyDescent="0.2">
      <c r="A222">
        <v>1984</v>
      </c>
      <c r="B222">
        <v>1</v>
      </c>
      <c r="C222" t="s">
        <v>675</v>
      </c>
    </row>
    <row r="223" spans="1:3" x14ac:dyDescent="0.2">
      <c r="A223">
        <v>1984</v>
      </c>
      <c r="B223">
        <v>0.94999998807907104</v>
      </c>
      <c r="C223" t="s">
        <v>676</v>
      </c>
    </row>
    <row r="224" spans="1:3" x14ac:dyDescent="0.2">
      <c r="A224">
        <v>1984</v>
      </c>
      <c r="B224">
        <v>1</v>
      </c>
      <c r="C224" t="s">
        <v>677</v>
      </c>
    </row>
    <row r="225" spans="1:3" x14ac:dyDescent="0.2">
      <c r="A225">
        <v>1984</v>
      </c>
      <c r="B225">
        <v>1</v>
      </c>
      <c r="C225" t="s">
        <v>678</v>
      </c>
    </row>
    <row r="226" spans="1:3" x14ac:dyDescent="0.2">
      <c r="A226">
        <v>1984</v>
      </c>
      <c r="B226">
        <v>1</v>
      </c>
      <c r="C226" t="s">
        <v>679</v>
      </c>
    </row>
    <row r="227" spans="1:3" x14ac:dyDescent="0.2">
      <c r="A227">
        <v>1984</v>
      </c>
      <c r="B227">
        <v>1</v>
      </c>
      <c r="C227" t="s">
        <v>680</v>
      </c>
    </row>
    <row r="228" spans="1:3" x14ac:dyDescent="0.2">
      <c r="A228">
        <v>1984</v>
      </c>
      <c r="B228">
        <v>1</v>
      </c>
      <c r="C228" t="s">
        <v>681</v>
      </c>
    </row>
    <row r="229" spans="1:3" x14ac:dyDescent="0.2">
      <c r="A229">
        <v>1984</v>
      </c>
      <c r="B229">
        <v>1</v>
      </c>
      <c r="C229" t="s">
        <v>682</v>
      </c>
    </row>
    <row r="230" spans="1:3" x14ac:dyDescent="0.2">
      <c r="A230">
        <v>1984</v>
      </c>
      <c r="B230">
        <v>1</v>
      </c>
      <c r="C230" t="s">
        <v>683</v>
      </c>
    </row>
    <row r="231" spans="1:3" x14ac:dyDescent="0.2">
      <c r="A231">
        <v>1984</v>
      </c>
      <c r="B231">
        <v>1</v>
      </c>
      <c r="C231" t="s">
        <v>684</v>
      </c>
    </row>
    <row r="232" spans="1:3" x14ac:dyDescent="0.2">
      <c r="A232">
        <v>1984</v>
      </c>
      <c r="B232">
        <v>1</v>
      </c>
      <c r="C232" t="s">
        <v>685</v>
      </c>
    </row>
    <row r="233" spans="1:3" x14ac:dyDescent="0.2">
      <c r="A233">
        <v>1984</v>
      </c>
      <c r="B233">
        <v>1</v>
      </c>
      <c r="C233" t="s">
        <v>686</v>
      </c>
    </row>
    <row r="234" spans="1:3" x14ac:dyDescent="0.2">
      <c r="A234">
        <v>1984</v>
      </c>
      <c r="B234">
        <v>1</v>
      </c>
      <c r="C234" t="s">
        <v>687</v>
      </c>
    </row>
    <row r="235" spans="1:3" x14ac:dyDescent="0.2">
      <c r="A235">
        <v>1984</v>
      </c>
      <c r="B235">
        <v>1</v>
      </c>
      <c r="C235" t="s">
        <v>688</v>
      </c>
    </row>
    <row r="236" spans="1:3" x14ac:dyDescent="0.2">
      <c r="A236">
        <v>1984</v>
      </c>
      <c r="B236">
        <v>1</v>
      </c>
      <c r="C236" t="s">
        <v>689</v>
      </c>
    </row>
    <row r="237" spans="1:3" x14ac:dyDescent="0.2">
      <c r="A237">
        <v>1984</v>
      </c>
      <c r="B237">
        <v>1</v>
      </c>
      <c r="C237" t="s">
        <v>690</v>
      </c>
    </row>
    <row r="238" spans="1:3" x14ac:dyDescent="0.2">
      <c r="A238">
        <v>1984</v>
      </c>
      <c r="B238">
        <v>1</v>
      </c>
      <c r="C238" t="s">
        <v>691</v>
      </c>
    </row>
    <row r="239" spans="1:3" x14ac:dyDescent="0.2">
      <c r="A239">
        <v>1984</v>
      </c>
      <c r="B239">
        <v>1</v>
      </c>
      <c r="C239" t="s">
        <v>692</v>
      </c>
    </row>
    <row r="240" spans="1:3" x14ac:dyDescent="0.2">
      <c r="A240">
        <v>1984</v>
      </c>
      <c r="B240">
        <v>1</v>
      </c>
      <c r="C240" t="s">
        <v>693</v>
      </c>
    </row>
    <row r="241" spans="1:3" x14ac:dyDescent="0.2">
      <c r="A241">
        <v>1984</v>
      </c>
      <c r="B241">
        <v>1</v>
      </c>
      <c r="C241" t="s">
        <v>694</v>
      </c>
    </row>
    <row r="242" spans="1:3" x14ac:dyDescent="0.2">
      <c r="A242">
        <v>1984</v>
      </c>
      <c r="B242">
        <v>1</v>
      </c>
      <c r="C242" t="s">
        <v>695</v>
      </c>
    </row>
    <row r="243" spans="1:3" x14ac:dyDescent="0.2">
      <c r="A243">
        <v>1984</v>
      </c>
      <c r="B243">
        <v>1</v>
      </c>
      <c r="C243" t="s">
        <v>696</v>
      </c>
    </row>
    <row r="244" spans="1:3" x14ac:dyDescent="0.2">
      <c r="A244">
        <v>1984</v>
      </c>
      <c r="B244">
        <v>1</v>
      </c>
      <c r="C244" t="s">
        <v>697</v>
      </c>
    </row>
    <row r="245" spans="1:3" x14ac:dyDescent="0.2">
      <c r="A245">
        <v>1984</v>
      </c>
      <c r="B245">
        <v>1</v>
      </c>
      <c r="C245" t="s">
        <v>698</v>
      </c>
    </row>
    <row r="246" spans="1:3" x14ac:dyDescent="0.2">
      <c r="A246">
        <v>1984</v>
      </c>
      <c r="B246">
        <v>1</v>
      </c>
      <c r="C246" t="s">
        <v>699</v>
      </c>
    </row>
    <row r="247" spans="1:3" x14ac:dyDescent="0.2">
      <c r="A247">
        <v>1984</v>
      </c>
      <c r="B247">
        <v>1</v>
      </c>
      <c r="C247" t="s">
        <v>700</v>
      </c>
    </row>
    <row r="248" spans="1:3" x14ac:dyDescent="0.2">
      <c r="A248">
        <v>1984</v>
      </c>
      <c r="B248">
        <v>1</v>
      </c>
      <c r="C248" t="s">
        <v>701</v>
      </c>
    </row>
    <row r="249" spans="1:3" x14ac:dyDescent="0.2">
      <c r="A249">
        <v>1984</v>
      </c>
      <c r="B249">
        <v>1</v>
      </c>
      <c r="C249" t="s">
        <v>702</v>
      </c>
    </row>
    <row r="250" spans="1:3" x14ac:dyDescent="0.2">
      <c r="A250">
        <v>1984</v>
      </c>
      <c r="B250">
        <v>1</v>
      </c>
      <c r="C250" t="s">
        <v>703</v>
      </c>
    </row>
    <row r="251" spans="1:3" x14ac:dyDescent="0.2">
      <c r="A251">
        <v>1984</v>
      </c>
      <c r="B251">
        <v>1</v>
      </c>
      <c r="C251" t="s">
        <v>704</v>
      </c>
    </row>
    <row r="252" spans="1:3" x14ac:dyDescent="0.2">
      <c r="A252">
        <v>1984</v>
      </c>
      <c r="B252">
        <v>1</v>
      </c>
      <c r="C252" t="s">
        <v>705</v>
      </c>
    </row>
    <row r="253" spans="1:3" x14ac:dyDescent="0.2">
      <c r="A253">
        <v>1984</v>
      </c>
      <c r="B253">
        <v>1</v>
      </c>
      <c r="C253" t="s">
        <v>706</v>
      </c>
    </row>
    <row r="254" spans="1:3" x14ac:dyDescent="0.2">
      <c r="A254">
        <v>1985</v>
      </c>
      <c r="B254">
        <v>1</v>
      </c>
      <c r="C254" t="s">
        <v>707</v>
      </c>
    </row>
    <row r="255" spans="1:3" x14ac:dyDescent="0.2">
      <c r="A255">
        <v>1985</v>
      </c>
      <c r="B255">
        <v>1</v>
      </c>
      <c r="C255" t="s">
        <v>708</v>
      </c>
    </row>
    <row r="256" spans="1:3" x14ac:dyDescent="0.2">
      <c r="A256">
        <v>1985</v>
      </c>
      <c r="B256">
        <v>1</v>
      </c>
      <c r="C256" t="s">
        <v>709</v>
      </c>
    </row>
    <row r="257" spans="1:3" x14ac:dyDescent="0.2">
      <c r="A257">
        <v>1985</v>
      </c>
      <c r="B257">
        <v>1</v>
      </c>
      <c r="C257" t="s">
        <v>710</v>
      </c>
    </row>
    <row r="258" spans="1:3" x14ac:dyDescent="0.2">
      <c r="A258">
        <v>1985</v>
      </c>
      <c r="B258">
        <v>1</v>
      </c>
      <c r="C258" t="s">
        <v>711</v>
      </c>
    </row>
    <row r="259" spans="1:3" x14ac:dyDescent="0.2">
      <c r="A259">
        <v>1985</v>
      </c>
      <c r="B259">
        <v>1</v>
      </c>
      <c r="C259" t="s">
        <v>712</v>
      </c>
    </row>
    <row r="260" spans="1:3" x14ac:dyDescent="0.2">
      <c r="A260">
        <v>1985</v>
      </c>
      <c r="B260">
        <v>1</v>
      </c>
      <c r="C260" t="s">
        <v>713</v>
      </c>
    </row>
    <row r="261" spans="1:3" x14ac:dyDescent="0.2">
      <c r="A261">
        <v>1985</v>
      </c>
      <c r="B261">
        <v>1</v>
      </c>
      <c r="C261" t="s">
        <v>714</v>
      </c>
    </row>
    <row r="262" spans="1:3" x14ac:dyDescent="0.2">
      <c r="A262">
        <v>1985</v>
      </c>
      <c r="B262">
        <v>0.91999995708465576</v>
      </c>
      <c r="C262" t="s">
        <v>715</v>
      </c>
    </row>
    <row r="263" spans="1:3" x14ac:dyDescent="0.2">
      <c r="A263">
        <v>1985</v>
      </c>
      <c r="B263">
        <v>1</v>
      </c>
      <c r="C263" t="s">
        <v>716</v>
      </c>
    </row>
    <row r="264" spans="1:3" x14ac:dyDescent="0.2">
      <c r="A264">
        <v>1985</v>
      </c>
      <c r="B264">
        <v>1</v>
      </c>
      <c r="C264" t="s">
        <v>717</v>
      </c>
    </row>
    <row r="265" spans="1:3" x14ac:dyDescent="0.2">
      <c r="A265">
        <v>1985</v>
      </c>
      <c r="B265">
        <v>1</v>
      </c>
      <c r="C265" t="s">
        <v>718</v>
      </c>
    </row>
    <row r="266" spans="1:3" x14ac:dyDescent="0.2">
      <c r="A266">
        <v>1985</v>
      </c>
      <c r="B266">
        <v>1</v>
      </c>
      <c r="C266" t="s">
        <v>719</v>
      </c>
    </row>
    <row r="267" spans="1:3" x14ac:dyDescent="0.2">
      <c r="A267">
        <v>1985</v>
      </c>
      <c r="B267">
        <v>1</v>
      </c>
      <c r="C267" t="s">
        <v>720</v>
      </c>
    </row>
    <row r="268" spans="1:3" x14ac:dyDescent="0.2">
      <c r="A268">
        <v>1985</v>
      </c>
      <c r="B268">
        <v>1</v>
      </c>
      <c r="C268" t="s">
        <v>721</v>
      </c>
    </row>
    <row r="269" spans="1:3" x14ac:dyDescent="0.2">
      <c r="A269">
        <v>1985</v>
      </c>
      <c r="B269">
        <v>1</v>
      </c>
      <c r="C269" t="s">
        <v>722</v>
      </c>
    </row>
    <row r="270" spans="1:3" x14ac:dyDescent="0.2">
      <c r="A270">
        <v>1985</v>
      </c>
      <c r="B270">
        <v>1</v>
      </c>
      <c r="C270" t="s">
        <v>723</v>
      </c>
    </row>
    <row r="271" spans="1:3" x14ac:dyDescent="0.2">
      <c r="A271">
        <v>1985</v>
      </c>
      <c r="B271">
        <v>1</v>
      </c>
      <c r="C271" t="s">
        <v>724</v>
      </c>
    </row>
    <row r="272" spans="1:3" x14ac:dyDescent="0.2">
      <c r="A272">
        <v>1985</v>
      </c>
      <c r="B272">
        <v>1</v>
      </c>
      <c r="C272" t="s">
        <v>725</v>
      </c>
    </row>
    <row r="273" spans="1:3" x14ac:dyDescent="0.2">
      <c r="A273">
        <v>1985</v>
      </c>
      <c r="B273">
        <v>1</v>
      </c>
      <c r="C273" t="s">
        <v>726</v>
      </c>
    </row>
    <row r="274" spans="1:3" x14ac:dyDescent="0.2">
      <c r="A274">
        <v>1985</v>
      </c>
      <c r="B274">
        <v>1</v>
      </c>
      <c r="C274" t="s">
        <v>727</v>
      </c>
    </row>
    <row r="275" spans="1:3" x14ac:dyDescent="0.2">
      <c r="A275">
        <v>1985</v>
      </c>
      <c r="B275">
        <v>1</v>
      </c>
      <c r="C275" t="s">
        <v>728</v>
      </c>
    </row>
    <row r="276" spans="1:3" x14ac:dyDescent="0.2">
      <c r="A276">
        <v>1985</v>
      </c>
      <c r="B276">
        <v>1</v>
      </c>
      <c r="C276" t="s">
        <v>729</v>
      </c>
    </row>
    <row r="277" spans="1:3" x14ac:dyDescent="0.2">
      <c r="A277">
        <v>1985</v>
      </c>
      <c r="B277">
        <v>1</v>
      </c>
      <c r="C277" t="s">
        <v>730</v>
      </c>
    </row>
    <row r="278" spans="1:3" x14ac:dyDescent="0.2">
      <c r="A278">
        <v>1985</v>
      </c>
      <c r="B278">
        <v>1</v>
      </c>
      <c r="C278" t="s">
        <v>731</v>
      </c>
    </row>
    <row r="279" spans="1:3" x14ac:dyDescent="0.2">
      <c r="A279">
        <v>1985</v>
      </c>
      <c r="B279">
        <v>1</v>
      </c>
      <c r="C279" t="s">
        <v>732</v>
      </c>
    </row>
    <row r="280" spans="1:3" x14ac:dyDescent="0.2">
      <c r="A280">
        <v>1985</v>
      </c>
      <c r="B280">
        <v>1</v>
      </c>
      <c r="C280" t="s">
        <v>733</v>
      </c>
    </row>
    <row r="281" spans="1:3" x14ac:dyDescent="0.2">
      <c r="A281">
        <v>1985</v>
      </c>
      <c r="B281">
        <v>1</v>
      </c>
      <c r="C281" t="s">
        <v>734</v>
      </c>
    </row>
    <row r="282" spans="1:3" x14ac:dyDescent="0.2">
      <c r="A282">
        <v>1985</v>
      </c>
      <c r="B282">
        <v>1</v>
      </c>
      <c r="C282" t="s">
        <v>735</v>
      </c>
    </row>
    <row r="283" spans="1:3" x14ac:dyDescent="0.2">
      <c r="A283">
        <v>1985</v>
      </c>
      <c r="B283">
        <v>1</v>
      </c>
      <c r="C283" t="s">
        <v>736</v>
      </c>
    </row>
    <row r="284" spans="1:3" x14ac:dyDescent="0.2">
      <c r="A284">
        <v>1985</v>
      </c>
      <c r="B284">
        <v>1</v>
      </c>
      <c r="C284" t="s">
        <v>737</v>
      </c>
    </row>
    <row r="285" spans="1:3" x14ac:dyDescent="0.2">
      <c r="A285">
        <v>1985</v>
      </c>
      <c r="B285">
        <v>1</v>
      </c>
      <c r="C285" t="s">
        <v>738</v>
      </c>
    </row>
    <row r="286" spans="1:3" x14ac:dyDescent="0.2">
      <c r="A286">
        <v>1985</v>
      </c>
      <c r="B286">
        <v>1</v>
      </c>
      <c r="C286" t="s">
        <v>739</v>
      </c>
    </row>
    <row r="287" spans="1:3" x14ac:dyDescent="0.2">
      <c r="A287">
        <v>1985</v>
      </c>
      <c r="B287">
        <v>1</v>
      </c>
      <c r="C287" t="s">
        <v>740</v>
      </c>
    </row>
    <row r="288" spans="1:3" x14ac:dyDescent="0.2">
      <c r="A288">
        <v>1985</v>
      </c>
      <c r="B288">
        <v>1</v>
      </c>
      <c r="C288" t="s">
        <v>741</v>
      </c>
    </row>
    <row r="289" spans="1:3" x14ac:dyDescent="0.2">
      <c r="A289">
        <v>1985</v>
      </c>
      <c r="B289">
        <v>1</v>
      </c>
      <c r="C289" t="s">
        <v>742</v>
      </c>
    </row>
    <row r="290" spans="1:3" x14ac:dyDescent="0.2">
      <c r="A290">
        <v>1985</v>
      </c>
      <c r="B290">
        <v>1</v>
      </c>
      <c r="C290" t="s">
        <v>743</v>
      </c>
    </row>
    <row r="291" spans="1:3" x14ac:dyDescent="0.2">
      <c r="A291">
        <v>1985</v>
      </c>
      <c r="B291">
        <v>1</v>
      </c>
      <c r="C291" t="s">
        <v>744</v>
      </c>
    </row>
    <row r="292" spans="1:3" x14ac:dyDescent="0.2">
      <c r="A292">
        <v>1985</v>
      </c>
      <c r="B292">
        <v>1</v>
      </c>
      <c r="C292" t="s">
        <v>745</v>
      </c>
    </row>
    <row r="293" spans="1:3" x14ac:dyDescent="0.2">
      <c r="A293">
        <v>1985</v>
      </c>
      <c r="B293">
        <v>1</v>
      </c>
      <c r="C293" t="s">
        <v>746</v>
      </c>
    </row>
    <row r="294" spans="1:3" x14ac:dyDescent="0.2">
      <c r="A294">
        <v>1985</v>
      </c>
      <c r="B294">
        <v>1</v>
      </c>
      <c r="C294" t="s">
        <v>747</v>
      </c>
    </row>
    <row r="295" spans="1:3" x14ac:dyDescent="0.2">
      <c r="A295">
        <v>1986</v>
      </c>
      <c r="B295">
        <v>1</v>
      </c>
      <c r="C295" t="s">
        <v>748</v>
      </c>
    </row>
    <row r="296" spans="1:3" x14ac:dyDescent="0.2">
      <c r="A296">
        <v>1986</v>
      </c>
      <c r="B296">
        <v>1</v>
      </c>
      <c r="C296" t="s">
        <v>749</v>
      </c>
    </row>
    <row r="297" spans="1:3" x14ac:dyDescent="0.2">
      <c r="A297">
        <v>1986</v>
      </c>
      <c r="B297">
        <v>1</v>
      </c>
      <c r="C297" t="s">
        <v>750</v>
      </c>
    </row>
    <row r="298" spans="1:3" x14ac:dyDescent="0.2">
      <c r="A298">
        <v>1986</v>
      </c>
      <c r="B298">
        <v>1</v>
      </c>
      <c r="C298" t="s">
        <v>751</v>
      </c>
    </row>
    <row r="299" spans="1:3" x14ac:dyDescent="0.2">
      <c r="A299">
        <v>1986</v>
      </c>
      <c r="B299">
        <v>1</v>
      </c>
      <c r="C299" t="s">
        <v>752</v>
      </c>
    </row>
    <row r="300" spans="1:3" x14ac:dyDescent="0.2">
      <c r="A300">
        <v>1986</v>
      </c>
      <c r="B300">
        <v>1</v>
      </c>
      <c r="C300" t="s">
        <v>753</v>
      </c>
    </row>
    <row r="301" spans="1:3" x14ac:dyDescent="0.2">
      <c r="A301">
        <v>1986</v>
      </c>
      <c r="B301">
        <v>1</v>
      </c>
      <c r="C301" t="s">
        <v>754</v>
      </c>
    </row>
    <row r="302" spans="1:3" x14ac:dyDescent="0.2">
      <c r="A302">
        <v>1986</v>
      </c>
      <c r="B302">
        <v>1</v>
      </c>
      <c r="C302" t="s">
        <v>755</v>
      </c>
    </row>
    <row r="303" spans="1:3" x14ac:dyDescent="0.2">
      <c r="A303">
        <v>1986</v>
      </c>
      <c r="B303">
        <v>0.90999996662139893</v>
      </c>
      <c r="C303" t="s">
        <v>756</v>
      </c>
    </row>
    <row r="304" spans="1:3" x14ac:dyDescent="0.2">
      <c r="A304">
        <v>1986</v>
      </c>
      <c r="B304">
        <v>1</v>
      </c>
      <c r="C304" t="s">
        <v>757</v>
      </c>
    </row>
    <row r="305" spans="1:3" x14ac:dyDescent="0.2">
      <c r="A305">
        <v>1986</v>
      </c>
      <c r="B305">
        <v>1</v>
      </c>
      <c r="C305" t="s">
        <v>758</v>
      </c>
    </row>
    <row r="306" spans="1:3" x14ac:dyDescent="0.2">
      <c r="A306">
        <v>1986</v>
      </c>
      <c r="B306">
        <v>1</v>
      </c>
      <c r="C306" t="s">
        <v>759</v>
      </c>
    </row>
    <row r="307" spans="1:3" x14ac:dyDescent="0.2">
      <c r="A307">
        <v>1986</v>
      </c>
      <c r="B307">
        <v>1</v>
      </c>
      <c r="C307" t="s">
        <v>760</v>
      </c>
    </row>
    <row r="308" spans="1:3" x14ac:dyDescent="0.2">
      <c r="A308">
        <v>1986</v>
      </c>
      <c r="B308">
        <v>1</v>
      </c>
      <c r="C308" t="s">
        <v>761</v>
      </c>
    </row>
    <row r="309" spans="1:3" x14ac:dyDescent="0.2">
      <c r="A309">
        <v>1986</v>
      </c>
      <c r="B309">
        <v>1</v>
      </c>
      <c r="C309" t="s">
        <v>762</v>
      </c>
    </row>
    <row r="310" spans="1:3" x14ac:dyDescent="0.2">
      <c r="A310">
        <v>1986</v>
      </c>
      <c r="B310">
        <v>1</v>
      </c>
      <c r="C310" t="s">
        <v>763</v>
      </c>
    </row>
    <row r="311" spans="1:3" x14ac:dyDescent="0.2">
      <c r="A311">
        <v>1986</v>
      </c>
      <c r="B311">
        <v>1</v>
      </c>
      <c r="C311" t="s">
        <v>764</v>
      </c>
    </row>
    <row r="312" spans="1:3" x14ac:dyDescent="0.2">
      <c r="A312">
        <v>1986</v>
      </c>
      <c r="B312">
        <v>1</v>
      </c>
      <c r="C312" t="s">
        <v>765</v>
      </c>
    </row>
    <row r="313" spans="1:3" x14ac:dyDescent="0.2">
      <c r="A313">
        <v>1986</v>
      </c>
      <c r="B313">
        <v>1</v>
      </c>
      <c r="C313" t="s">
        <v>766</v>
      </c>
    </row>
    <row r="314" spans="1:3" x14ac:dyDescent="0.2">
      <c r="A314">
        <v>1986</v>
      </c>
      <c r="B314">
        <v>1</v>
      </c>
      <c r="C314" t="s">
        <v>767</v>
      </c>
    </row>
    <row r="315" spans="1:3" x14ac:dyDescent="0.2">
      <c r="A315">
        <v>1986</v>
      </c>
      <c r="B315">
        <v>1</v>
      </c>
      <c r="C315" t="s">
        <v>768</v>
      </c>
    </row>
    <row r="316" spans="1:3" x14ac:dyDescent="0.2">
      <c r="A316">
        <v>1986</v>
      </c>
      <c r="B316">
        <v>1</v>
      </c>
      <c r="C316" t="s">
        <v>769</v>
      </c>
    </row>
    <row r="317" spans="1:3" x14ac:dyDescent="0.2">
      <c r="A317">
        <v>1986</v>
      </c>
      <c r="B317">
        <v>1</v>
      </c>
      <c r="C317" t="s">
        <v>770</v>
      </c>
    </row>
    <row r="318" spans="1:3" x14ac:dyDescent="0.2">
      <c r="A318">
        <v>1986</v>
      </c>
      <c r="B318">
        <v>1</v>
      </c>
      <c r="C318" t="s">
        <v>771</v>
      </c>
    </row>
    <row r="319" spans="1:3" x14ac:dyDescent="0.2">
      <c r="A319">
        <v>1986</v>
      </c>
      <c r="B319">
        <v>1</v>
      </c>
      <c r="C319" t="s">
        <v>772</v>
      </c>
    </row>
    <row r="320" spans="1:3" x14ac:dyDescent="0.2">
      <c r="A320">
        <v>1986</v>
      </c>
      <c r="B320">
        <v>1</v>
      </c>
      <c r="C320" t="s">
        <v>773</v>
      </c>
    </row>
    <row r="321" spans="1:3" x14ac:dyDescent="0.2">
      <c r="A321">
        <v>1986</v>
      </c>
      <c r="B321">
        <v>1</v>
      </c>
      <c r="C321" t="s">
        <v>774</v>
      </c>
    </row>
    <row r="322" spans="1:3" x14ac:dyDescent="0.2">
      <c r="A322">
        <v>1986</v>
      </c>
      <c r="B322">
        <v>1</v>
      </c>
      <c r="C322" t="s">
        <v>775</v>
      </c>
    </row>
    <row r="323" spans="1:3" x14ac:dyDescent="0.2">
      <c r="A323">
        <v>1986</v>
      </c>
      <c r="B323">
        <v>1</v>
      </c>
      <c r="C323" t="s">
        <v>776</v>
      </c>
    </row>
    <row r="324" spans="1:3" x14ac:dyDescent="0.2">
      <c r="A324">
        <v>1986</v>
      </c>
      <c r="B324">
        <v>1</v>
      </c>
      <c r="C324" t="s">
        <v>777</v>
      </c>
    </row>
    <row r="325" spans="1:3" x14ac:dyDescent="0.2">
      <c r="A325">
        <v>1986</v>
      </c>
      <c r="B325">
        <v>1</v>
      </c>
      <c r="C325" t="s">
        <v>778</v>
      </c>
    </row>
    <row r="326" spans="1:3" x14ac:dyDescent="0.2">
      <c r="A326">
        <v>1986</v>
      </c>
      <c r="B326">
        <v>1</v>
      </c>
      <c r="C326" t="s">
        <v>779</v>
      </c>
    </row>
    <row r="327" spans="1:3" x14ac:dyDescent="0.2">
      <c r="A327">
        <v>1986</v>
      </c>
      <c r="B327">
        <v>1</v>
      </c>
      <c r="C327" t="s">
        <v>780</v>
      </c>
    </row>
    <row r="328" spans="1:3" x14ac:dyDescent="0.2">
      <c r="A328">
        <v>1986</v>
      </c>
      <c r="B328">
        <v>1</v>
      </c>
      <c r="C328" t="s">
        <v>781</v>
      </c>
    </row>
    <row r="329" spans="1:3" x14ac:dyDescent="0.2">
      <c r="A329">
        <v>1986</v>
      </c>
      <c r="B329">
        <v>1</v>
      </c>
      <c r="C329" t="s">
        <v>782</v>
      </c>
    </row>
    <row r="330" spans="1:3" x14ac:dyDescent="0.2">
      <c r="A330">
        <v>1986</v>
      </c>
      <c r="B330">
        <v>1</v>
      </c>
      <c r="C330" t="s">
        <v>783</v>
      </c>
    </row>
    <row r="331" spans="1:3" x14ac:dyDescent="0.2">
      <c r="A331">
        <v>1986</v>
      </c>
      <c r="B331">
        <v>1</v>
      </c>
      <c r="C331" t="s">
        <v>784</v>
      </c>
    </row>
    <row r="332" spans="1:3" x14ac:dyDescent="0.2">
      <c r="A332">
        <v>1986</v>
      </c>
      <c r="B332">
        <v>1</v>
      </c>
      <c r="C332" t="s">
        <v>785</v>
      </c>
    </row>
    <row r="333" spans="1:3" x14ac:dyDescent="0.2">
      <c r="A333">
        <v>1986</v>
      </c>
      <c r="B333">
        <v>1</v>
      </c>
      <c r="C333" t="s">
        <v>786</v>
      </c>
    </row>
    <row r="334" spans="1:3" x14ac:dyDescent="0.2">
      <c r="A334">
        <v>1986</v>
      </c>
      <c r="B334">
        <v>1</v>
      </c>
      <c r="C334" t="s">
        <v>787</v>
      </c>
    </row>
    <row r="335" spans="1:3" x14ac:dyDescent="0.2">
      <c r="A335">
        <v>1986</v>
      </c>
      <c r="B335">
        <v>1</v>
      </c>
      <c r="C335" t="s">
        <v>788</v>
      </c>
    </row>
    <row r="336" spans="1:3" x14ac:dyDescent="0.2">
      <c r="A336">
        <v>1986</v>
      </c>
      <c r="B336">
        <v>1</v>
      </c>
      <c r="C336" t="s">
        <v>789</v>
      </c>
    </row>
    <row r="337" spans="1:3" x14ac:dyDescent="0.2">
      <c r="A337">
        <v>1987</v>
      </c>
      <c r="B337">
        <v>1</v>
      </c>
      <c r="C337" t="s">
        <v>790</v>
      </c>
    </row>
    <row r="338" spans="1:3" x14ac:dyDescent="0.2">
      <c r="A338">
        <v>1987</v>
      </c>
      <c r="B338">
        <v>1</v>
      </c>
      <c r="C338" t="s">
        <v>791</v>
      </c>
    </row>
    <row r="339" spans="1:3" x14ac:dyDescent="0.2">
      <c r="A339">
        <v>1987</v>
      </c>
      <c r="B339">
        <v>1</v>
      </c>
      <c r="C339" t="s">
        <v>792</v>
      </c>
    </row>
    <row r="340" spans="1:3" x14ac:dyDescent="0.2">
      <c r="A340">
        <v>1987</v>
      </c>
      <c r="B340">
        <v>1</v>
      </c>
      <c r="C340" t="s">
        <v>793</v>
      </c>
    </row>
    <row r="341" spans="1:3" x14ac:dyDescent="0.2">
      <c r="A341">
        <v>1987</v>
      </c>
      <c r="B341">
        <v>1</v>
      </c>
      <c r="C341" t="s">
        <v>794</v>
      </c>
    </row>
    <row r="342" spans="1:3" x14ac:dyDescent="0.2">
      <c r="A342">
        <v>1987</v>
      </c>
      <c r="B342">
        <v>1</v>
      </c>
      <c r="C342" t="s">
        <v>795</v>
      </c>
    </row>
    <row r="343" spans="1:3" x14ac:dyDescent="0.2">
      <c r="A343">
        <v>1987</v>
      </c>
      <c r="B343">
        <v>1</v>
      </c>
      <c r="C343" t="s">
        <v>796</v>
      </c>
    </row>
    <row r="344" spans="1:3" x14ac:dyDescent="0.2">
      <c r="A344">
        <v>1987</v>
      </c>
      <c r="B344">
        <v>1</v>
      </c>
      <c r="C344" t="s">
        <v>797</v>
      </c>
    </row>
    <row r="345" spans="1:3" x14ac:dyDescent="0.2">
      <c r="A345">
        <v>1987</v>
      </c>
      <c r="B345">
        <v>0.90999996662139893</v>
      </c>
      <c r="C345" t="s">
        <v>798</v>
      </c>
    </row>
    <row r="346" spans="1:3" x14ac:dyDescent="0.2">
      <c r="A346">
        <v>1987</v>
      </c>
      <c r="B346">
        <v>1</v>
      </c>
      <c r="C346" t="s">
        <v>799</v>
      </c>
    </row>
    <row r="347" spans="1:3" x14ac:dyDescent="0.2">
      <c r="A347">
        <v>1987</v>
      </c>
      <c r="B347">
        <v>1</v>
      </c>
      <c r="C347" t="s">
        <v>800</v>
      </c>
    </row>
    <row r="348" spans="1:3" x14ac:dyDescent="0.2">
      <c r="A348">
        <v>1987</v>
      </c>
      <c r="B348">
        <v>1</v>
      </c>
      <c r="C348" t="s">
        <v>801</v>
      </c>
    </row>
    <row r="349" spans="1:3" x14ac:dyDescent="0.2">
      <c r="A349">
        <v>1987</v>
      </c>
      <c r="B349">
        <v>1</v>
      </c>
      <c r="C349" t="s">
        <v>802</v>
      </c>
    </row>
    <row r="350" spans="1:3" x14ac:dyDescent="0.2">
      <c r="A350">
        <v>1987</v>
      </c>
      <c r="B350">
        <v>1</v>
      </c>
      <c r="C350" t="s">
        <v>803</v>
      </c>
    </row>
    <row r="351" spans="1:3" x14ac:dyDescent="0.2">
      <c r="A351">
        <v>1987</v>
      </c>
      <c r="B351">
        <v>1</v>
      </c>
      <c r="C351" t="s">
        <v>804</v>
      </c>
    </row>
    <row r="352" spans="1:3" x14ac:dyDescent="0.2">
      <c r="A352">
        <v>1987</v>
      </c>
      <c r="B352">
        <v>1</v>
      </c>
      <c r="C352" t="s">
        <v>805</v>
      </c>
    </row>
    <row r="353" spans="1:3" x14ac:dyDescent="0.2">
      <c r="A353">
        <v>1987</v>
      </c>
      <c r="B353">
        <v>1</v>
      </c>
      <c r="C353" t="s">
        <v>806</v>
      </c>
    </row>
    <row r="354" spans="1:3" x14ac:dyDescent="0.2">
      <c r="A354">
        <v>1987</v>
      </c>
      <c r="B354">
        <v>1</v>
      </c>
      <c r="C354" t="s">
        <v>807</v>
      </c>
    </row>
    <row r="355" spans="1:3" x14ac:dyDescent="0.2">
      <c r="A355">
        <v>1987</v>
      </c>
      <c r="B355">
        <v>1</v>
      </c>
      <c r="C355" t="s">
        <v>808</v>
      </c>
    </row>
    <row r="356" spans="1:3" x14ac:dyDescent="0.2">
      <c r="A356">
        <v>1987</v>
      </c>
      <c r="B356">
        <v>1</v>
      </c>
      <c r="C356" t="s">
        <v>809</v>
      </c>
    </row>
    <row r="357" spans="1:3" x14ac:dyDescent="0.2">
      <c r="A357">
        <v>1987</v>
      </c>
      <c r="B357">
        <v>1</v>
      </c>
      <c r="C357" t="s">
        <v>810</v>
      </c>
    </row>
    <row r="358" spans="1:3" x14ac:dyDescent="0.2">
      <c r="A358">
        <v>1987</v>
      </c>
      <c r="B358">
        <v>1</v>
      </c>
      <c r="C358" t="s">
        <v>811</v>
      </c>
    </row>
    <row r="359" spans="1:3" x14ac:dyDescent="0.2">
      <c r="A359">
        <v>1987</v>
      </c>
      <c r="B359">
        <v>1</v>
      </c>
      <c r="C359" t="s">
        <v>812</v>
      </c>
    </row>
    <row r="360" spans="1:3" x14ac:dyDescent="0.2">
      <c r="A360">
        <v>1987</v>
      </c>
      <c r="B360">
        <v>1</v>
      </c>
      <c r="C360" t="s">
        <v>813</v>
      </c>
    </row>
    <row r="361" spans="1:3" x14ac:dyDescent="0.2">
      <c r="A361">
        <v>1987</v>
      </c>
      <c r="B361">
        <v>1</v>
      </c>
      <c r="C361" t="s">
        <v>814</v>
      </c>
    </row>
    <row r="362" spans="1:3" x14ac:dyDescent="0.2">
      <c r="A362">
        <v>1987</v>
      </c>
      <c r="B362">
        <v>1</v>
      </c>
      <c r="C362" t="s">
        <v>815</v>
      </c>
    </row>
    <row r="363" spans="1:3" x14ac:dyDescent="0.2">
      <c r="A363">
        <v>1987</v>
      </c>
      <c r="B363">
        <v>1</v>
      </c>
      <c r="C363" t="s">
        <v>816</v>
      </c>
    </row>
    <row r="364" spans="1:3" x14ac:dyDescent="0.2">
      <c r="A364">
        <v>1987</v>
      </c>
      <c r="B364">
        <v>1</v>
      </c>
      <c r="C364" t="s">
        <v>817</v>
      </c>
    </row>
    <row r="365" spans="1:3" x14ac:dyDescent="0.2">
      <c r="A365">
        <v>1987</v>
      </c>
      <c r="B365">
        <v>1</v>
      </c>
      <c r="C365" t="s">
        <v>818</v>
      </c>
    </row>
    <row r="366" spans="1:3" x14ac:dyDescent="0.2">
      <c r="A366">
        <v>1987</v>
      </c>
      <c r="B366">
        <v>1</v>
      </c>
      <c r="C366" t="s">
        <v>819</v>
      </c>
    </row>
    <row r="367" spans="1:3" x14ac:dyDescent="0.2">
      <c r="A367">
        <v>1987</v>
      </c>
      <c r="B367">
        <v>1</v>
      </c>
      <c r="C367" t="s">
        <v>820</v>
      </c>
    </row>
    <row r="368" spans="1:3" x14ac:dyDescent="0.2">
      <c r="A368">
        <v>1987</v>
      </c>
      <c r="B368">
        <v>1</v>
      </c>
      <c r="C368" t="s">
        <v>821</v>
      </c>
    </row>
    <row r="369" spans="1:3" x14ac:dyDescent="0.2">
      <c r="A369">
        <v>1987</v>
      </c>
      <c r="B369">
        <v>1</v>
      </c>
      <c r="C369" t="s">
        <v>822</v>
      </c>
    </row>
    <row r="370" spans="1:3" x14ac:dyDescent="0.2">
      <c r="A370">
        <v>1987</v>
      </c>
      <c r="B370">
        <v>1</v>
      </c>
      <c r="C370" t="s">
        <v>823</v>
      </c>
    </row>
    <row r="371" spans="1:3" x14ac:dyDescent="0.2">
      <c r="A371">
        <v>1987</v>
      </c>
      <c r="B371">
        <v>1</v>
      </c>
      <c r="C371" t="s">
        <v>824</v>
      </c>
    </row>
    <row r="372" spans="1:3" x14ac:dyDescent="0.2">
      <c r="A372">
        <v>1987</v>
      </c>
      <c r="B372">
        <v>1</v>
      </c>
      <c r="C372" t="s">
        <v>825</v>
      </c>
    </row>
    <row r="373" spans="1:3" x14ac:dyDescent="0.2">
      <c r="A373">
        <v>1987</v>
      </c>
      <c r="B373">
        <v>1</v>
      </c>
      <c r="C373" t="s">
        <v>826</v>
      </c>
    </row>
    <row r="374" spans="1:3" x14ac:dyDescent="0.2">
      <c r="A374">
        <v>1987</v>
      </c>
      <c r="B374">
        <v>1</v>
      </c>
      <c r="C374" t="s">
        <v>827</v>
      </c>
    </row>
    <row r="375" spans="1:3" x14ac:dyDescent="0.2">
      <c r="A375">
        <v>1987</v>
      </c>
      <c r="B375">
        <v>1</v>
      </c>
      <c r="C375" t="s">
        <v>828</v>
      </c>
    </row>
    <row r="376" spans="1:3" x14ac:dyDescent="0.2">
      <c r="A376">
        <v>1987</v>
      </c>
      <c r="B376">
        <v>1</v>
      </c>
      <c r="C376" t="s">
        <v>829</v>
      </c>
    </row>
    <row r="377" spans="1:3" x14ac:dyDescent="0.2">
      <c r="A377">
        <v>1987</v>
      </c>
      <c r="B377">
        <v>1</v>
      </c>
      <c r="C377" t="s">
        <v>830</v>
      </c>
    </row>
    <row r="378" spans="1:3" x14ac:dyDescent="0.2">
      <c r="A378">
        <v>1987</v>
      </c>
      <c r="B378">
        <v>1</v>
      </c>
      <c r="C378" t="s">
        <v>831</v>
      </c>
    </row>
    <row r="379" spans="1:3" x14ac:dyDescent="0.2">
      <c r="A379">
        <v>1987</v>
      </c>
      <c r="B379">
        <v>1</v>
      </c>
      <c r="C379" t="s">
        <v>832</v>
      </c>
    </row>
    <row r="380" spans="1:3" x14ac:dyDescent="0.2">
      <c r="A380">
        <v>1988</v>
      </c>
      <c r="B380">
        <v>1</v>
      </c>
      <c r="C380" t="s">
        <v>833</v>
      </c>
    </row>
    <row r="381" spans="1:3" x14ac:dyDescent="0.2">
      <c r="A381">
        <v>1988</v>
      </c>
      <c r="B381">
        <v>1</v>
      </c>
      <c r="C381" t="s">
        <v>834</v>
      </c>
    </row>
    <row r="382" spans="1:3" x14ac:dyDescent="0.2">
      <c r="A382">
        <v>1988</v>
      </c>
      <c r="B382">
        <v>1</v>
      </c>
      <c r="C382" t="s">
        <v>835</v>
      </c>
    </row>
    <row r="383" spans="1:3" x14ac:dyDescent="0.2">
      <c r="A383">
        <v>1988</v>
      </c>
      <c r="B383">
        <v>1</v>
      </c>
      <c r="C383" t="s">
        <v>836</v>
      </c>
    </row>
    <row r="384" spans="1:3" x14ac:dyDescent="0.2">
      <c r="A384">
        <v>1988</v>
      </c>
      <c r="B384">
        <v>1</v>
      </c>
      <c r="C384" t="s">
        <v>837</v>
      </c>
    </row>
    <row r="385" spans="1:3" x14ac:dyDescent="0.2">
      <c r="A385">
        <v>1988</v>
      </c>
      <c r="B385">
        <v>1</v>
      </c>
      <c r="C385" t="s">
        <v>838</v>
      </c>
    </row>
    <row r="386" spans="1:3" x14ac:dyDescent="0.2">
      <c r="A386">
        <v>1988</v>
      </c>
      <c r="B386">
        <v>1</v>
      </c>
      <c r="C386" t="s">
        <v>839</v>
      </c>
    </row>
    <row r="387" spans="1:3" x14ac:dyDescent="0.2">
      <c r="A387">
        <v>1988</v>
      </c>
      <c r="B387">
        <v>1</v>
      </c>
      <c r="C387" t="s">
        <v>840</v>
      </c>
    </row>
    <row r="388" spans="1:3" x14ac:dyDescent="0.2">
      <c r="A388">
        <v>1988</v>
      </c>
      <c r="B388">
        <v>0.89999997615814209</v>
      </c>
      <c r="C388" t="s">
        <v>841</v>
      </c>
    </row>
    <row r="389" spans="1:3" x14ac:dyDescent="0.2">
      <c r="A389">
        <v>1988</v>
      </c>
      <c r="B389">
        <v>1</v>
      </c>
      <c r="C389" t="s">
        <v>842</v>
      </c>
    </row>
    <row r="390" spans="1:3" x14ac:dyDescent="0.2">
      <c r="A390">
        <v>1988</v>
      </c>
      <c r="B390">
        <v>1</v>
      </c>
      <c r="C390" t="s">
        <v>843</v>
      </c>
    </row>
    <row r="391" spans="1:3" x14ac:dyDescent="0.2">
      <c r="A391">
        <v>1988</v>
      </c>
      <c r="B391">
        <v>1</v>
      </c>
      <c r="C391" t="s">
        <v>844</v>
      </c>
    </row>
    <row r="392" spans="1:3" x14ac:dyDescent="0.2">
      <c r="A392">
        <v>1988</v>
      </c>
      <c r="B392">
        <v>1</v>
      </c>
      <c r="C392" t="s">
        <v>845</v>
      </c>
    </row>
    <row r="393" spans="1:3" x14ac:dyDescent="0.2">
      <c r="A393">
        <v>1988</v>
      </c>
      <c r="B393">
        <v>1</v>
      </c>
      <c r="C393" t="s">
        <v>846</v>
      </c>
    </row>
    <row r="394" spans="1:3" x14ac:dyDescent="0.2">
      <c r="A394">
        <v>1988</v>
      </c>
      <c r="B394">
        <v>1</v>
      </c>
      <c r="C394" t="s">
        <v>847</v>
      </c>
    </row>
    <row r="395" spans="1:3" x14ac:dyDescent="0.2">
      <c r="A395">
        <v>1988</v>
      </c>
      <c r="B395">
        <v>1</v>
      </c>
      <c r="C395" t="s">
        <v>848</v>
      </c>
    </row>
    <row r="396" spans="1:3" x14ac:dyDescent="0.2">
      <c r="A396">
        <v>1988</v>
      </c>
      <c r="B396">
        <v>1</v>
      </c>
      <c r="C396" t="s">
        <v>849</v>
      </c>
    </row>
    <row r="397" spans="1:3" x14ac:dyDescent="0.2">
      <c r="A397">
        <v>1988</v>
      </c>
      <c r="B397">
        <v>1</v>
      </c>
      <c r="C397" t="s">
        <v>850</v>
      </c>
    </row>
    <row r="398" spans="1:3" x14ac:dyDescent="0.2">
      <c r="A398">
        <v>1988</v>
      </c>
      <c r="B398">
        <v>1</v>
      </c>
      <c r="C398" t="s">
        <v>851</v>
      </c>
    </row>
    <row r="399" spans="1:3" x14ac:dyDescent="0.2">
      <c r="A399">
        <v>1988</v>
      </c>
      <c r="B399">
        <v>1</v>
      </c>
      <c r="C399" t="s">
        <v>852</v>
      </c>
    </row>
    <row r="400" spans="1:3" x14ac:dyDescent="0.2">
      <c r="A400">
        <v>1988</v>
      </c>
      <c r="B400">
        <v>1</v>
      </c>
      <c r="C400" t="s">
        <v>853</v>
      </c>
    </row>
    <row r="401" spans="1:3" x14ac:dyDescent="0.2">
      <c r="A401">
        <v>1988</v>
      </c>
      <c r="B401">
        <v>1</v>
      </c>
      <c r="C401" t="s">
        <v>854</v>
      </c>
    </row>
    <row r="402" spans="1:3" x14ac:dyDescent="0.2">
      <c r="A402">
        <v>1988</v>
      </c>
      <c r="B402">
        <v>1</v>
      </c>
      <c r="C402" t="s">
        <v>855</v>
      </c>
    </row>
    <row r="403" spans="1:3" x14ac:dyDescent="0.2">
      <c r="A403">
        <v>1988</v>
      </c>
      <c r="B403">
        <v>1</v>
      </c>
      <c r="C403" t="s">
        <v>856</v>
      </c>
    </row>
    <row r="404" spans="1:3" x14ac:dyDescent="0.2">
      <c r="A404">
        <v>1988</v>
      </c>
      <c r="B404">
        <v>1</v>
      </c>
      <c r="C404" t="s">
        <v>857</v>
      </c>
    </row>
    <row r="405" spans="1:3" x14ac:dyDescent="0.2">
      <c r="A405">
        <v>1988</v>
      </c>
      <c r="B405">
        <v>1</v>
      </c>
      <c r="C405" t="s">
        <v>858</v>
      </c>
    </row>
    <row r="406" spans="1:3" x14ac:dyDescent="0.2">
      <c r="A406">
        <v>1988</v>
      </c>
      <c r="B406">
        <v>1</v>
      </c>
      <c r="C406" t="s">
        <v>859</v>
      </c>
    </row>
    <row r="407" spans="1:3" x14ac:dyDescent="0.2">
      <c r="A407">
        <v>1988</v>
      </c>
      <c r="B407">
        <v>1</v>
      </c>
      <c r="C407" t="s">
        <v>860</v>
      </c>
    </row>
    <row r="408" spans="1:3" x14ac:dyDescent="0.2">
      <c r="A408">
        <v>1988</v>
      </c>
      <c r="B408">
        <v>1</v>
      </c>
      <c r="C408" t="s">
        <v>861</v>
      </c>
    </row>
    <row r="409" spans="1:3" x14ac:dyDescent="0.2">
      <c r="A409">
        <v>1988</v>
      </c>
      <c r="B409">
        <v>1</v>
      </c>
      <c r="C409" t="s">
        <v>862</v>
      </c>
    </row>
    <row r="410" spans="1:3" x14ac:dyDescent="0.2">
      <c r="A410">
        <v>1988</v>
      </c>
      <c r="B410">
        <v>1</v>
      </c>
      <c r="C410" t="s">
        <v>863</v>
      </c>
    </row>
    <row r="411" spans="1:3" x14ac:dyDescent="0.2">
      <c r="A411">
        <v>1988</v>
      </c>
      <c r="B411">
        <v>1</v>
      </c>
      <c r="C411" t="s">
        <v>864</v>
      </c>
    </row>
    <row r="412" spans="1:3" x14ac:dyDescent="0.2">
      <c r="A412">
        <v>1988</v>
      </c>
      <c r="B412">
        <v>1</v>
      </c>
      <c r="C412" t="s">
        <v>865</v>
      </c>
    </row>
    <row r="413" spans="1:3" x14ac:dyDescent="0.2">
      <c r="A413">
        <v>1988</v>
      </c>
      <c r="B413">
        <v>1</v>
      </c>
      <c r="C413" t="s">
        <v>866</v>
      </c>
    </row>
    <row r="414" spans="1:3" x14ac:dyDescent="0.2">
      <c r="A414">
        <v>1988</v>
      </c>
      <c r="B414">
        <v>1</v>
      </c>
      <c r="C414" t="s">
        <v>867</v>
      </c>
    </row>
    <row r="415" spans="1:3" x14ac:dyDescent="0.2">
      <c r="A415">
        <v>1988</v>
      </c>
      <c r="B415">
        <v>1</v>
      </c>
      <c r="C415" t="s">
        <v>868</v>
      </c>
    </row>
    <row r="416" spans="1:3" x14ac:dyDescent="0.2">
      <c r="A416">
        <v>1988</v>
      </c>
      <c r="B416">
        <v>1</v>
      </c>
      <c r="C416" t="s">
        <v>869</v>
      </c>
    </row>
    <row r="417" spans="1:3" x14ac:dyDescent="0.2">
      <c r="A417">
        <v>1988</v>
      </c>
      <c r="B417">
        <v>1</v>
      </c>
      <c r="C417" t="s">
        <v>870</v>
      </c>
    </row>
    <row r="418" spans="1:3" x14ac:dyDescent="0.2">
      <c r="A418">
        <v>1988</v>
      </c>
      <c r="B418">
        <v>1</v>
      </c>
      <c r="C418" t="s">
        <v>871</v>
      </c>
    </row>
    <row r="419" spans="1:3" x14ac:dyDescent="0.2">
      <c r="A419">
        <v>1988</v>
      </c>
      <c r="B419">
        <v>1</v>
      </c>
      <c r="C419" t="s">
        <v>872</v>
      </c>
    </row>
    <row r="420" spans="1:3" x14ac:dyDescent="0.2">
      <c r="A420">
        <v>1988</v>
      </c>
      <c r="B420">
        <v>1</v>
      </c>
      <c r="C420" t="s">
        <v>873</v>
      </c>
    </row>
    <row r="421" spans="1:3" x14ac:dyDescent="0.2">
      <c r="A421">
        <v>1988</v>
      </c>
      <c r="B421">
        <v>1</v>
      </c>
      <c r="C421" t="s">
        <v>874</v>
      </c>
    </row>
    <row r="422" spans="1:3" x14ac:dyDescent="0.2">
      <c r="A422">
        <v>1988</v>
      </c>
      <c r="B422">
        <v>1</v>
      </c>
      <c r="C422" t="s">
        <v>875</v>
      </c>
    </row>
    <row r="423" spans="1:3" x14ac:dyDescent="0.2">
      <c r="A423">
        <v>1988</v>
      </c>
      <c r="B423">
        <v>1</v>
      </c>
      <c r="C423" t="s">
        <v>876</v>
      </c>
    </row>
    <row r="424" spans="1:3" x14ac:dyDescent="0.2">
      <c r="A424">
        <v>1988</v>
      </c>
      <c r="B424">
        <v>1</v>
      </c>
      <c r="C424" t="s">
        <v>877</v>
      </c>
    </row>
    <row r="425" spans="1:3" x14ac:dyDescent="0.2">
      <c r="A425">
        <v>1989</v>
      </c>
      <c r="B425">
        <v>1</v>
      </c>
      <c r="C425" t="s">
        <v>878</v>
      </c>
    </row>
    <row r="426" spans="1:3" x14ac:dyDescent="0.2">
      <c r="A426">
        <v>1989</v>
      </c>
      <c r="B426">
        <v>1</v>
      </c>
      <c r="C426" t="s">
        <v>879</v>
      </c>
    </row>
    <row r="427" spans="1:3" x14ac:dyDescent="0.2">
      <c r="A427">
        <v>1989</v>
      </c>
      <c r="B427">
        <v>1</v>
      </c>
      <c r="C427" t="s">
        <v>880</v>
      </c>
    </row>
    <row r="428" spans="1:3" x14ac:dyDescent="0.2">
      <c r="A428">
        <v>1989</v>
      </c>
      <c r="B428">
        <v>1</v>
      </c>
      <c r="C428" t="s">
        <v>881</v>
      </c>
    </row>
    <row r="429" spans="1:3" x14ac:dyDescent="0.2">
      <c r="A429">
        <v>1989</v>
      </c>
      <c r="B429">
        <v>1</v>
      </c>
      <c r="C429" t="s">
        <v>882</v>
      </c>
    </row>
    <row r="430" spans="1:3" x14ac:dyDescent="0.2">
      <c r="A430">
        <v>1989</v>
      </c>
      <c r="B430">
        <v>1</v>
      </c>
      <c r="C430" t="s">
        <v>883</v>
      </c>
    </row>
    <row r="431" spans="1:3" x14ac:dyDescent="0.2">
      <c r="A431">
        <v>1989</v>
      </c>
      <c r="B431">
        <v>1</v>
      </c>
      <c r="C431" t="s">
        <v>884</v>
      </c>
    </row>
    <row r="432" spans="1:3" x14ac:dyDescent="0.2">
      <c r="A432">
        <v>1989</v>
      </c>
      <c r="B432">
        <v>1</v>
      </c>
      <c r="C432" t="s">
        <v>885</v>
      </c>
    </row>
    <row r="433" spans="1:3" x14ac:dyDescent="0.2">
      <c r="A433">
        <v>1989</v>
      </c>
      <c r="B433">
        <v>0.87999999523162842</v>
      </c>
      <c r="C433" t="s">
        <v>886</v>
      </c>
    </row>
    <row r="434" spans="1:3" x14ac:dyDescent="0.2">
      <c r="A434">
        <v>1989</v>
      </c>
      <c r="B434">
        <v>1</v>
      </c>
      <c r="C434" t="s">
        <v>887</v>
      </c>
    </row>
    <row r="435" spans="1:3" x14ac:dyDescent="0.2">
      <c r="A435">
        <v>1989</v>
      </c>
      <c r="B435">
        <v>1</v>
      </c>
      <c r="C435" t="s">
        <v>888</v>
      </c>
    </row>
    <row r="436" spans="1:3" x14ac:dyDescent="0.2">
      <c r="A436">
        <v>1989</v>
      </c>
      <c r="B436">
        <v>1</v>
      </c>
      <c r="C436" t="s">
        <v>889</v>
      </c>
    </row>
    <row r="437" spans="1:3" x14ac:dyDescent="0.2">
      <c r="A437">
        <v>1989</v>
      </c>
      <c r="B437">
        <v>1</v>
      </c>
      <c r="C437" t="s">
        <v>890</v>
      </c>
    </row>
    <row r="438" spans="1:3" x14ac:dyDescent="0.2">
      <c r="A438">
        <v>1989</v>
      </c>
      <c r="B438">
        <v>1</v>
      </c>
      <c r="C438" t="s">
        <v>891</v>
      </c>
    </row>
    <row r="439" spans="1:3" x14ac:dyDescent="0.2">
      <c r="A439">
        <v>1989</v>
      </c>
      <c r="B439">
        <v>1</v>
      </c>
      <c r="C439" t="s">
        <v>892</v>
      </c>
    </row>
    <row r="440" spans="1:3" x14ac:dyDescent="0.2">
      <c r="A440">
        <v>1989</v>
      </c>
      <c r="B440">
        <v>1</v>
      </c>
      <c r="C440" t="s">
        <v>893</v>
      </c>
    </row>
    <row r="441" spans="1:3" x14ac:dyDescent="0.2">
      <c r="A441">
        <v>1989</v>
      </c>
      <c r="B441">
        <v>1</v>
      </c>
      <c r="C441" t="s">
        <v>894</v>
      </c>
    </row>
    <row r="442" spans="1:3" x14ac:dyDescent="0.2">
      <c r="A442">
        <v>1989</v>
      </c>
      <c r="B442">
        <v>1</v>
      </c>
      <c r="C442" t="s">
        <v>895</v>
      </c>
    </row>
    <row r="443" spans="1:3" x14ac:dyDescent="0.2">
      <c r="A443">
        <v>1989</v>
      </c>
      <c r="B443">
        <v>1</v>
      </c>
      <c r="C443" t="s">
        <v>896</v>
      </c>
    </row>
    <row r="444" spans="1:3" x14ac:dyDescent="0.2">
      <c r="A444">
        <v>1989</v>
      </c>
      <c r="B444">
        <v>1</v>
      </c>
      <c r="C444" t="s">
        <v>897</v>
      </c>
    </row>
    <row r="445" spans="1:3" x14ac:dyDescent="0.2">
      <c r="A445">
        <v>1989</v>
      </c>
      <c r="B445">
        <v>1</v>
      </c>
      <c r="C445" t="s">
        <v>898</v>
      </c>
    </row>
    <row r="446" spans="1:3" x14ac:dyDescent="0.2">
      <c r="A446">
        <v>1989</v>
      </c>
      <c r="B446">
        <v>1</v>
      </c>
      <c r="C446" t="s">
        <v>899</v>
      </c>
    </row>
    <row r="447" spans="1:3" x14ac:dyDescent="0.2">
      <c r="A447">
        <v>1989</v>
      </c>
      <c r="B447">
        <v>1</v>
      </c>
      <c r="C447" t="s">
        <v>900</v>
      </c>
    </row>
    <row r="448" spans="1:3" x14ac:dyDescent="0.2">
      <c r="A448">
        <v>1989</v>
      </c>
      <c r="B448">
        <v>1</v>
      </c>
      <c r="C448" t="s">
        <v>901</v>
      </c>
    </row>
    <row r="449" spans="1:3" x14ac:dyDescent="0.2">
      <c r="A449">
        <v>1989</v>
      </c>
      <c r="B449">
        <v>1</v>
      </c>
      <c r="C449" t="s">
        <v>902</v>
      </c>
    </row>
    <row r="450" spans="1:3" x14ac:dyDescent="0.2">
      <c r="A450">
        <v>1989</v>
      </c>
      <c r="B450">
        <v>1</v>
      </c>
      <c r="C450" t="s">
        <v>903</v>
      </c>
    </row>
    <row r="451" spans="1:3" x14ac:dyDescent="0.2">
      <c r="A451">
        <v>1989</v>
      </c>
      <c r="B451">
        <v>1</v>
      </c>
      <c r="C451" t="s">
        <v>904</v>
      </c>
    </row>
    <row r="452" spans="1:3" x14ac:dyDescent="0.2">
      <c r="A452">
        <v>1989</v>
      </c>
      <c r="B452">
        <v>1</v>
      </c>
      <c r="C452" t="s">
        <v>905</v>
      </c>
    </row>
    <row r="453" spans="1:3" x14ac:dyDescent="0.2">
      <c r="A453">
        <v>1989</v>
      </c>
      <c r="B453">
        <v>1</v>
      </c>
      <c r="C453" t="s">
        <v>906</v>
      </c>
    </row>
    <row r="454" spans="1:3" x14ac:dyDescent="0.2">
      <c r="A454">
        <v>1989</v>
      </c>
      <c r="B454">
        <v>1</v>
      </c>
      <c r="C454" t="s">
        <v>907</v>
      </c>
    </row>
    <row r="455" spans="1:3" x14ac:dyDescent="0.2">
      <c r="A455">
        <v>1989</v>
      </c>
      <c r="B455">
        <v>1</v>
      </c>
      <c r="C455" t="s">
        <v>908</v>
      </c>
    </row>
    <row r="456" spans="1:3" x14ac:dyDescent="0.2">
      <c r="A456">
        <v>1989</v>
      </c>
      <c r="B456">
        <v>1</v>
      </c>
      <c r="C456" t="s">
        <v>909</v>
      </c>
    </row>
    <row r="457" spans="1:3" x14ac:dyDescent="0.2">
      <c r="A457">
        <v>1989</v>
      </c>
      <c r="B457">
        <v>1</v>
      </c>
      <c r="C457" t="s">
        <v>910</v>
      </c>
    </row>
    <row r="458" spans="1:3" x14ac:dyDescent="0.2">
      <c r="A458">
        <v>1989</v>
      </c>
      <c r="B458">
        <v>1</v>
      </c>
      <c r="C458" t="s">
        <v>911</v>
      </c>
    </row>
    <row r="459" spans="1:3" x14ac:dyDescent="0.2">
      <c r="A459">
        <v>1989</v>
      </c>
      <c r="B459">
        <v>1</v>
      </c>
      <c r="C459" t="s">
        <v>912</v>
      </c>
    </row>
    <row r="460" spans="1:3" x14ac:dyDescent="0.2">
      <c r="A460">
        <v>1989</v>
      </c>
      <c r="B460">
        <v>1</v>
      </c>
      <c r="C460" t="s">
        <v>913</v>
      </c>
    </row>
    <row r="461" spans="1:3" x14ac:dyDescent="0.2">
      <c r="A461">
        <v>1989</v>
      </c>
      <c r="B461">
        <v>1</v>
      </c>
      <c r="C461" t="s">
        <v>914</v>
      </c>
    </row>
    <row r="462" spans="1:3" x14ac:dyDescent="0.2">
      <c r="A462">
        <v>1989</v>
      </c>
      <c r="B462">
        <v>1</v>
      </c>
      <c r="C462" t="s">
        <v>915</v>
      </c>
    </row>
    <row r="463" spans="1:3" x14ac:dyDescent="0.2">
      <c r="A463">
        <v>1989</v>
      </c>
      <c r="B463">
        <v>1</v>
      </c>
      <c r="C463" t="s">
        <v>916</v>
      </c>
    </row>
    <row r="464" spans="1:3" x14ac:dyDescent="0.2">
      <c r="A464">
        <v>1989</v>
      </c>
      <c r="B464">
        <v>1</v>
      </c>
      <c r="C464" t="s">
        <v>917</v>
      </c>
    </row>
    <row r="465" spans="1:3" x14ac:dyDescent="0.2">
      <c r="A465">
        <v>1989</v>
      </c>
      <c r="B465">
        <v>1</v>
      </c>
      <c r="C465" t="s">
        <v>918</v>
      </c>
    </row>
    <row r="466" spans="1:3" x14ac:dyDescent="0.2">
      <c r="A466">
        <v>1989</v>
      </c>
      <c r="B466">
        <v>1</v>
      </c>
      <c r="C466" t="s">
        <v>919</v>
      </c>
    </row>
    <row r="467" spans="1:3" x14ac:dyDescent="0.2">
      <c r="A467">
        <v>1989</v>
      </c>
      <c r="B467">
        <v>1</v>
      </c>
      <c r="C467" t="s">
        <v>920</v>
      </c>
    </row>
    <row r="468" spans="1:3" x14ac:dyDescent="0.2">
      <c r="A468">
        <v>1989</v>
      </c>
      <c r="B468">
        <v>1</v>
      </c>
      <c r="C468" t="s">
        <v>921</v>
      </c>
    </row>
    <row r="469" spans="1:3" x14ac:dyDescent="0.2">
      <c r="A469">
        <v>1989</v>
      </c>
      <c r="B469">
        <v>1</v>
      </c>
      <c r="C469" t="s">
        <v>922</v>
      </c>
    </row>
    <row r="470" spans="1:3" x14ac:dyDescent="0.2">
      <c r="A470">
        <v>1990</v>
      </c>
      <c r="B470">
        <v>1</v>
      </c>
      <c r="C470" t="s">
        <v>923</v>
      </c>
    </row>
    <row r="471" spans="1:3" x14ac:dyDescent="0.2">
      <c r="A471">
        <v>1990</v>
      </c>
      <c r="B471">
        <v>1</v>
      </c>
      <c r="C471" t="s">
        <v>924</v>
      </c>
    </row>
    <row r="472" spans="1:3" x14ac:dyDescent="0.2">
      <c r="A472">
        <v>1990</v>
      </c>
      <c r="B472">
        <v>1</v>
      </c>
      <c r="C472" t="s">
        <v>925</v>
      </c>
    </row>
    <row r="473" spans="1:3" x14ac:dyDescent="0.2">
      <c r="A473">
        <v>1990</v>
      </c>
      <c r="B473">
        <v>1</v>
      </c>
      <c r="C473" t="s">
        <v>926</v>
      </c>
    </row>
    <row r="474" spans="1:3" x14ac:dyDescent="0.2">
      <c r="A474">
        <v>1990</v>
      </c>
      <c r="B474">
        <v>1</v>
      </c>
      <c r="C474" t="s">
        <v>927</v>
      </c>
    </row>
    <row r="475" spans="1:3" x14ac:dyDescent="0.2">
      <c r="A475">
        <v>1990</v>
      </c>
      <c r="B475">
        <v>1</v>
      </c>
      <c r="C475" t="s">
        <v>928</v>
      </c>
    </row>
    <row r="476" spans="1:3" x14ac:dyDescent="0.2">
      <c r="A476">
        <v>1990</v>
      </c>
      <c r="B476">
        <v>1</v>
      </c>
      <c r="C476" t="s">
        <v>929</v>
      </c>
    </row>
    <row r="477" spans="1:3" x14ac:dyDescent="0.2">
      <c r="A477">
        <v>1990</v>
      </c>
      <c r="B477">
        <v>1</v>
      </c>
      <c r="C477" t="s">
        <v>930</v>
      </c>
    </row>
    <row r="478" spans="1:3" x14ac:dyDescent="0.2">
      <c r="A478">
        <v>1990</v>
      </c>
      <c r="B478">
        <v>0.85999995470046997</v>
      </c>
      <c r="C478" t="s">
        <v>931</v>
      </c>
    </row>
    <row r="479" spans="1:3" x14ac:dyDescent="0.2">
      <c r="A479">
        <v>1990</v>
      </c>
      <c r="B479">
        <v>1</v>
      </c>
      <c r="C479" t="s">
        <v>932</v>
      </c>
    </row>
    <row r="480" spans="1:3" x14ac:dyDescent="0.2">
      <c r="A480">
        <v>1990</v>
      </c>
      <c r="B480">
        <v>1</v>
      </c>
      <c r="C480" t="s">
        <v>933</v>
      </c>
    </row>
    <row r="481" spans="1:3" x14ac:dyDescent="0.2">
      <c r="A481">
        <v>1990</v>
      </c>
      <c r="B481">
        <v>1</v>
      </c>
      <c r="C481" t="s">
        <v>934</v>
      </c>
    </row>
    <row r="482" spans="1:3" x14ac:dyDescent="0.2">
      <c r="A482">
        <v>1990</v>
      </c>
      <c r="B482">
        <v>1</v>
      </c>
      <c r="C482" t="s">
        <v>935</v>
      </c>
    </row>
    <row r="483" spans="1:3" x14ac:dyDescent="0.2">
      <c r="A483">
        <v>1990</v>
      </c>
      <c r="B483">
        <v>1</v>
      </c>
      <c r="C483" t="s">
        <v>936</v>
      </c>
    </row>
    <row r="484" spans="1:3" x14ac:dyDescent="0.2">
      <c r="A484">
        <v>1990</v>
      </c>
      <c r="B484">
        <v>1</v>
      </c>
      <c r="C484" t="s">
        <v>937</v>
      </c>
    </row>
    <row r="485" spans="1:3" x14ac:dyDescent="0.2">
      <c r="A485">
        <v>1990</v>
      </c>
      <c r="B485">
        <v>1</v>
      </c>
      <c r="C485" t="s">
        <v>938</v>
      </c>
    </row>
    <row r="486" spans="1:3" x14ac:dyDescent="0.2">
      <c r="A486">
        <v>1990</v>
      </c>
      <c r="B486">
        <v>1</v>
      </c>
      <c r="C486" t="s">
        <v>939</v>
      </c>
    </row>
    <row r="487" spans="1:3" x14ac:dyDescent="0.2">
      <c r="A487">
        <v>1990</v>
      </c>
      <c r="B487">
        <v>1</v>
      </c>
      <c r="C487" t="s">
        <v>940</v>
      </c>
    </row>
    <row r="488" spans="1:3" x14ac:dyDescent="0.2">
      <c r="A488">
        <v>1990</v>
      </c>
      <c r="B488">
        <v>1</v>
      </c>
      <c r="C488" t="s">
        <v>941</v>
      </c>
    </row>
    <row r="489" spans="1:3" x14ac:dyDescent="0.2">
      <c r="A489">
        <v>1990</v>
      </c>
      <c r="B489">
        <v>1</v>
      </c>
      <c r="C489" t="s">
        <v>942</v>
      </c>
    </row>
    <row r="490" spans="1:3" x14ac:dyDescent="0.2">
      <c r="A490">
        <v>1990</v>
      </c>
      <c r="B490">
        <v>1</v>
      </c>
      <c r="C490" t="s">
        <v>943</v>
      </c>
    </row>
    <row r="491" spans="1:3" x14ac:dyDescent="0.2">
      <c r="A491">
        <v>1990</v>
      </c>
      <c r="B491">
        <v>1</v>
      </c>
      <c r="C491" t="s">
        <v>944</v>
      </c>
    </row>
    <row r="492" spans="1:3" x14ac:dyDescent="0.2">
      <c r="A492">
        <v>1990</v>
      </c>
      <c r="B492">
        <v>1</v>
      </c>
      <c r="C492" t="s">
        <v>945</v>
      </c>
    </row>
    <row r="493" spans="1:3" x14ac:dyDescent="0.2">
      <c r="A493">
        <v>1990</v>
      </c>
      <c r="B493">
        <v>1</v>
      </c>
      <c r="C493" t="s">
        <v>946</v>
      </c>
    </row>
    <row r="494" spans="1:3" x14ac:dyDescent="0.2">
      <c r="A494">
        <v>1990</v>
      </c>
      <c r="B494">
        <v>1</v>
      </c>
      <c r="C494" t="s">
        <v>947</v>
      </c>
    </row>
    <row r="495" spans="1:3" x14ac:dyDescent="0.2">
      <c r="A495">
        <v>1990</v>
      </c>
      <c r="B495">
        <v>1</v>
      </c>
      <c r="C495" t="s">
        <v>948</v>
      </c>
    </row>
    <row r="496" spans="1:3" x14ac:dyDescent="0.2">
      <c r="A496">
        <v>1990</v>
      </c>
      <c r="B496">
        <v>1</v>
      </c>
      <c r="C496" t="s">
        <v>949</v>
      </c>
    </row>
    <row r="497" spans="1:3" x14ac:dyDescent="0.2">
      <c r="A497">
        <v>1990</v>
      </c>
      <c r="B497">
        <v>1</v>
      </c>
      <c r="C497" t="s">
        <v>950</v>
      </c>
    </row>
    <row r="498" spans="1:3" x14ac:dyDescent="0.2">
      <c r="A498">
        <v>1990</v>
      </c>
      <c r="B498">
        <v>1</v>
      </c>
      <c r="C498" t="s">
        <v>951</v>
      </c>
    </row>
    <row r="499" spans="1:3" x14ac:dyDescent="0.2">
      <c r="A499">
        <v>1990</v>
      </c>
      <c r="B499">
        <v>1</v>
      </c>
      <c r="C499" t="s">
        <v>952</v>
      </c>
    </row>
    <row r="500" spans="1:3" x14ac:dyDescent="0.2">
      <c r="A500">
        <v>1990</v>
      </c>
      <c r="B500">
        <v>1</v>
      </c>
      <c r="C500" t="s">
        <v>953</v>
      </c>
    </row>
    <row r="501" spans="1:3" x14ac:dyDescent="0.2">
      <c r="A501">
        <v>1990</v>
      </c>
      <c r="B501">
        <v>1</v>
      </c>
      <c r="C501" t="s">
        <v>954</v>
      </c>
    </row>
    <row r="502" spans="1:3" x14ac:dyDescent="0.2">
      <c r="A502">
        <v>1990</v>
      </c>
      <c r="B502">
        <v>1</v>
      </c>
      <c r="C502" t="s">
        <v>955</v>
      </c>
    </row>
    <row r="503" spans="1:3" x14ac:dyDescent="0.2">
      <c r="A503">
        <v>1990</v>
      </c>
      <c r="B503">
        <v>1</v>
      </c>
      <c r="C503" t="s">
        <v>956</v>
      </c>
    </row>
    <row r="504" spans="1:3" x14ac:dyDescent="0.2">
      <c r="A504">
        <v>1990</v>
      </c>
      <c r="B504">
        <v>1</v>
      </c>
      <c r="C504" t="s">
        <v>957</v>
      </c>
    </row>
    <row r="505" spans="1:3" x14ac:dyDescent="0.2">
      <c r="A505">
        <v>1990</v>
      </c>
      <c r="B505">
        <v>1</v>
      </c>
      <c r="C505" t="s">
        <v>958</v>
      </c>
    </row>
    <row r="506" spans="1:3" x14ac:dyDescent="0.2">
      <c r="A506">
        <v>1990</v>
      </c>
      <c r="B506">
        <v>1</v>
      </c>
      <c r="C506" t="s">
        <v>959</v>
      </c>
    </row>
    <row r="507" spans="1:3" x14ac:dyDescent="0.2">
      <c r="A507">
        <v>1990</v>
      </c>
      <c r="B507">
        <v>1</v>
      </c>
      <c r="C507" t="s">
        <v>960</v>
      </c>
    </row>
    <row r="508" spans="1:3" x14ac:dyDescent="0.2">
      <c r="A508">
        <v>1990</v>
      </c>
      <c r="B508">
        <v>1</v>
      </c>
      <c r="C508" t="s">
        <v>961</v>
      </c>
    </row>
    <row r="509" spans="1:3" x14ac:dyDescent="0.2">
      <c r="A509">
        <v>1990</v>
      </c>
      <c r="B509">
        <v>1</v>
      </c>
      <c r="C509" t="s">
        <v>962</v>
      </c>
    </row>
    <row r="510" spans="1:3" x14ac:dyDescent="0.2">
      <c r="A510">
        <v>1990</v>
      </c>
      <c r="B510">
        <v>1</v>
      </c>
      <c r="C510" t="s">
        <v>963</v>
      </c>
    </row>
    <row r="511" spans="1:3" x14ac:dyDescent="0.2">
      <c r="A511">
        <v>1990</v>
      </c>
      <c r="B511">
        <v>1</v>
      </c>
      <c r="C511" t="s">
        <v>964</v>
      </c>
    </row>
    <row r="512" spans="1:3" x14ac:dyDescent="0.2">
      <c r="A512">
        <v>1990</v>
      </c>
      <c r="B512">
        <v>1</v>
      </c>
      <c r="C512" t="s">
        <v>965</v>
      </c>
    </row>
    <row r="513" spans="1:3" x14ac:dyDescent="0.2">
      <c r="A513">
        <v>1990</v>
      </c>
      <c r="B513">
        <v>1</v>
      </c>
      <c r="C513" t="s">
        <v>966</v>
      </c>
    </row>
    <row r="514" spans="1:3" x14ac:dyDescent="0.2">
      <c r="A514">
        <v>1990</v>
      </c>
      <c r="B514">
        <v>1</v>
      </c>
      <c r="C514" t="s">
        <v>967</v>
      </c>
    </row>
    <row r="515" spans="1:3" x14ac:dyDescent="0.2">
      <c r="A515">
        <v>1990</v>
      </c>
      <c r="B515">
        <v>1</v>
      </c>
      <c r="C515" t="s">
        <v>968</v>
      </c>
    </row>
    <row r="516" spans="1:3" x14ac:dyDescent="0.2">
      <c r="A516">
        <v>1990</v>
      </c>
      <c r="B516">
        <v>1</v>
      </c>
      <c r="C516" t="s">
        <v>969</v>
      </c>
    </row>
    <row r="517" spans="1:3" x14ac:dyDescent="0.2">
      <c r="A517">
        <v>1991</v>
      </c>
      <c r="B517">
        <v>1</v>
      </c>
      <c r="C517" t="s">
        <v>970</v>
      </c>
    </row>
    <row r="518" spans="1:3" x14ac:dyDescent="0.2">
      <c r="A518">
        <v>1991</v>
      </c>
      <c r="B518">
        <v>1</v>
      </c>
      <c r="C518" t="s">
        <v>971</v>
      </c>
    </row>
    <row r="519" spans="1:3" x14ac:dyDescent="0.2">
      <c r="A519">
        <v>1991</v>
      </c>
      <c r="B519">
        <v>1</v>
      </c>
      <c r="C519" t="s">
        <v>972</v>
      </c>
    </row>
    <row r="520" spans="1:3" x14ac:dyDescent="0.2">
      <c r="A520">
        <v>1991</v>
      </c>
      <c r="B520">
        <v>1</v>
      </c>
      <c r="C520" t="s">
        <v>973</v>
      </c>
    </row>
    <row r="521" spans="1:3" x14ac:dyDescent="0.2">
      <c r="A521">
        <v>1991</v>
      </c>
      <c r="B521">
        <v>1</v>
      </c>
      <c r="C521" t="s">
        <v>974</v>
      </c>
    </row>
    <row r="522" spans="1:3" x14ac:dyDescent="0.2">
      <c r="A522">
        <v>1991</v>
      </c>
      <c r="B522">
        <v>1</v>
      </c>
      <c r="C522" t="s">
        <v>975</v>
      </c>
    </row>
    <row r="523" spans="1:3" x14ac:dyDescent="0.2">
      <c r="A523">
        <v>1991</v>
      </c>
      <c r="B523">
        <v>1</v>
      </c>
      <c r="C523" t="s">
        <v>976</v>
      </c>
    </row>
    <row r="524" spans="1:3" x14ac:dyDescent="0.2">
      <c r="A524">
        <v>1991</v>
      </c>
      <c r="B524">
        <v>1</v>
      </c>
      <c r="C524" t="s">
        <v>977</v>
      </c>
    </row>
    <row r="525" spans="1:3" x14ac:dyDescent="0.2">
      <c r="A525">
        <v>1991</v>
      </c>
      <c r="B525">
        <v>1</v>
      </c>
      <c r="C525" t="s">
        <v>978</v>
      </c>
    </row>
    <row r="526" spans="1:3" x14ac:dyDescent="0.2">
      <c r="A526">
        <v>1991</v>
      </c>
      <c r="B526">
        <v>0.84999996423721313</v>
      </c>
      <c r="C526" t="s">
        <v>979</v>
      </c>
    </row>
    <row r="527" spans="1:3" x14ac:dyDescent="0.2">
      <c r="A527">
        <v>1991</v>
      </c>
      <c r="B527">
        <v>1</v>
      </c>
      <c r="C527" t="s">
        <v>980</v>
      </c>
    </row>
    <row r="528" spans="1:3" x14ac:dyDescent="0.2">
      <c r="A528">
        <v>1991</v>
      </c>
      <c r="B528">
        <v>1</v>
      </c>
      <c r="C528" t="s">
        <v>981</v>
      </c>
    </row>
    <row r="529" spans="1:3" x14ac:dyDescent="0.2">
      <c r="A529">
        <v>1991</v>
      </c>
      <c r="B529">
        <v>1</v>
      </c>
      <c r="C529" t="s">
        <v>982</v>
      </c>
    </row>
    <row r="530" spans="1:3" x14ac:dyDescent="0.2">
      <c r="A530">
        <v>1991</v>
      </c>
      <c r="B530">
        <v>1</v>
      </c>
      <c r="C530" t="s">
        <v>983</v>
      </c>
    </row>
    <row r="531" spans="1:3" x14ac:dyDescent="0.2">
      <c r="A531">
        <v>1991</v>
      </c>
      <c r="B531">
        <v>1</v>
      </c>
      <c r="C531" t="s">
        <v>984</v>
      </c>
    </row>
    <row r="532" spans="1:3" x14ac:dyDescent="0.2">
      <c r="A532">
        <v>1991</v>
      </c>
      <c r="B532">
        <v>1</v>
      </c>
      <c r="C532" t="s">
        <v>985</v>
      </c>
    </row>
    <row r="533" spans="1:3" x14ac:dyDescent="0.2">
      <c r="A533">
        <v>1991</v>
      </c>
      <c r="B533">
        <v>1</v>
      </c>
      <c r="C533" t="s">
        <v>986</v>
      </c>
    </row>
    <row r="534" spans="1:3" x14ac:dyDescent="0.2">
      <c r="A534">
        <v>1991</v>
      </c>
      <c r="B534">
        <v>1</v>
      </c>
      <c r="C534" t="s">
        <v>987</v>
      </c>
    </row>
    <row r="535" spans="1:3" x14ac:dyDescent="0.2">
      <c r="A535">
        <v>1991</v>
      </c>
      <c r="B535">
        <v>1</v>
      </c>
      <c r="C535" t="s">
        <v>988</v>
      </c>
    </row>
    <row r="536" spans="1:3" x14ac:dyDescent="0.2">
      <c r="A536">
        <v>1991</v>
      </c>
      <c r="B536">
        <v>1</v>
      </c>
      <c r="C536" t="s">
        <v>989</v>
      </c>
    </row>
    <row r="537" spans="1:3" x14ac:dyDescent="0.2">
      <c r="A537">
        <v>1991</v>
      </c>
      <c r="B537">
        <v>1</v>
      </c>
      <c r="C537" t="s">
        <v>990</v>
      </c>
    </row>
    <row r="538" spans="1:3" x14ac:dyDescent="0.2">
      <c r="A538">
        <v>1991</v>
      </c>
      <c r="B538">
        <v>1</v>
      </c>
      <c r="C538" t="s">
        <v>991</v>
      </c>
    </row>
    <row r="539" spans="1:3" x14ac:dyDescent="0.2">
      <c r="A539">
        <v>1991</v>
      </c>
      <c r="B539">
        <v>1</v>
      </c>
      <c r="C539" t="s">
        <v>992</v>
      </c>
    </row>
    <row r="540" spans="1:3" x14ac:dyDescent="0.2">
      <c r="A540">
        <v>1991</v>
      </c>
      <c r="B540">
        <v>1</v>
      </c>
      <c r="C540" t="s">
        <v>993</v>
      </c>
    </row>
    <row r="541" spans="1:3" x14ac:dyDescent="0.2">
      <c r="A541">
        <v>1991</v>
      </c>
      <c r="B541">
        <v>1</v>
      </c>
      <c r="C541" t="s">
        <v>994</v>
      </c>
    </row>
    <row r="542" spans="1:3" x14ac:dyDescent="0.2">
      <c r="A542">
        <v>1991</v>
      </c>
      <c r="B542">
        <v>1</v>
      </c>
      <c r="C542" t="s">
        <v>995</v>
      </c>
    </row>
    <row r="543" spans="1:3" x14ac:dyDescent="0.2">
      <c r="A543">
        <v>1991</v>
      </c>
      <c r="B543">
        <v>1</v>
      </c>
      <c r="C543" t="s">
        <v>996</v>
      </c>
    </row>
    <row r="544" spans="1:3" x14ac:dyDescent="0.2">
      <c r="A544">
        <v>1991</v>
      </c>
      <c r="B544">
        <v>1</v>
      </c>
      <c r="C544" t="s">
        <v>997</v>
      </c>
    </row>
    <row r="545" spans="1:3" x14ac:dyDescent="0.2">
      <c r="A545">
        <v>1991</v>
      </c>
      <c r="B545">
        <v>1</v>
      </c>
      <c r="C545" t="s">
        <v>998</v>
      </c>
    </row>
    <row r="546" spans="1:3" x14ac:dyDescent="0.2">
      <c r="A546">
        <v>1991</v>
      </c>
      <c r="B546">
        <v>1</v>
      </c>
      <c r="C546" t="s">
        <v>999</v>
      </c>
    </row>
    <row r="547" spans="1:3" x14ac:dyDescent="0.2">
      <c r="A547">
        <v>1991</v>
      </c>
      <c r="B547">
        <v>1</v>
      </c>
      <c r="C547" t="s">
        <v>1000</v>
      </c>
    </row>
    <row r="548" spans="1:3" x14ac:dyDescent="0.2">
      <c r="A548">
        <v>1991</v>
      </c>
      <c r="B548">
        <v>1</v>
      </c>
      <c r="C548" t="s">
        <v>1001</v>
      </c>
    </row>
    <row r="549" spans="1:3" x14ac:dyDescent="0.2">
      <c r="A549">
        <v>1991</v>
      </c>
      <c r="B549">
        <v>1</v>
      </c>
      <c r="C549" t="s">
        <v>1002</v>
      </c>
    </row>
    <row r="550" spans="1:3" x14ac:dyDescent="0.2">
      <c r="A550">
        <v>1991</v>
      </c>
      <c r="B550">
        <v>1</v>
      </c>
      <c r="C550" t="s">
        <v>1003</v>
      </c>
    </row>
    <row r="551" spans="1:3" x14ac:dyDescent="0.2">
      <c r="A551">
        <v>1991</v>
      </c>
      <c r="B551">
        <v>1</v>
      </c>
      <c r="C551" t="s">
        <v>1004</v>
      </c>
    </row>
    <row r="552" spans="1:3" x14ac:dyDescent="0.2">
      <c r="A552">
        <v>1991</v>
      </c>
      <c r="B552">
        <v>1</v>
      </c>
      <c r="C552" t="s">
        <v>1005</v>
      </c>
    </row>
    <row r="553" spans="1:3" x14ac:dyDescent="0.2">
      <c r="A553">
        <v>1991</v>
      </c>
      <c r="B553">
        <v>1</v>
      </c>
      <c r="C553" t="s">
        <v>1006</v>
      </c>
    </row>
    <row r="554" spans="1:3" x14ac:dyDescent="0.2">
      <c r="A554">
        <v>1991</v>
      </c>
      <c r="B554">
        <v>1</v>
      </c>
      <c r="C554" t="s">
        <v>1007</v>
      </c>
    </row>
    <row r="555" spans="1:3" x14ac:dyDescent="0.2">
      <c r="A555">
        <v>1991</v>
      </c>
      <c r="B555">
        <v>1</v>
      </c>
      <c r="C555" t="s">
        <v>1008</v>
      </c>
    </row>
    <row r="556" spans="1:3" x14ac:dyDescent="0.2">
      <c r="A556">
        <v>1991</v>
      </c>
      <c r="B556">
        <v>1</v>
      </c>
      <c r="C556" t="s">
        <v>1009</v>
      </c>
    </row>
    <row r="557" spans="1:3" x14ac:dyDescent="0.2">
      <c r="A557">
        <v>1991</v>
      </c>
      <c r="B557">
        <v>1</v>
      </c>
      <c r="C557" t="s">
        <v>1010</v>
      </c>
    </row>
    <row r="558" spans="1:3" x14ac:dyDescent="0.2">
      <c r="A558">
        <v>1991</v>
      </c>
      <c r="B558">
        <v>1</v>
      </c>
      <c r="C558" t="s">
        <v>1011</v>
      </c>
    </row>
    <row r="559" spans="1:3" x14ac:dyDescent="0.2">
      <c r="A559">
        <v>1991</v>
      </c>
      <c r="B559">
        <v>1</v>
      </c>
      <c r="C559" t="s">
        <v>1012</v>
      </c>
    </row>
    <row r="560" spans="1:3" x14ac:dyDescent="0.2">
      <c r="A560">
        <v>1991</v>
      </c>
      <c r="B560">
        <v>1</v>
      </c>
      <c r="C560" t="s">
        <v>1013</v>
      </c>
    </row>
    <row r="561" spans="1:3" x14ac:dyDescent="0.2">
      <c r="A561">
        <v>1991</v>
      </c>
      <c r="B561">
        <v>1</v>
      </c>
      <c r="C561" t="s">
        <v>1014</v>
      </c>
    </row>
    <row r="562" spans="1:3" x14ac:dyDescent="0.2">
      <c r="A562">
        <v>1991</v>
      </c>
      <c r="B562">
        <v>1</v>
      </c>
      <c r="C562" t="s">
        <v>1015</v>
      </c>
    </row>
    <row r="563" spans="1:3" x14ac:dyDescent="0.2">
      <c r="A563">
        <v>1991</v>
      </c>
      <c r="B563">
        <v>1</v>
      </c>
      <c r="C563" t="s">
        <v>1016</v>
      </c>
    </row>
    <row r="564" spans="1:3" x14ac:dyDescent="0.2">
      <c r="A564">
        <v>1991</v>
      </c>
      <c r="B564">
        <v>1</v>
      </c>
      <c r="C564" t="s">
        <v>1017</v>
      </c>
    </row>
    <row r="565" spans="1:3" x14ac:dyDescent="0.2">
      <c r="A565">
        <v>1991</v>
      </c>
      <c r="B565">
        <v>1</v>
      </c>
      <c r="C565" t="s">
        <v>1018</v>
      </c>
    </row>
    <row r="566" spans="1:3" x14ac:dyDescent="0.2">
      <c r="A566">
        <v>1991</v>
      </c>
      <c r="B566">
        <v>1</v>
      </c>
      <c r="C566" t="s">
        <v>1019</v>
      </c>
    </row>
    <row r="567" spans="1:3" x14ac:dyDescent="0.2">
      <c r="A567">
        <v>1992</v>
      </c>
      <c r="B567">
        <v>1</v>
      </c>
      <c r="C567" t="s">
        <v>1020</v>
      </c>
    </row>
    <row r="568" spans="1:3" x14ac:dyDescent="0.2">
      <c r="A568">
        <v>1992</v>
      </c>
      <c r="B568">
        <v>1</v>
      </c>
      <c r="C568" t="s">
        <v>1021</v>
      </c>
    </row>
    <row r="569" spans="1:3" x14ac:dyDescent="0.2">
      <c r="A569">
        <v>1992</v>
      </c>
      <c r="B569">
        <v>1</v>
      </c>
      <c r="C569" t="s">
        <v>1022</v>
      </c>
    </row>
    <row r="570" spans="1:3" x14ac:dyDescent="0.2">
      <c r="A570">
        <v>1992</v>
      </c>
      <c r="B570">
        <v>1</v>
      </c>
      <c r="C570" t="s">
        <v>1023</v>
      </c>
    </row>
    <row r="571" spans="1:3" x14ac:dyDescent="0.2">
      <c r="A571">
        <v>1992</v>
      </c>
      <c r="B571">
        <v>1</v>
      </c>
      <c r="C571" t="s">
        <v>1024</v>
      </c>
    </row>
    <row r="572" spans="1:3" x14ac:dyDescent="0.2">
      <c r="A572">
        <v>1992</v>
      </c>
      <c r="B572">
        <v>1</v>
      </c>
      <c r="C572" t="s">
        <v>1025</v>
      </c>
    </row>
    <row r="573" spans="1:3" x14ac:dyDescent="0.2">
      <c r="A573">
        <v>1992</v>
      </c>
      <c r="B573">
        <v>1</v>
      </c>
      <c r="C573" t="s">
        <v>1026</v>
      </c>
    </row>
    <row r="574" spans="1:3" x14ac:dyDescent="0.2">
      <c r="A574">
        <v>1992</v>
      </c>
      <c r="B574">
        <v>1</v>
      </c>
      <c r="C574" t="s">
        <v>1027</v>
      </c>
    </row>
    <row r="575" spans="1:3" x14ac:dyDescent="0.2">
      <c r="A575">
        <v>1992</v>
      </c>
      <c r="B575">
        <v>1</v>
      </c>
      <c r="C575" t="s">
        <v>1028</v>
      </c>
    </row>
    <row r="576" spans="1:3" x14ac:dyDescent="0.2">
      <c r="A576">
        <v>1992</v>
      </c>
      <c r="B576">
        <v>1</v>
      </c>
      <c r="C576" t="s">
        <v>1029</v>
      </c>
    </row>
    <row r="577" spans="1:3" x14ac:dyDescent="0.2">
      <c r="A577">
        <v>1992</v>
      </c>
      <c r="B577">
        <v>1</v>
      </c>
      <c r="C577" t="s">
        <v>1030</v>
      </c>
    </row>
    <row r="578" spans="1:3" x14ac:dyDescent="0.2">
      <c r="A578">
        <v>1992</v>
      </c>
      <c r="B578">
        <v>0.81999999284744263</v>
      </c>
      <c r="C578" t="s">
        <v>1031</v>
      </c>
    </row>
    <row r="579" spans="1:3" x14ac:dyDescent="0.2">
      <c r="A579">
        <v>1992</v>
      </c>
      <c r="B579">
        <v>1</v>
      </c>
      <c r="C579" t="s">
        <v>1032</v>
      </c>
    </row>
    <row r="580" spans="1:3" x14ac:dyDescent="0.2">
      <c r="A580">
        <v>1992</v>
      </c>
      <c r="B580">
        <v>1</v>
      </c>
      <c r="C580" t="s">
        <v>1033</v>
      </c>
    </row>
    <row r="581" spans="1:3" x14ac:dyDescent="0.2">
      <c r="A581">
        <v>1992</v>
      </c>
      <c r="B581">
        <v>1</v>
      </c>
      <c r="C581" t="s">
        <v>1034</v>
      </c>
    </row>
    <row r="582" spans="1:3" x14ac:dyDescent="0.2">
      <c r="A582">
        <v>1992</v>
      </c>
      <c r="B582">
        <v>1</v>
      </c>
      <c r="C582" t="s">
        <v>1035</v>
      </c>
    </row>
    <row r="583" spans="1:3" x14ac:dyDescent="0.2">
      <c r="A583">
        <v>1992</v>
      </c>
      <c r="B583">
        <v>1</v>
      </c>
      <c r="C583" t="s">
        <v>1036</v>
      </c>
    </row>
    <row r="584" spans="1:3" x14ac:dyDescent="0.2">
      <c r="A584">
        <v>1992</v>
      </c>
      <c r="B584">
        <v>1</v>
      </c>
      <c r="C584" t="s">
        <v>1037</v>
      </c>
    </row>
    <row r="585" spans="1:3" x14ac:dyDescent="0.2">
      <c r="A585">
        <v>1992</v>
      </c>
      <c r="B585">
        <v>1</v>
      </c>
      <c r="C585" t="s">
        <v>1038</v>
      </c>
    </row>
    <row r="586" spans="1:3" x14ac:dyDescent="0.2">
      <c r="A586">
        <v>1992</v>
      </c>
      <c r="B586">
        <v>1</v>
      </c>
      <c r="C586" t="s">
        <v>1039</v>
      </c>
    </row>
    <row r="587" spans="1:3" x14ac:dyDescent="0.2">
      <c r="A587">
        <v>1992</v>
      </c>
      <c r="B587">
        <v>1</v>
      </c>
      <c r="C587" t="s">
        <v>1040</v>
      </c>
    </row>
    <row r="588" spans="1:3" x14ac:dyDescent="0.2">
      <c r="A588">
        <v>1992</v>
      </c>
      <c r="B588">
        <v>1</v>
      </c>
      <c r="C588" t="s">
        <v>1041</v>
      </c>
    </row>
    <row r="589" spans="1:3" x14ac:dyDescent="0.2">
      <c r="A589">
        <v>1992</v>
      </c>
      <c r="B589">
        <v>1</v>
      </c>
      <c r="C589" t="s">
        <v>1042</v>
      </c>
    </row>
    <row r="590" spans="1:3" x14ac:dyDescent="0.2">
      <c r="A590">
        <v>1992</v>
      </c>
      <c r="B590">
        <v>1</v>
      </c>
      <c r="C590" t="s">
        <v>1043</v>
      </c>
    </row>
    <row r="591" spans="1:3" x14ac:dyDescent="0.2">
      <c r="A591">
        <v>1992</v>
      </c>
      <c r="B591">
        <v>1</v>
      </c>
      <c r="C591" t="s">
        <v>1044</v>
      </c>
    </row>
    <row r="592" spans="1:3" x14ac:dyDescent="0.2">
      <c r="A592">
        <v>1992</v>
      </c>
      <c r="B592">
        <v>1</v>
      </c>
      <c r="C592" t="s">
        <v>1045</v>
      </c>
    </row>
    <row r="593" spans="1:3" x14ac:dyDescent="0.2">
      <c r="A593">
        <v>1992</v>
      </c>
      <c r="B593">
        <v>1</v>
      </c>
      <c r="C593" t="s">
        <v>1046</v>
      </c>
    </row>
    <row r="594" spans="1:3" x14ac:dyDescent="0.2">
      <c r="A594">
        <v>1992</v>
      </c>
      <c r="B594">
        <v>1</v>
      </c>
      <c r="C594" t="s">
        <v>1047</v>
      </c>
    </row>
    <row r="595" spans="1:3" x14ac:dyDescent="0.2">
      <c r="A595">
        <v>1992</v>
      </c>
      <c r="B595">
        <v>1</v>
      </c>
      <c r="C595" t="s">
        <v>1048</v>
      </c>
    </row>
    <row r="596" spans="1:3" x14ac:dyDescent="0.2">
      <c r="A596">
        <v>1992</v>
      </c>
      <c r="B596">
        <v>1</v>
      </c>
      <c r="C596" t="s">
        <v>1049</v>
      </c>
    </row>
    <row r="597" spans="1:3" x14ac:dyDescent="0.2">
      <c r="A597">
        <v>1992</v>
      </c>
      <c r="B597">
        <v>1</v>
      </c>
      <c r="C597" t="s">
        <v>1050</v>
      </c>
    </row>
    <row r="598" spans="1:3" x14ac:dyDescent="0.2">
      <c r="A598">
        <v>1992</v>
      </c>
      <c r="B598">
        <v>1</v>
      </c>
      <c r="C598" t="s">
        <v>1051</v>
      </c>
    </row>
    <row r="599" spans="1:3" x14ac:dyDescent="0.2">
      <c r="A599">
        <v>1992</v>
      </c>
      <c r="B599">
        <v>1</v>
      </c>
      <c r="C599" t="s">
        <v>1052</v>
      </c>
    </row>
    <row r="600" spans="1:3" x14ac:dyDescent="0.2">
      <c r="A600">
        <v>1992</v>
      </c>
      <c r="B600">
        <v>1</v>
      </c>
      <c r="C600" t="s">
        <v>1053</v>
      </c>
    </row>
    <row r="601" spans="1:3" x14ac:dyDescent="0.2">
      <c r="A601">
        <v>1992</v>
      </c>
      <c r="B601">
        <v>1</v>
      </c>
      <c r="C601" t="s">
        <v>1054</v>
      </c>
    </row>
    <row r="602" spans="1:3" x14ac:dyDescent="0.2">
      <c r="A602">
        <v>1992</v>
      </c>
      <c r="B602">
        <v>1</v>
      </c>
      <c r="C602" t="s">
        <v>1055</v>
      </c>
    </row>
    <row r="603" spans="1:3" x14ac:dyDescent="0.2">
      <c r="A603">
        <v>1992</v>
      </c>
      <c r="B603">
        <v>1</v>
      </c>
      <c r="C603" t="s">
        <v>1056</v>
      </c>
    </row>
    <row r="604" spans="1:3" x14ac:dyDescent="0.2">
      <c r="A604">
        <v>1992</v>
      </c>
      <c r="B604">
        <v>1</v>
      </c>
      <c r="C604" t="s">
        <v>1057</v>
      </c>
    </row>
    <row r="605" spans="1:3" x14ac:dyDescent="0.2">
      <c r="A605">
        <v>1992</v>
      </c>
      <c r="B605">
        <v>1</v>
      </c>
      <c r="C605" t="s">
        <v>1058</v>
      </c>
    </row>
    <row r="606" spans="1:3" x14ac:dyDescent="0.2">
      <c r="A606">
        <v>1992</v>
      </c>
      <c r="B606">
        <v>1</v>
      </c>
      <c r="C606" t="s">
        <v>1059</v>
      </c>
    </row>
    <row r="607" spans="1:3" x14ac:dyDescent="0.2">
      <c r="A607">
        <v>1992</v>
      </c>
      <c r="B607">
        <v>1</v>
      </c>
      <c r="C607" t="s">
        <v>1060</v>
      </c>
    </row>
    <row r="608" spans="1:3" x14ac:dyDescent="0.2">
      <c r="A608">
        <v>1992</v>
      </c>
      <c r="B608">
        <v>1</v>
      </c>
      <c r="C608" t="s">
        <v>1061</v>
      </c>
    </row>
    <row r="609" spans="1:3" x14ac:dyDescent="0.2">
      <c r="A609">
        <v>1992</v>
      </c>
      <c r="B609">
        <v>1</v>
      </c>
      <c r="C609" t="s">
        <v>1062</v>
      </c>
    </row>
    <row r="610" spans="1:3" x14ac:dyDescent="0.2">
      <c r="A610">
        <v>1992</v>
      </c>
      <c r="B610">
        <v>1</v>
      </c>
      <c r="C610" t="s">
        <v>1063</v>
      </c>
    </row>
    <row r="611" spans="1:3" x14ac:dyDescent="0.2">
      <c r="A611">
        <v>1992</v>
      </c>
      <c r="B611">
        <v>1</v>
      </c>
      <c r="C611" t="s">
        <v>1064</v>
      </c>
    </row>
    <row r="612" spans="1:3" x14ac:dyDescent="0.2">
      <c r="A612">
        <v>1992</v>
      </c>
      <c r="B612">
        <v>1</v>
      </c>
      <c r="C612" t="s">
        <v>1065</v>
      </c>
    </row>
    <row r="613" spans="1:3" x14ac:dyDescent="0.2">
      <c r="A613">
        <v>1992</v>
      </c>
      <c r="B613">
        <v>1</v>
      </c>
      <c r="C613" t="s">
        <v>1066</v>
      </c>
    </row>
    <row r="614" spans="1:3" x14ac:dyDescent="0.2">
      <c r="A614">
        <v>1992</v>
      </c>
      <c r="B614">
        <v>1</v>
      </c>
      <c r="C614" t="s">
        <v>1067</v>
      </c>
    </row>
    <row r="615" spans="1:3" x14ac:dyDescent="0.2">
      <c r="A615">
        <v>1992</v>
      </c>
      <c r="B615">
        <v>1</v>
      </c>
      <c r="C615" t="s">
        <v>1068</v>
      </c>
    </row>
    <row r="616" spans="1:3" x14ac:dyDescent="0.2">
      <c r="A616">
        <v>1992</v>
      </c>
      <c r="B616">
        <v>1</v>
      </c>
      <c r="C616" t="s">
        <v>1069</v>
      </c>
    </row>
    <row r="617" spans="1:3" x14ac:dyDescent="0.2">
      <c r="A617">
        <v>1992</v>
      </c>
      <c r="B617">
        <v>1</v>
      </c>
      <c r="C617" t="s">
        <v>1070</v>
      </c>
    </row>
    <row r="618" spans="1:3" x14ac:dyDescent="0.2">
      <c r="A618">
        <v>1992</v>
      </c>
      <c r="B618">
        <v>1</v>
      </c>
      <c r="C618" t="s">
        <v>1071</v>
      </c>
    </row>
    <row r="619" spans="1:3" x14ac:dyDescent="0.2">
      <c r="A619">
        <v>1992</v>
      </c>
      <c r="B619">
        <v>1</v>
      </c>
      <c r="C619" t="s">
        <v>1072</v>
      </c>
    </row>
    <row r="620" spans="1:3" x14ac:dyDescent="0.2">
      <c r="A620">
        <v>1992</v>
      </c>
      <c r="B620">
        <v>1</v>
      </c>
      <c r="C620" t="s">
        <v>1073</v>
      </c>
    </row>
    <row r="621" spans="1:3" x14ac:dyDescent="0.2">
      <c r="A621">
        <v>1992</v>
      </c>
      <c r="B621">
        <v>1</v>
      </c>
      <c r="C621" t="s">
        <v>1074</v>
      </c>
    </row>
    <row r="622" spans="1:3" x14ac:dyDescent="0.2">
      <c r="A622">
        <v>1993</v>
      </c>
      <c r="B622">
        <v>1</v>
      </c>
      <c r="C622" t="s">
        <v>1075</v>
      </c>
    </row>
    <row r="623" spans="1:3" x14ac:dyDescent="0.2">
      <c r="A623">
        <v>1993</v>
      </c>
      <c r="B623">
        <v>1</v>
      </c>
      <c r="C623" t="s">
        <v>1076</v>
      </c>
    </row>
    <row r="624" spans="1:3" x14ac:dyDescent="0.2">
      <c r="A624">
        <v>1993</v>
      </c>
      <c r="B624">
        <v>1</v>
      </c>
      <c r="C624" t="s">
        <v>1077</v>
      </c>
    </row>
    <row r="625" spans="1:3" x14ac:dyDescent="0.2">
      <c r="A625">
        <v>1993</v>
      </c>
      <c r="B625">
        <v>1</v>
      </c>
      <c r="C625" t="s">
        <v>1078</v>
      </c>
    </row>
    <row r="626" spans="1:3" x14ac:dyDescent="0.2">
      <c r="A626">
        <v>1993</v>
      </c>
      <c r="B626">
        <v>1</v>
      </c>
      <c r="C626" t="s">
        <v>1079</v>
      </c>
    </row>
    <row r="627" spans="1:3" x14ac:dyDescent="0.2">
      <c r="A627">
        <v>1993</v>
      </c>
      <c r="B627">
        <v>1</v>
      </c>
      <c r="C627" t="s">
        <v>1080</v>
      </c>
    </row>
    <row r="628" spans="1:3" x14ac:dyDescent="0.2">
      <c r="A628">
        <v>1993</v>
      </c>
      <c r="B628">
        <v>1</v>
      </c>
      <c r="C628" t="s">
        <v>1081</v>
      </c>
    </row>
    <row r="629" spans="1:3" x14ac:dyDescent="0.2">
      <c r="A629">
        <v>1993</v>
      </c>
      <c r="B629">
        <v>1</v>
      </c>
      <c r="C629" t="s">
        <v>1082</v>
      </c>
    </row>
    <row r="630" spans="1:3" x14ac:dyDescent="0.2">
      <c r="A630">
        <v>1993</v>
      </c>
      <c r="B630">
        <v>1</v>
      </c>
      <c r="C630" t="s">
        <v>1083</v>
      </c>
    </row>
    <row r="631" spans="1:3" x14ac:dyDescent="0.2">
      <c r="A631">
        <v>1993</v>
      </c>
      <c r="B631">
        <v>1</v>
      </c>
      <c r="C631" t="s">
        <v>1084</v>
      </c>
    </row>
    <row r="632" spans="1:3" x14ac:dyDescent="0.2">
      <c r="A632">
        <v>1993</v>
      </c>
      <c r="B632">
        <v>1</v>
      </c>
      <c r="C632" t="s">
        <v>1085</v>
      </c>
    </row>
    <row r="633" spans="1:3" x14ac:dyDescent="0.2">
      <c r="A633">
        <v>1993</v>
      </c>
      <c r="B633">
        <v>1</v>
      </c>
      <c r="C633" t="s">
        <v>1086</v>
      </c>
    </row>
    <row r="634" spans="1:3" x14ac:dyDescent="0.2">
      <c r="A634">
        <v>1993</v>
      </c>
      <c r="B634">
        <v>0.93000000715255737</v>
      </c>
      <c r="C634" t="s">
        <v>1087</v>
      </c>
    </row>
    <row r="635" spans="1:3" x14ac:dyDescent="0.2">
      <c r="A635">
        <v>1993</v>
      </c>
      <c r="B635">
        <v>1</v>
      </c>
      <c r="C635" t="s">
        <v>1088</v>
      </c>
    </row>
    <row r="636" spans="1:3" x14ac:dyDescent="0.2">
      <c r="A636">
        <v>1993</v>
      </c>
      <c r="B636">
        <v>1</v>
      </c>
      <c r="C636" t="s">
        <v>1089</v>
      </c>
    </row>
    <row r="637" spans="1:3" x14ac:dyDescent="0.2">
      <c r="A637">
        <v>1993</v>
      </c>
      <c r="B637">
        <v>1</v>
      </c>
      <c r="C637" t="s">
        <v>1090</v>
      </c>
    </row>
    <row r="638" spans="1:3" x14ac:dyDescent="0.2">
      <c r="A638">
        <v>1993</v>
      </c>
      <c r="B638">
        <v>1</v>
      </c>
      <c r="C638" t="s">
        <v>1091</v>
      </c>
    </row>
    <row r="639" spans="1:3" x14ac:dyDescent="0.2">
      <c r="A639">
        <v>1993</v>
      </c>
      <c r="B639">
        <v>1</v>
      </c>
      <c r="C639" t="s">
        <v>1092</v>
      </c>
    </row>
    <row r="640" spans="1:3" x14ac:dyDescent="0.2">
      <c r="A640">
        <v>1993</v>
      </c>
      <c r="B640">
        <v>1</v>
      </c>
      <c r="C640" t="s">
        <v>1093</v>
      </c>
    </row>
    <row r="641" spans="1:3" x14ac:dyDescent="0.2">
      <c r="A641">
        <v>1993</v>
      </c>
      <c r="B641">
        <v>1</v>
      </c>
      <c r="C641" t="s">
        <v>1094</v>
      </c>
    </row>
    <row r="642" spans="1:3" x14ac:dyDescent="0.2">
      <c r="A642">
        <v>1993</v>
      </c>
      <c r="B642">
        <v>1</v>
      </c>
      <c r="C642" t="s">
        <v>1095</v>
      </c>
    </row>
    <row r="643" spans="1:3" x14ac:dyDescent="0.2">
      <c r="A643">
        <v>1993</v>
      </c>
      <c r="B643">
        <v>1</v>
      </c>
      <c r="C643" t="s">
        <v>1096</v>
      </c>
    </row>
    <row r="644" spans="1:3" x14ac:dyDescent="0.2">
      <c r="A644">
        <v>1993</v>
      </c>
      <c r="B644">
        <v>1</v>
      </c>
      <c r="C644" t="s">
        <v>1097</v>
      </c>
    </row>
    <row r="645" spans="1:3" x14ac:dyDescent="0.2">
      <c r="A645">
        <v>1993</v>
      </c>
      <c r="B645">
        <v>1</v>
      </c>
      <c r="C645" t="s">
        <v>1098</v>
      </c>
    </row>
    <row r="646" spans="1:3" x14ac:dyDescent="0.2">
      <c r="A646">
        <v>1993</v>
      </c>
      <c r="B646">
        <v>1</v>
      </c>
      <c r="C646" t="s">
        <v>1099</v>
      </c>
    </row>
    <row r="647" spans="1:3" x14ac:dyDescent="0.2">
      <c r="A647">
        <v>1993</v>
      </c>
      <c r="B647">
        <v>1</v>
      </c>
      <c r="C647" t="s">
        <v>1100</v>
      </c>
    </row>
    <row r="648" spans="1:3" x14ac:dyDescent="0.2">
      <c r="A648">
        <v>1993</v>
      </c>
      <c r="B648">
        <v>1</v>
      </c>
      <c r="C648" t="s">
        <v>1101</v>
      </c>
    </row>
    <row r="649" spans="1:3" x14ac:dyDescent="0.2">
      <c r="A649">
        <v>1993</v>
      </c>
      <c r="B649">
        <v>1</v>
      </c>
      <c r="C649" t="s">
        <v>1102</v>
      </c>
    </row>
    <row r="650" spans="1:3" x14ac:dyDescent="0.2">
      <c r="A650">
        <v>1993</v>
      </c>
      <c r="B650">
        <v>1</v>
      </c>
      <c r="C650" t="s">
        <v>1103</v>
      </c>
    </row>
    <row r="651" spans="1:3" x14ac:dyDescent="0.2">
      <c r="A651">
        <v>1993</v>
      </c>
      <c r="B651">
        <v>1</v>
      </c>
      <c r="C651" t="s">
        <v>1104</v>
      </c>
    </row>
    <row r="652" spans="1:3" x14ac:dyDescent="0.2">
      <c r="A652">
        <v>1993</v>
      </c>
      <c r="B652">
        <v>1</v>
      </c>
      <c r="C652" t="s">
        <v>1105</v>
      </c>
    </row>
    <row r="653" spans="1:3" x14ac:dyDescent="0.2">
      <c r="A653">
        <v>1993</v>
      </c>
      <c r="B653">
        <v>1</v>
      </c>
      <c r="C653" t="s">
        <v>1106</v>
      </c>
    </row>
    <row r="654" spans="1:3" x14ac:dyDescent="0.2">
      <c r="A654">
        <v>1993</v>
      </c>
      <c r="B654">
        <v>1</v>
      </c>
      <c r="C654" t="s">
        <v>1107</v>
      </c>
    </row>
    <row r="655" spans="1:3" x14ac:dyDescent="0.2">
      <c r="A655">
        <v>1993</v>
      </c>
      <c r="B655">
        <v>1</v>
      </c>
      <c r="C655" t="s">
        <v>1108</v>
      </c>
    </row>
    <row r="656" spans="1:3" x14ac:dyDescent="0.2">
      <c r="A656">
        <v>1993</v>
      </c>
      <c r="B656">
        <v>1</v>
      </c>
      <c r="C656" t="s">
        <v>1109</v>
      </c>
    </row>
    <row r="657" spans="1:3" x14ac:dyDescent="0.2">
      <c r="A657">
        <v>1993</v>
      </c>
      <c r="B657">
        <v>1</v>
      </c>
      <c r="C657" t="s">
        <v>1110</v>
      </c>
    </row>
    <row r="658" spans="1:3" x14ac:dyDescent="0.2">
      <c r="A658">
        <v>1993</v>
      </c>
      <c r="B658">
        <v>1</v>
      </c>
      <c r="C658" t="s">
        <v>1111</v>
      </c>
    </row>
    <row r="659" spans="1:3" x14ac:dyDescent="0.2">
      <c r="A659">
        <v>1993</v>
      </c>
      <c r="B659">
        <v>1</v>
      </c>
      <c r="C659" t="s">
        <v>1112</v>
      </c>
    </row>
    <row r="660" spans="1:3" x14ac:dyDescent="0.2">
      <c r="A660">
        <v>1993</v>
      </c>
      <c r="B660">
        <v>1</v>
      </c>
      <c r="C660" t="s">
        <v>1113</v>
      </c>
    </row>
    <row r="661" spans="1:3" x14ac:dyDescent="0.2">
      <c r="A661">
        <v>1993</v>
      </c>
      <c r="B661">
        <v>1</v>
      </c>
      <c r="C661" t="s">
        <v>1114</v>
      </c>
    </row>
    <row r="662" spans="1:3" x14ac:dyDescent="0.2">
      <c r="A662">
        <v>1993</v>
      </c>
      <c r="B662">
        <v>1</v>
      </c>
      <c r="C662" t="s">
        <v>1115</v>
      </c>
    </row>
    <row r="663" spans="1:3" x14ac:dyDescent="0.2">
      <c r="A663">
        <v>1993</v>
      </c>
      <c r="B663">
        <v>1</v>
      </c>
      <c r="C663" t="s">
        <v>1116</v>
      </c>
    </row>
    <row r="664" spans="1:3" x14ac:dyDescent="0.2">
      <c r="A664">
        <v>1993</v>
      </c>
      <c r="B664">
        <v>1</v>
      </c>
      <c r="C664" t="s">
        <v>1117</v>
      </c>
    </row>
    <row r="665" spans="1:3" x14ac:dyDescent="0.2">
      <c r="A665">
        <v>1993</v>
      </c>
      <c r="B665">
        <v>1</v>
      </c>
      <c r="C665" t="s">
        <v>1118</v>
      </c>
    </row>
    <row r="666" spans="1:3" x14ac:dyDescent="0.2">
      <c r="A666">
        <v>1993</v>
      </c>
      <c r="B666">
        <v>1</v>
      </c>
      <c r="C666" t="s">
        <v>1119</v>
      </c>
    </row>
    <row r="667" spans="1:3" x14ac:dyDescent="0.2">
      <c r="A667">
        <v>1993</v>
      </c>
      <c r="B667">
        <v>1</v>
      </c>
      <c r="C667" t="s">
        <v>1120</v>
      </c>
    </row>
    <row r="668" spans="1:3" x14ac:dyDescent="0.2">
      <c r="A668">
        <v>1993</v>
      </c>
      <c r="B668">
        <v>1</v>
      </c>
      <c r="C668" t="s">
        <v>1121</v>
      </c>
    </row>
    <row r="669" spans="1:3" x14ac:dyDescent="0.2">
      <c r="A669">
        <v>1993</v>
      </c>
      <c r="B669">
        <v>1</v>
      </c>
      <c r="C669" t="s">
        <v>1122</v>
      </c>
    </row>
    <row r="670" spans="1:3" x14ac:dyDescent="0.2">
      <c r="A670">
        <v>1993</v>
      </c>
      <c r="B670">
        <v>1</v>
      </c>
      <c r="C670" t="s">
        <v>1123</v>
      </c>
    </row>
    <row r="671" spans="1:3" x14ac:dyDescent="0.2">
      <c r="A671">
        <v>1993</v>
      </c>
      <c r="B671">
        <v>1</v>
      </c>
      <c r="C671" t="s">
        <v>1124</v>
      </c>
    </row>
    <row r="672" spans="1:3" x14ac:dyDescent="0.2">
      <c r="A672">
        <v>1993</v>
      </c>
      <c r="B672">
        <v>1</v>
      </c>
      <c r="C672" t="s">
        <v>1125</v>
      </c>
    </row>
    <row r="673" spans="1:3" x14ac:dyDescent="0.2">
      <c r="A673">
        <v>1993</v>
      </c>
      <c r="B673">
        <v>1</v>
      </c>
      <c r="C673" t="s">
        <v>1126</v>
      </c>
    </row>
    <row r="674" spans="1:3" x14ac:dyDescent="0.2">
      <c r="A674">
        <v>1993</v>
      </c>
      <c r="B674">
        <v>1</v>
      </c>
      <c r="C674" t="s">
        <v>1127</v>
      </c>
    </row>
    <row r="675" spans="1:3" x14ac:dyDescent="0.2">
      <c r="A675">
        <v>1993</v>
      </c>
      <c r="B675">
        <v>1</v>
      </c>
      <c r="C675" t="s">
        <v>1128</v>
      </c>
    </row>
    <row r="676" spans="1:3" x14ac:dyDescent="0.2">
      <c r="A676">
        <v>1993</v>
      </c>
      <c r="B676">
        <v>1</v>
      </c>
      <c r="C676" t="s">
        <v>1129</v>
      </c>
    </row>
    <row r="677" spans="1:3" x14ac:dyDescent="0.2">
      <c r="A677">
        <v>1993</v>
      </c>
      <c r="B677">
        <v>1</v>
      </c>
      <c r="C677" t="s">
        <v>1130</v>
      </c>
    </row>
    <row r="678" spans="1:3" x14ac:dyDescent="0.2">
      <c r="A678">
        <v>1993</v>
      </c>
      <c r="B678">
        <v>1</v>
      </c>
      <c r="C678" t="s">
        <v>1131</v>
      </c>
    </row>
    <row r="679" spans="1:3" x14ac:dyDescent="0.2">
      <c r="A679">
        <v>1993</v>
      </c>
      <c r="B679">
        <v>1</v>
      </c>
      <c r="C679" t="s">
        <v>1132</v>
      </c>
    </row>
    <row r="680" spans="1:3" x14ac:dyDescent="0.2">
      <c r="A680">
        <v>1993</v>
      </c>
      <c r="B680">
        <v>1</v>
      </c>
      <c r="C680" t="s">
        <v>1133</v>
      </c>
    </row>
    <row r="681" spans="1:3" x14ac:dyDescent="0.2">
      <c r="A681">
        <v>1994</v>
      </c>
      <c r="B681">
        <v>1</v>
      </c>
      <c r="C681" t="s">
        <v>1134</v>
      </c>
    </row>
    <row r="682" spans="1:3" x14ac:dyDescent="0.2">
      <c r="A682">
        <v>1994</v>
      </c>
      <c r="B682">
        <v>1</v>
      </c>
      <c r="C682" t="s">
        <v>1135</v>
      </c>
    </row>
    <row r="683" spans="1:3" x14ac:dyDescent="0.2">
      <c r="A683">
        <v>1994</v>
      </c>
      <c r="B683">
        <v>1</v>
      </c>
      <c r="C683" t="s">
        <v>1136</v>
      </c>
    </row>
    <row r="684" spans="1:3" x14ac:dyDescent="0.2">
      <c r="A684">
        <v>1994</v>
      </c>
      <c r="B684">
        <v>1</v>
      </c>
      <c r="C684" t="s">
        <v>1137</v>
      </c>
    </row>
    <row r="685" spans="1:3" x14ac:dyDescent="0.2">
      <c r="A685">
        <v>1994</v>
      </c>
      <c r="B685">
        <v>1</v>
      </c>
      <c r="C685" t="s">
        <v>1138</v>
      </c>
    </row>
    <row r="686" spans="1:3" x14ac:dyDescent="0.2">
      <c r="A686">
        <v>1994</v>
      </c>
      <c r="B686">
        <v>1</v>
      </c>
      <c r="C686" t="s">
        <v>1139</v>
      </c>
    </row>
    <row r="687" spans="1:3" x14ac:dyDescent="0.2">
      <c r="A687">
        <v>1994</v>
      </c>
      <c r="B687">
        <v>1</v>
      </c>
      <c r="C687" t="s">
        <v>1140</v>
      </c>
    </row>
    <row r="688" spans="1:3" x14ac:dyDescent="0.2">
      <c r="A688">
        <v>1994</v>
      </c>
      <c r="B688">
        <v>1</v>
      </c>
      <c r="C688" t="s">
        <v>1141</v>
      </c>
    </row>
    <row r="689" spans="1:3" x14ac:dyDescent="0.2">
      <c r="A689">
        <v>1994</v>
      </c>
      <c r="B689">
        <v>1</v>
      </c>
      <c r="C689" t="s">
        <v>1142</v>
      </c>
    </row>
    <row r="690" spans="1:3" x14ac:dyDescent="0.2">
      <c r="A690">
        <v>1994</v>
      </c>
      <c r="B690">
        <v>1</v>
      </c>
      <c r="C690" t="s">
        <v>1143</v>
      </c>
    </row>
    <row r="691" spans="1:3" x14ac:dyDescent="0.2">
      <c r="A691">
        <v>1994</v>
      </c>
      <c r="B691">
        <v>1</v>
      </c>
      <c r="C691" t="s">
        <v>1144</v>
      </c>
    </row>
    <row r="692" spans="1:3" x14ac:dyDescent="0.2">
      <c r="A692">
        <v>1994</v>
      </c>
      <c r="B692">
        <v>1</v>
      </c>
      <c r="C692" t="s">
        <v>1145</v>
      </c>
    </row>
    <row r="693" spans="1:3" x14ac:dyDescent="0.2">
      <c r="A693">
        <v>1994</v>
      </c>
      <c r="B693">
        <v>1</v>
      </c>
      <c r="C693" t="s">
        <v>1146</v>
      </c>
    </row>
    <row r="694" spans="1:3" x14ac:dyDescent="0.2">
      <c r="A694">
        <v>1994</v>
      </c>
      <c r="B694">
        <v>0.65999996662139893</v>
      </c>
      <c r="C694" t="s">
        <v>1147</v>
      </c>
    </row>
    <row r="695" spans="1:3" x14ac:dyDescent="0.2">
      <c r="A695">
        <v>1994</v>
      </c>
      <c r="B695">
        <v>1</v>
      </c>
      <c r="C695" t="s">
        <v>1148</v>
      </c>
    </row>
    <row r="696" spans="1:3" x14ac:dyDescent="0.2">
      <c r="A696">
        <v>1994</v>
      </c>
      <c r="B696">
        <v>1</v>
      </c>
      <c r="C696" t="s">
        <v>1149</v>
      </c>
    </row>
    <row r="697" spans="1:3" x14ac:dyDescent="0.2">
      <c r="A697">
        <v>1994</v>
      </c>
      <c r="B697">
        <v>1</v>
      </c>
      <c r="C697" t="s">
        <v>1150</v>
      </c>
    </row>
    <row r="698" spans="1:3" x14ac:dyDescent="0.2">
      <c r="A698">
        <v>1994</v>
      </c>
      <c r="B698">
        <v>1</v>
      </c>
      <c r="C698" t="s">
        <v>1151</v>
      </c>
    </row>
    <row r="699" spans="1:3" x14ac:dyDescent="0.2">
      <c r="A699">
        <v>1994</v>
      </c>
      <c r="B699">
        <v>1</v>
      </c>
      <c r="C699" t="s">
        <v>1152</v>
      </c>
    </row>
    <row r="700" spans="1:3" x14ac:dyDescent="0.2">
      <c r="A700">
        <v>1994</v>
      </c>
      <c r="B700">
        <v>1</v>
      </c>
      <c r="C700" t="s">
        <v>1153</v>
      </c>
    </row>
    <row r="701" spans="1:3" x14ac:dyDescent="0.2">
      <c r="A701">
        <v>1994</v>
      </c>
      <c r="B701">
        <v>1</v>
      </c>
      <c r="C701" t="s">
        <v>1154</v>
      </c>
    </row>
    <row r="702" spans="1:3" x14ac:dyDescent="0.2">
      <c r="A702">
        <v>1994</v>
      </c>
      <c r="B702">
        <v>1</v>
      </c>
      <c r="C702" t="s">
        <v>1155</v>
      </c>
    </row>
    <row r="703" spans="1:3" x14ac:dyDescent="0.2">
      <c r="A703">
        <v>1994</v>
      </c>
      <c r="B703">
        <v>1</v>
      </c>
      <c r="C703" t="s">
        <v>1156</v>
      </c>
    </row>
    <row r="704" spans="1:3" x14ac:dyDescent="0.2">
      <c r="A704">
        <v>1994</v>
      </c>
      <c r="B704">
        <v>1</v>
      </c>
      <c r="C704" t="s">
        <v>1157</v>
      </c>
    </row>
    <row r="705" spans="1:3" x14ac:dyDescent="0.2">
      <c r="A705">
        <v>1994</v>
      </c>
      <c r="B705">
        <v>1</v>
      </c>
      <c r="C705" t="s">
        <v>1158</v>
      </c>
    </row>
    <row r="706" spans="1:3" x14ac:dyDescent="0.2">
      <c r="A706">
        <v>1994</v>
      </c>
      <c r="B706">
        <v>1</v>
      </c>
      <c r="C706" t="s">
        <v>1159</v>
      </c>
    </row>
    <row r="707" spans="1:3" x14ac:dyDescent="0.2">
      <c r="A707">
        <v>1994</v>
      </c>
      <c r="B707">
        <v>1</v>
      </c>
      <c r="C707" t="s">
        <v>1160</v>
      </c>
    </row>
    <row r="708" spans="1:3" x14ac:dyDescent="0.2">
      <c r="A708">
        <v>1994</v>
      </c>
      <c r="B708">
        <v>1</v>
      </c>
      <c r="C708" t="s">
        <v>1161</v>
      </c>
    </row>
    <row r="709" spans="1:3" x14ac:dyDescent="0.2">
      <c r="A709">
        <v>1994</v>
      </c>
      <c r="B709">
        <v>1</v>
      </c>
      <c r="C709" t="s">
        <v>1162</v>
      </c>
    </row>
    <row r="710" spans="1:3" x14ac:dyDescent="0.2">
      <c r="A710">
        <v>1994</v>
      </c>
      <c r="B710">
        <v>1</v>
      </c>
      <c r="C710" t="s">
        <v>1163</v>
      </c>
    </row>
    <row r="711" spans="1:3" x14ac:dyDescent="0.2">
      <c r="A711">
        <v>1994</v>
      </c>
      <c r="B711">
        <v>1</v>
      </c>
      <c r="C711" t="s">
        <v>1164</v>
      </c>
    </row>
    <row r="712" spans="1:3" x14ac:dyDescent="0.2">
      <c r="A712">
        <v>1994</v>
      </c>
      <c r="B712">
        <v>1</v>
      </c>
      <c r="C712" t="s">
        <v>1165</v>
      </c>
    </row>
    <row r="713" spans="1:3" x14ac:dyDescent="0.2">
      <c r="A713">
        <v>1994</v>
      </c>
      <c r="B713">
        <v>1</v>
      </c>
      <c r="C713" t="s">
        <v>1166</v>
      </c>
    </row>
    <row r="714" spans="1:3" x14ac:dyDescent="0.2">
      <c r="A714">
        <v>1994</v>
      </c>
      <c r="B714">
        <v>1</v>
      </c>
      <c r="C714" t="s">
        <v>1167</v>
      </c>
    </row>
    <row r="715" spans="1:3" x14ac:dyDescent="0.2">
      <c r="A715">
        <v>1994</v>
      </c>
      <c r="B715">
        <v>1</v>
      </c>
      <c r="C715" t="s">
        <v>1168</v>
      </c>
    </row>
    <row r="716" spans="1:3" x14ac:dyDescent="0.2">
      <c r="A716">
        <v>1994</v>
      </c>
      <c r="B716">
        <v>1</v>
      </c>
      <c r="C716" t="s">
        <v>1169</v>
      </c>
    </row>
    <row r="717" spans="1:3" x14ac:dyDescent="0.2">
      <c r="A717">
        <v>1994</v>
      </c>
      <c r="B717">
        <v>1</v>
      </c>
      <c r="C717" t="s">
        <v>1170</v>
      </c>
    </row>
    <row r="718" spans="1:3" x14ac:dyDescent="0.2">
      <c r="A718">
        <v>1994</v>
      </c>
      <c r="B718">
        <v>1</v>
      </c>
      <c r="C718" t="s">
        <v>1171</v>
      </c>
    </row>
    <row r="719" spans="1:3" x14ac:dyDescent="0.2">
      <c r="A719">
        <v>1994</v>
      </c>
      <c r="B719">
        <v>1</v>
      </c>
      <c r="C719" t="s">
        <v>1172</v>
      </c>
    </row>
    <row r="720" spans="1:3" x14ac:dyDescent="0.2">
      <c r="A720">
        <v>1994</v>
      </c>
      <c r="B720">
        <v>1</v>
      </c>
      <c r="C720" t="s">
        <v>1173</v>
      </c>
    </row>
    <row r="721" spans="1:3" x14ac:dyDescent="0.2">
      <c r="A721">
        <v>1994</v>
      </c>
      <c r="B721">
        <v>1</v>
      </c>
      <c r="C721" t="s">
        <v>1174</v>
      </c>
    </row>
    <row r="722" spans="1:3" x14ac:dyDescent="0.2">
      <c r="A722">
        <v>1994</v>
      </c>
      <c r="B722">
        <v>1</v>
      </c>
      <c r="C722" t="s">
        <v>1175</v>
      </c>
    </row>
    <row r="723" spans="1:3" x14ac:dyDescent="0.2">
      <c r="A723">
        <v>1994</v>
      </c>
      <c r="B723">
        <v>1</v>
      </c>
      <c r="C723" t="s">
        <v>1176</v>
      </c>
    </row>
    <row r="724" spans="1:3" x14ac:dyDescent="0.2">
      <c r="A724">
        <v>1994</v>
      </c>
      <c r="B724">
        <v>1</v>
      </c>
      <c r="C724" t="s">
        <v>1177</v>
      </c>
    </row>
    <row r="725" spans="1:3" x14ac:dyDescent="0.2">
      <c r="A725">
        <v>1994</v>
      </c>
      <c r="B725">
        <v>1</v>
      </c>
      <c r="C725" t="s">
        <v>1178</v>
      </c>
    </row>
    <row r="726" spans="1:3" x14ac:dyDescent="0.2">
      <c r="A726">
        <v>1994</v>
      </c>
      <c r="B726">
        <v>1</v>
      </c>
      <c r="C726" t="s">
        <v>1179</v>
      </c>
    </row>
    <row r="727" spans="1:3" x14ac:dyDescent="0.2">
      <c r="A727">
        <v>1994</v>
      </c>
      <c r="B727">
        <v>1</v>
      </c>
      <c r="C727" t="s">
        <v>1180</v>
      </c>
    </row>
    <row r="728" spans="1:3" x14ac:dyDescent="0.2">
      <c r="A728">
        <v>1994</v>
      </c>
      <c r="B728">
        <v>1</v>
      </c>
      <c r="C728" t="s">
        <v>1181</v>
      </c>
    </row>
    <row r="729" spans="1:3" x14ac:dyDescent="0.2">
      <c r="A729">
        <v>1994</v>
      </c>
      <c r="B729">
        <v>1</v>
      </c>
      <c r="C729" t="s">
        <v>1182</v>
      </c>
    </row>
    <row r="730" spans="1:3" x14ac:dyDescent="0.2">
      <c r="A730">
        <v>1994</v>
      </c>
      <c r="B730">
        <v>1</v>
      </c>
      <c r="C730" t="s">
        <v>1183</v>
      </c>
    </row>
    <row r="731" spans="1:3" x14ac:dyDescent="0.2">
      <c r="A731">
        <v>1994</v>
      </c>
      <c r="B731">
        <v>1</v>
      </c>
      <c r="C731" t="s">
        <v>1184</v>
      </c>
    </row>
    <row r="732" spans="1:3" x14ac:dyDescent="0.2">
      <c r="A732">
        <v>1994</v>
      </c>
      <c r="B732">
        <v>1</v>
      </c>
      <c r="C732" t="s">
        <v>1185</v>
      </c>
    </row>
    <row r="733" spans="1:3" x14ac:dyDescent="0.2">
      <c r="A733">
        <v>1994</v>
      </c>
      <c r="B733">
        <v>1</v>
      </c>
      <c r="C733" t="s">
        <v>1186</v>
      </c>
    </row>
    <row r="734" spans="1:3" x14ac:dyDescent="0.2">
      <c r="A734">
        <v>1994</v>
      </c>
      <c r="B734">
        <v>1</v>
      </c>
      <c r="C734" t="s">
        <v>1187</v>
      </c>
    </row>
    <row r="735" spans="1:3" x14ac:dyDescent="0.2">
      <c r="A735">
        <v>1994</v>
      </c>
      <c r="B735">
        <v>1</v>
      </c>
      <c r="C735" t="s">
        <v>1188</v>
      </c>
    </row>
    <row r="736" spans="1:3" x14ac:dyDescent="0.2">
      <c r="A736">
        <v>1994</v>
      </c>
      <c r="B736">
        <v>1</v>
      </c>
      <c r="C736" t="s">
        <v>1189</v>
      </c>
    </row>
    <row r="737" spans="1:3" x14ac:dyDescent="0.2">
      <c r="A737">
        <v>1994</v>
      </c>
      <c r="B737">
        <v>1</v>
      </c>
      <c r="C737" t="s">
        <v>1190</v>
      </c>
    </row>
    <row r="738" spans="1:3" x14ac:dyDescent="0.2">
      <c r="A738">
        <v>1994</v>
      </c>
      <c r="B738">
        <v>1</v>
      </c>
      <c r="C738" t="s">
        <v>1191</v>
      </c>
    </row>
    <row r="739" spans="1:3" x14ac:dyDescent="0.2">
      <c r="A739">
        <v>1994</v>
      </c>
      <c r="B739">
        <v>1</v>
      </c>
      <c r="C739" t="s">
        <v>1192</v>
      </c>
    </row>
    <row r="740" spans="1:3" x14ac:dyDescent="0.2">
      <c r="A740">
        <v>1994</v>
      </c>
      <c r="B740">
        <v>1</v>
      </c>
      <c r="C740" t="s">
        <v>1193</v>
      </c>
    </row>
    <row r="741" spans="1:3" x14ac:dyDescent="0.2">
      <c r="A741">
        <v>1994</v>
      </c>
      <c r="B741">
        <v>1</v>
      </c>
      <c r="C741" t="s">
        <v>1194</v>
      </c>
    </row>
    <row r="742" spans="1:3" x14ac:dyDescent="0.2">
      <c r="A742">
        <v>1994</v>
      </c>
      <c r="B742">
        <v>1</v>
      </c>
      <c r="C742" t="s">
        <v>1195</v>
      </c>
    </row>
    <row r="743" spans="1:3" x14ac:dyDescent="0.2">
      <c r="A743">
        <v>1994</v>
      </c>
      <c r="B743">
        <v>1</v>
      </c>
      <c r="C743" t="s">
        <v>1196</v>
      </c>
    </row>
    <row r="744" spans="1:3" x14ac:dyDescent="0.2">
      <c r="A744">
        <v>1995</v>
      </c>
      <c r="B744">
        <v>1</v>
      </c>
      <c r="C744" t="s">
        <v>1197</v>
      </c>
    </row>
    <row r="745" spans="1:3" x14ac:dyDescent="0.2">
      <c r="A745">
        <v>1995</v>
      </c>
      <c r="B745">
        <v>1</v>
      </c>
      <c r="C745" t="s">
        <v>1198</v>
      </c>
    </row>
    <row r="746" spans="1:3" x14ac:dyDescent="0.2">
      <c r="A746">
        <v>1995</v>
      </c>
      <c r="B746">
        <v>1</v>
      </c>
      <c r="C746" t="s">
        <v>1199</v>
      </c>
    </row>
    <row r="747" spans="1:3" x14ac:dyDescent="0.2">
      <c r="A747">
        <v>1995</v>
      </c>
      <c r="B747">
        <v>1</v>
      </c>
      <c r="C747" t="s">
        <v>1200</v>
      </c>
    </row>
    <row r="748" spans="1:3" x14ac:dyDescent="0.2">
      <c r="A748">
        <v>1995</v>
      </c>
      <c r="B748">
        <v>1</v>
      </c>
      <c r="C748" t="s">
        <v>1201</v>
      </c>
    </row>
    <row r="749" spans="1:3" x14ac:dyDescent="0.2">
      <c r="A749">
        <v>1995</v>
      </c>
      <c r="B749">
        <v>1</v>
      </c>
      <c r="C749" t="s">
        <v>1202</v>
      </c>
    </row>
    <row r="750" spans="1:3" x14ac:dyDescent="0.2">
      <c r="A750">
        <v>1995</v>
      </c>
      <c r="B750">
        <v>1</v>
      </c>
      <c r="C750" t="s">
        <v>1203</v>
      </c>
    </row>
    <row r="751" spans="1:3" x14ac:dyDescent="0.2">
      <c r="A751">
        <v>1995</v>
      </c>
      <c r="B751">
        <v>1</v>
      </c>
      <c r="C751" t="s">
        <v>1204</v>
      </c>
    </row>
    <row r="752" spans="1:3" x14ac:dyDescent="0.2">
      <c r="A752">
        <v>1995</v>
      </c>
      <c r="B752">
        <v>1</v>
      </c>
      <c r="C752" t="s">
        <v>1205</v>
      </c>
    </row>
    <row r="753" spans="1:3" x14ac:dyDescent="0.2">
      <c r="A753">
        <v>1995</v>
      </c>
      <c r="B753">
        <v>1</v>
      </c>
      <c r="C753" t="s">
        <v>1206</v>
      </c>
    </row>
    <row r="754" spans="1:3" x14ac:dyDescent="0.2">
      <c r="A754">
        <v>1995</v>
      </c>
      <c r="B754">
        <v>1</v>
      </c>
      <c r="C754" t="s">
        <v>1207</v>
      </c>
    </row>
    <row r="755" spans="1:3" x14ac:dyDescent="0.2">
      <c r="A755">
        <v>1995</v>
      </c>
      <c r="B755">
        <v>1</v>
      </c>
      <c r="C755" t="s">
        <v>1208</v>
      </c>
    </row>
    <row r="756" spans="1:3" x14ac:dyDescent="0.2">
      <c r="A756">
        <v>1995</v>
      </c>
      <c r="B756">
        <v>1</v>
      </c>
      <c r="C756" t="s">
        <v>1209</v>
      </c>
    </row>
    <row r="757" spans="1:3" x14ac:dyDescent="0.2">
      <c r="A757">
        <v>1995</v>
      </c>
      <c r="B757">
        <v>1</v>
      </c>
      <c r="C757" t="s">
        <v>1210</v>
      </c>
    </row>
    <row r="758" spans="1:3" x14ac:dyDescent="0.2">
      <c r="A758">
        <v>1995</v>
      </c>
      <c r="B758">
        <v>1</v>
      </c>
      <c r="C758" t="s">
        <v>1211</v>
      </c>
    </row>
    <row r="759" spans="1:3" x14ac:dyDescent="0.2">
      <c r="A759">
        <v>1995</v>
      </c>
      <c r="B759">
        <v>0.53999996185302734</v>
      </c>
      <c r="C759" t="s">
        <v>1212</v>
      </c>
    </row>
    <row r="760" spans="1:3" x14ac:dyDescent="0.2">
      <c r="A760">
        <v>1995</v>
      </c>
      <c r="B760">
        <v>1</v>
      </c>
      <c r="C760" t="s">
        <v>1213</v>
      </c>
    </row>
    <row r="761" spans="1:3" x14ac:dyDescent="0.2">
      <c r="A761">
        <v>1995</v>
      </c>
      <c r="B761">
        <v>1</v>
      </c>
      <c r="C761" t="s">
        <v>1214</v>
      </c>
    </row>
    <row r="762" spans="1:3" x14ac:dyDescent="0.2">
      <c r="A762">
        <v>1995</v>
      </c>
      <c r="B762">
        <v>1</v>
      </c>
      <c r="C762" t="s">
        <v>1215</v>
      </c>
    </row>
    <row r="763" spans="1:3" x14ac:dyDescent="0.2">
      <c r="A763">
        <v>1995</v>
      </c>
      <c r="B763">
        <v>1</v>
      </c>
      <c r="C763" t="s">
        <v>1216</v>
      </c>
    </row>
    <row r="764" spans="1:3" x14ac:dyDescent="0.2">
      <c r="A764">
        <v>1995</v>
      </c>
      <c r="B764">
        <v>1</v>
      </c>
      <c r="C764" t="s">
        <v>1217</v>
      </c>
    </row>
    <row r="765" spans="1:3" x14ac:dyDescent="0.2">
      <c r="A765">
        <v>1995</v>
      </c>
      <c r="B765">
        <v>1</v>
      </c>
      <c r="C765" t="s">
        <v>1218</v>
      </c>
    </row>
    <row r="766" spans="1:3" x14ac:dyDescent="0.2">
      <c r="A766">
        <v>1995</v>
      </c>
      <c r="B766">
        <v>1</v>
      </c>
      <c r="C766" t="s">
        <v>1219</v>
      </c>
    </row>
    <row r="767" spans="1:3" x14ac:dyDescent="0.2">
      <c r="A767">
        <v>1995</v>
      </c>
      <c r="B767">
        <v>1</v>
      </c>
      <c r="C767" t="s">
        <v>1220</v>
      </c>
    </row>
    <row r="768" spans="1:3" x14ac:dyDescent="0.2">
      <c r="A768">
        <v>1995</v>
      </c>
      <c r="B768">
        <v>1</v>
      </c>
      <c r="C768" t="s">
        <v>1221</v>
      </c>
    </row>
    <row r="769" spans="1:3" x14ac:dyDescent="0.2">
      <c r="A769">
        <v>1995</v>
      </c>
      <c r="B769">
        <v>1</v>
      </c>
      <c r="C769" t="s">
        <v>1222</v>
      </c>
    </row>
    <row r="770" spans="1:3" x14ac:dyDescent="0.2">
      <c r="A770">
        <v>1995</v>
      </c>
      <c r="B770">
        <v>1</v>
      </c>
      <c r="C770" t="s">
        <v>1223</v>
      </c>
    </row>
    <row r="771" spans="1:3" x14ac:dyDescent="0.2">
      <c r="A771">
        <v>1995</v>
      </c>
      <c r="B771">
        <v>1</v>
      </c>
      <c r="C771" t="s">
        <v>1224</v>
      </c>
    </row>
    <row r="772" spans="1:3" x14ac:dyDescent="0.2">
      <c r="A772">
        <v>1995</v>
      </c>
      <c r="B772">
        <v>1</v>
      </c>
      <c r="C772" t="s">
        <v>1225</v>
      </c>
    </row>
    <row r="773" spans="1:3" x14ac:dyDescent="0.2">
      <c r="A773">
        <v>1995</v>
      </c>
      <c r="B773">
        <v>1</v>
      </c>
      <c r="C773" t="s">
        <v>1226</v>
      </c>
    </row>
    <row r="774" spans="1:3" x14ac:dyDescent="0.2">
      <c r="A774">
        <v>1995</v>
      </c>
      <c r="B774">
        <v>1</v>
      </c>
      <c r="C774" t="s">
        <v>1227</v>
      </c>
    </row>
    <row r="775" spans="1:3" x14ac:dyDescent="0.2">
      <c r="A775">
        <v>1995</v>
      </c>
      <c r="B775">
        <v>1</v>
      </c>
      <c r="C775" t="s">
        <v>1228</v>
      </c>
    </row>
    <row r="776" spans="1:3" x14ac:dyDescent="0.2">
      <c r="A776">
        <v>1995</v>
      </c>
      <c r="B776">
        <v>1</v>
      </c>
      <c r="C776" t="s">
        <v>1229</v>
      </c>
    </row>
    <row r="777" spans="1:3" x14ac:dyDescent="0.2">
      <c r="A777">
        <v>1995</v>
      </c>
      <c r="B777">
        <v>1</v>
      </c>
      <c r="C777" t="s">
        <v>1230</v>
      </c>
    </row>
    <row r="778" spans="1:3" x14ac:dyDescent="0.2">
      <c r="A778">
        <v>1995</v>
      </c>
      <c r="B778">
        <v>1</v>
      </c>
      <c r="C778" t="s">
        <v>1231</v>
      </c>
    </row>
    <row r="779" spans="1:3" x14ac:dyDescent="0.2">
      <c r="A779">
        <v>1995</v>
      </c>
      <c r="B779">
        <v>1</v>
      </c>
      <c r="C779" t="s">
        <v>1232</v>
      </c>
    </row>
    <row r="780" spans="1:3" x14ac:dyDescent="0.2">
      <c r="A780">
        <v>1995</v>
      </c>
      <c r="B780">
        <v>1</v>
      </c>
      <c r="C780" t="s">
        <v>1233</v>
      </c>
    </row>
    <row r="781" spans="1:3" x14ac:dyDescent="0.2">
      <c r="A781">
        <v>1995</v>
      </c>
      <c r="B781">
        <v>1</v>
      </c>
      <c r="C781" t="s">
        <v>1234</v>
      </c>
    </row>
    <row r="782" spans="1:3" x14ac:dyDescent="0.2">
      <c r="A782">
        <v>1995</v>
      </c>
      <c r="B782">
        <v>1</v>
      </c>
      <c r="C782" t="s">
        <v>1235</v>
      </c>
    </row>
    <row r="783" spans="1:3" x14ac:dyDescent="0.2">
      <c r="A783">
        <v>1995</v>
      </c>
      <c r="B783">
        <v>1</v>
      </c>
      <c r="C783" t="s">
        <v>1236</v>
      </c>
    </row>
    <row r="784" spans="1:3" x14ac:dyDescent="0.2">
      <c r="A784">
        <v>1995</v>
      </c>
      <c r="B784">
        <v>1</v>
      </c>
      <c r="C784" t="s">
        <v>1237</v>
      </c>
    </row>
    <row r="785" spans="1:3" x14ac:dyDescent="0.2">
      <c r="A785">
        <v>1995</v>
      </c>
      <c r="B785">
        <v>1</v>
      </c>
      <c r="C785" t="s">
        <v>1238</v>
      </c>
    </row>
    <row r="786" spans="1:3" x14ac:dyDescent="0.2">
      <c r="A786">
        <v>1995</v>
      </c>
      <c r="B786">
        <v>1</v>
      </c>
      <c r="C786" t="s">
        <v>1239</v>
      </c>
    </row>
    <row r="787" spans="1:3" x14ac:dyDescent="0.2">
      <c r="A787">
        <v>1995</v>
      </c>
      <c r="B787">
        <v>1</v>
      </c>
      <c r="C787" t="s">
        <v>1240</v>
      </c>
    </row>
    <row r="788" spans="1:3" x14ac:dyDescent="0.2">
      <c r="A788">
        <v>1995</v>
      </c>
      <c r="B788">
        <v>1</v>
      </c>
      <c r="C788" t="s">
        <v>1241</v>
      </c>
    </row>
    <row r="789" spans="1:3" x14ac:dyDescent="0.2">
      <c r="A789">
        <v>1995</v>
      </c>
      <c r="B789">
        <v>1</v>
      </c>
      <c r="C789" t="s">
        <v>1242</v>
      </c>
    </row>
    <row r="790" spans="1:3" x14ac:dyDescent="0.2">
      <c r="A790">
        <v>1995</v>
      </c>
      <c r="B790">
        <v>1</v>
      </c>
      <c r="C790" t="s">
        <v>1243</v>
      </c>
    </row>
    <row r="791" spans="1:3" x14ac:dyDescent="0.2">
      <c r="A791">
        <v>1995</v>
      </c>
      <c r="B791">
        <v>1</v>
      </c>
      <c r="C791" t="s">
        <v>1244</v>
      </c>
    </row>
    <row r="792" spans="1:3" x14ac:dyDescent="0.2">
      <c r="A792">
        <v>1995</v>
      </c>
      <c r="B792">
        <v>1</v>
      </c>
      <c r="C792" t="s">
        <v>1245</v>
      </c>
    </row>
    <row r="793" spans="1:3" x14ac:dyDescent="0.2">
      <c r="A793">
        <v>1995</v>
      </c>
      <c r="B793">
        <v>1</v>
      </c>
      <c r="C793" t="s">
        <v>1246</v>
      </c>
    </row>
    <row r="794" spans="1:3" x14ac:dyDescent="0.2">
      <c r="A794">
        <v>1995</v>
      </c>
      <c r="B794">
        <v>1</v>
      </c>
      <c r="C794" t="s">
        <v>1247</v>
      </c>
    </row>
    <row r="795" spans="1:3" x14ac:dyDescent="0.2">
      <c r="A795">
        <v>1995</v>
      </c>
      <c r="B795">
        <v>1</v>
      </c>
      <c r="C795" t="s">
        <v>1248</v>
      </c>
    </row>
    <row r="796" spans="1:3" x14ac:dyDescent="0.2">
      <c r="A796">
        <v>1995</v>
      </c>
      <c r="B796">
        <v>1</v>
      </c>
      <c r="C796" t="s">
        <v>1249</v>
      </c>
    </row>
    <row r="797" spans="1:3" x14ac:dyDescent="0.2">
      <c r="A797">
        <v>1995</v>
      </c>
      <c r="B797">
        <v>1</v>
      </c>
      <c r="C797" t="s">
        <v>1250</v>
      </c>
    </row>
    <row r="798" spans="1:3" x14ac:dyDescent="0.2">
      <c r="A798">
        <v>1995</v>
      </c>
      <c r="B798">
        <v>1</v>
      </c>
      <c r="C798" t="s">
        <v>1251</v>
      </c>
    </row>
    <row r="799" spans="1:3" x14ac:dyDescent="0.2">
      <c r="A799">
        <v>1995</v>
      </c>
      <c r="B799">
        <v>1</v>
      </c>
      <c r="C799" t="s">
        <v>1252</v>
      </c>
    </row>
    <row r="800" spans="1:3" x14ac:dyDescent="0.2">
      <c r="A800">
        <v>1995</v>
      </c>
      <c r="B800">
        <v>1</v>
      </c>
      <c r="C800" t="s">
        <v>1253</v>
      </c>
    </row>
    <row r="801" spans="1:3" x14ac:dyDescent="0.2">
      <c r="A801">
        <v>1995</v>
      </c>
      <c r="B801">
        <v>1</v>
      </c>
      <c r="C801" t="s">
        <v>1254</v>
      </c>
    </row>
    <row r="802" spans="1:3" x14ac:dyDescent="0.2">
      <c r="A802">
        <v>1995</v>
      </c>
      <c r="B802">
        <v>1</v>
      </c>
      <c r="C802" t="s">
        <v>1255</v>
      </c>
    </row>
    <row r="803" spans="1:3" x14ac:dyDescent="0.2">
      <c r="A803">
        <v>1995</v>
      </c>
      <c r="B803">
        <v>1</v>
      </c>
      <c r="C803" t="s">
        <v>1256</v>
      </c>
    </row>
    <row r="804" spans="1:3" x14ac:dyDescent="0.2">
      <c r="A804">
        <v>1995</v>
      </c>
      <c r="B804">
        <v>1</v>
      </c>
      <c r="C804" t="s">
        <v>1257</v>
      </c>
    </row>
    <row r="805" spans="1:3" x14ac:dyDescent="0.2">
      <c r="A805">
        <v>1995</v>
      </c>
      <c r="B805">
        <v>1</v>
      </c>
      <c r="C805" t="s">
        <v>1258</v>
      </c>
    </row>
    <row r="806" spans="1:3" x14ac:dyDescent="0.2">
      <c r="A806">
        <v>1995</v>
      </c>
      <c r="B806">
        <v>1</v>
      </c>
      <c r="C806" t="s">
        <v>1259</v>
      </c>
    </row>
    <row r="807" spans="1:3" x14ac:dyDescent="0.2">
      <c r="A807">
        <v>1995</v>
      </c>
      <c r="B807">
        <v>1</v>
      </c>
      <c r="C807" t="s">
        <v>1260</v>
      </c>
    </row>
    <row r="808" spans="1:3" x14ac:dyDescent="0.2">
      <c r="A808">
        <v>1995</v>
      </c>
      <c r="B808">
        <v>1</v>
      </c>
      <c r="C808" t="s">
        <v>1261</v>
      </c>
    </row>
    <row r="809" spans="1:3" x14ac:dyDescent="0.2">
      <c r="A809">
        <v>1995</v>
      </c>
      <c r="B809">
        <v>1</v>
      </c>
      <c r="C809" t="s">
        <v>1262</v>
      </c>
    </row>
    <row r="810" spans="1:3" x14ac:dyDescent="0.2">
      <c r="A810">
        <v>1995</v>
      </c>
      <c r="B810">
        <v>1</v>
      </c>
      <c r="C810" t="s">
        <v>1263</v>
      </c>
    </row>
    <row r="811" spans="1:3" x14ac:dyDescent="0.2">
      <c r="A811">
        <v>1996</v>
      </c>
      <c r="B811">
        <v>1</v>
      </c>
      <c r="C811" t="s">
        <v>1264</v>
      </c>
    </row>
    <row r="812" spans="1:3" x14ac:dyDescent="0.2">
      <c r="A812">
        <v>1996</v>
      </c>
      <c r="B812">
        <v>1</v>
      </c>
      <c r="C812" t="s">
        <v>1265</v>
      </c>
    </row>
    <row r="813" spans="1:3" x14ac:dyDescent="0.2">
      <c r="A813">
        <v>1996</v>
      </c>
      <c r="B813">
        <v>1</v>
      </c>
      <c r="C813" t="s">
        <v>1266</v>
      </c>
    </row>
    <row r="814" spans="1:3" x14ac:dyDescent="0.2">
      <c r="A814">
        <v>1996</v>
      </c>
      <c r="B814">
        <v>1</v>
      </c>
      <c r="C814" t="s">
        <v>1267</v>
      </c>
    </row>
    <row r="815" spans="1:3" x14ac:dyDescent="0.2">
      <c r="A815">
        <v>1996</v>
      </c>
      <c r="B815">
        <v>1</v>
      </c>
      <c r="C815" t="s">
        <v>1268</v>
      </c>
    </row>
    <row r="816" spans="1:3" x14ac:dyDescent="0.2">
      <c r="A816">
        <v>1996</v>
      </c>
      <c r="B816">
        <v>1</v>
      </c>
      <c r="C816" t="s">
        <v>1269</v>
      </c>
    </row>
    <row r="817" spans="1:3" x14ac:dyDescent="0.2">
      <c r="A817">
        <v>1996</v>
      </c>
      <c r="B817">
        <v>1</v>
      </c>
      <c r="C817" t="s">
        <v>1270</v>
      </c>
    </row>
    <row r="818" spans="1:3" x14ac:dyDescent="0.2">
      <c r="A818">
        <v>1996</v>
      </c>
      <c r="B818">
        <v>1</v>
      </c>
      <c r="C818" t="s">
        <v>1271</v>
      </c>
    </row>
    <row r="819" spans="1:3" x14ac:dyDescent="0.2">
      <c r="A819">
        <v>1996</v>
      </c>
      <c r="B819">
        <v>1</v>
      </c>
      <c r="C819" t="s">
        <v>1272</v>
      </c>
    </row>
    <row r="820" spans="1:3" x14ac:dyDescent="0.2">
      <c r="A820">
        <v>1996</v>
      </c>
      <c r="B820">
        <v>1</v>
      </c>
      <c r="C820" t="s">
        <v>1273</v>
      </c>
    </row>
    <row r="821" spans="1:3" x14ac:dyDescent="0.2">
      <c r="A821">
        <v>1996</v>
      </c>
      <c r="B821">
        <v>1</v>
      </c>
      <c r="C821" t="s">
        <v>1274</v>
      </c>
    </row>
    <row r="822" spans="1:3" x14ac:dyDescent="0.2">
      <c r="A822">
        <v>1996</v>
      </c>
      <c r="B822">
        <v>1</v>
      </c>
      <c r="C822" t="s">
        <v>1275</v>
      </c>
    </row>
    <row r="823" spans="1:3" x14ac:dyDescent="0.2">
      <c r="A823">
        <v>1996</v>
      </c>
      <c r="B823">
        <v>1</v>
      </c>
      <c r="C823" t="s">
        <v>1276</v>
      </c>
    </row>
    <row r="824" spans="1:3" x14ac:dyDescent="0.2">
      <c r="A824">
        <v>1996</v>
      </c>
      <c r="B824">
        <v>1</v>
      </c>
      <c r="C824" t="s">
        <v>1277</v>
      </c>
    </row>
    <row r="825" spans="1:3" x14ac:dyDescent="0.2">
      <c r="A825">
        <v>1996</v>
      </c>
      <c r="B825">
        <v>0.68999999761581421</v>
      </c>
      <c r="C825" t="s">
        <v>1278</v>
      </c>
    </row>
    <row r="826" spans="1:3" x14ac:dyDescent="0.2">
      <c r="A826">
        <v>1996</v>
      </c>
      <c r="B826">
        <v>1</v>
      </c>
      <c r="C826" t="s">
        <v>1279</v>
      </c>
    </row>
    <row r="827" spans="1:3" x14ac:dyDescent="0.2">
      <c r="A827">
        <v>1996</v>
      </c>
      <c r="B827">
        <v>1</v>
      </c>
      <c r="C827" t="s">
        <v>1280</v>
      </c>
    </row>
    <row r="828" spans="1:3" x14ac:dyDescent="0.2">
      <c r="A828">
        <v>1996</v>
      </c>
      <c r="B828">
        <v>1</v>
      </c>
      <c r="C828" t="s">
        <v>1281</v>
      </c>
    </row>
    <row r="829" spans="1:3" x14ac:dyDescent="0.2">
      <c r="A829">
        <v>1996</v>
      </c>
      <c r="B829">
        <v>1</v>
      </c>
      <c r="C829" t="s">
        <v>1282</v>
      </c>
    </row>
    <row r="830" spans="1:3" x14ac:dyDescent="0.2">
      <c r="A830">
        <v>1996</v>
      </c>
      <c r="B830">
        <v>1</v>
      </c>
      <c r="C830" t="s">
        <v>1283</v>
      </c>
    </row>
    <row r="831" spans="1:3" x14ac:dyDescent="0.2">
      <c r="A831">
        <v>1996</v>
      </c>
      <c r="B831">
        <v>1</v>
      </c>
      <c r="C831" t="s">
        <v>1284</v>
      </c>
    </row>
    <row r="832" spans="1:3" x14ac:dyDescent="0.2">
      <c r="A832">
        <v>1996</v>
      </c>
      <c r="B832">
        <v>1</v>
      </c>
      <c r="C832" t="s">
        <v>1285</v>
      </c>
    </row>
    <row r="833" spans="1:3" x14ac:dyDescent="0.2">
      <c r="A833">
        <v>1996</v>
      </c>
      <c r="B833">
        <v>1</v>
      </c>
      <c r="C833" t="s">
        <v>1286</v>
      </c>
    </row>
    <row r="834" spans="1:3" x14ac:dyDescent="0.2">
      <c r="A834">
        <v>1996</v>
      </c>
      <c r="B834">
        <v>1</v>
      </c>
      <c r="C834" t="s">
        <v>1287</v>
      </c>
    </row>
    <row r="835" spans="1:3" x14ac:dyDescent="0.2">
      <c r="A835">
        <v>1996</v>
      </c>
      <c r="B835">
        <v>1</v>
      </c>
      <c r="C835" t="s">
        <v>1288</v>
      </c>
    </row>
    <row r="836" spans="1:3" x14ac:dyDescent="0.2">
      <c r="A836">
        <v>1996</v>
      </c>
      <c r="B836">
        <v>1</v>
      </c>
      <c r="C836" t="s">
        <v>1289</v>
      </c>
    </row>
    <row r="837" spans="1:3" x14ac:dyDescent="0.2">
      <c r="A837">
        <v>1996</v>
      </c>
      <c r="B837">
        <v>1</v>
      </c>
      <c r="C837" t="s">
        <v>1290</v>
      </c>
    </row>
    <row r="838" spans="1:3" x14ac:dyDescent="0.2">
      <c r="A838">
        <v>1996</v>
      </c>
      <c r="B838">
        <v>1</v>
      </c>
      <c r="C838" t="s">
        <v>1291</v>
      </c>
    </row>
    <row r="839" spans="1:3" x14ac:dyDescent="0.2">
      <c r="A839">
        <v>1996</v>
      </c>
      <c r="B839">
        <v>1</v>
      </c>
      <c r="C839" t="s">
        <v>1292</v>
      </c>
    </row>
    <row r="840" spans="1:3" x14ac:dyDescent="0.2">
      <c r="A840">
        <v>1996</v>
      </c>
      <c r="B840">
        <v>1</v>
      </c>
      <c r="C840" t="s">
        <v>1293</v>
      </c>
    </row>
    <row r="841" spans="1:3" x14ac:dyDescent="0.2">
      <c r="A841">
        <v>1996</v>
      </c>
      <c r="B841">
        <v>1</v>
      </c>
      <c r="C841" t="s">
        <v>1294</v>
      </c>
    </row>
    <row r="842" spans="1:3" x14ac:dyDescent="0.2">
      <c r="A842">
        <v>1996</v>
      </c>
      <c r="B842">
        <v>1</v>
      </c>
      <c r="C842" t="s">
        <v>1295</v>
      </c>
    </row>
    <row r="843" spans="1:3" x14ac:dyDescent="0.2">
      <c r="A843">
        <v>1996</v>
      </c>
      <c r="B843">
        <v>1</v>
      </c>
      <c r="C843" t="s">
        <v>1296</v>
      </c>
    </row>
    <row r="844" spans="1:3" x14ac:dyDescent="0.2">
      <c r="A844">
        <v>1996</v>
      </c>
      <c r="B844">
        <v>1</v>
      </c>
      <c r="C844" t="s">
        <v>1297</v>
      </c>
    </row>
    <row r="845" spans="1:3" x14ac:dyDescent="0.2">
      <c r="A845">
        <v>1996</v>
      </c>
      <c r="B845">
        <v>1</v>
      </c>
      <c r="C845" t="s">
        <v>1298</v>
      </c>
    </row>
    <row r="846" spans="1:3" x14ac:dyDescent="0.2">
      <c r="A846">
        <v>1996</v>
      </c>
      <c r="B846">
        <v>1</v>
      </c>
      <c r="C846" t="s">
        <v>1299</v>
      </c>
    </row>
    <row r="847" spans="1:3" x14ac:dyDescent="0.2">
      <c r="A847">
        <v>1996</v>
      </c>
      <c r="B847">
        <v>1</v>
      </c>
      <c r="C847" t="s">
        <v>1300</v>
      </c>
    </row>
    <row r="848" spans="1:3" x14ac:dyDescent="0.2">
      <c r="A848">
        <v>1996</v>
      </c>
      <c r="B848">
        <v>1</v>
      </c>
      <c r="C848" t="s">
        <v>1301</v>
      </c>
    </row>
    <row r="849" spans="1:3" x14ac:dyDescent="0.2">
      <c r="A849">
        <v>1996</v>
      </c>
      <c r="B849">
        <v>1</v>
      </c>
      <c r="C849" t="s">
        <v>1302</v>
      </c>
    </row>
    <row r="850" spans="1:3" x14ac:dyDescent="0.2">
      <c r="A850">
        <v>1996</v>
      </c>
      <c r="B850">
        <v>1</v>
      </c>
      <c r="C850" t="s">
        <v>1303</v>
      </c>
    </row>
    <row r="851" spans="1:3" x14ac:dyDescent="0.2">
      <c r="A851">
        <v>1996</v>
      </c>
      <c r="B851">
        <v>1</v>
      </c>
      <c r="C851" t="s">
        <v>1304</v>
      </c>
    </row>
    <row r="852" spans="1:3" x14ac:dyDescent="0.2">
      <c r="A852">
        <v>1996</v>
      </c>
      <c r="B852">
        <v>1</v>
      </c>
      <c r="C852" t="s">
        <v>1305</v>
      </c>
    </row>
    <row r="853" spans="1:3" x14ac:dyDescent="0.2">
      <c r="A853">
        <v>1996</v>
      </c>
      <c r="B853">
        <v>1</v>
      </c>
      <c r="C853" t="s">
        <v>1306</v>
      </c>
    </row>
    <row r="854" spans="1:3" x14ac:dyDescent="0.2">
      <c r="A854">
        <v>1996</v>
      </c>
      <c r="B854">
        <v>1</v>
      </c>
      <c r="C854" t="s">
        <v>1307</v>
      </c>
    </row>
    <row r="855" spans="1:3" x14ac:dyDescent="0.2">
      <c r="A855">
        <v>1996</v>
      </c>
      <c r="B855">
        <v>1</v>
      </c>
      <c r="C855" t="s">
        <v>1308</v>
      </c>
    </row>
    <row r="856" spans="1:3" x14ac:dyDescent="0.2">
      <c r="A856">
        <v>1996</v>
      </c>
      <c r="B856">
        <v>1</v>
      </c>
      <c r="C856" t="s">
        <v>1309</v>
      </c>
    </row>
    <row r="857" spans="1:3" x14ac:dyDescent="0.2">
      <c r="A857">
        <v>1996</v>
      </c>
      <c r="B857">
        <v>1</v>
      </c>
      <c r="C857" t="s">
        <v>1310</v>
      </c>
    </row>
    <row r="858" spans="1:3" x14ac:dyDescent="0.2">
      <c r="A858">
        <v>1996</v>
      </c>
      <c r="B858">
        <v>1</v>
      </c>
      <c r="C858" t="s">
        <v>1311</v>
      </c>
    </row>
    <row r="859" spans="1:3" x14ac:dyDescent="0.2">
      <c r="A859">
        <v>1996</v>
      </c>
      <c r="B859">
        <v>1</v>
      </c>
      <c r="C859" t="s">
        <v>1312</v>
      </c>
    </row>
    <row r="860" spans="1:3" x14ac:dyDescent="0.2">
      <c r="A860">
        <v>1996</v>
      </c>
      <c r="B860">
        <v>1</v>
      </c>
      <c r="C860" t="s">
        <v>1313</v>
      </c>
    </row>
    <row r="861" spans="1:3" x14ac:dyDescent="0.2">
      <c r="A861">
        <v>1996</v>
      </c>
      <c r="B861">
        <v>1</v>
      </c>
      <c r="C861" t="s">
        <v>1314</v>
      </c>
    </row>
    <row r="862" spans="1:3" x14ac:dyDescent="0.2">
      <c r="A862">
        <v>1996</v>
      </c>
      <c r="B862">
        <v>1</v>
      </c>
      <c r="C862" t="s">
        <v>1315</v>
      </c>
    </row>
    <row r="863" spans="1:3" x14ac:dyDescent="0.2">
      <c r="A863">
        <v>1996</v>
      </c>
      <c r="B863">
        <v>1</v>
      </c>
      <c r="C863" t="s">
        <v>1316</v>
      </c>
    </row>
    <row r="864" spans="1:3" x14ac:dyDescent="0.2">
      <c r="A864">
        <v>1996</v>
      </c>
      <c r="B864">
        <v>1</v>
      </c>
      <c r="C864" t="s">
        <v>1317</v>
      </c>
    </row>
    <row r="865" spans="1:3" x14ac:dyDescent="0.2">
      <c r="A865">
        <v>1996</v>
      </c>
      <c r="B865">
        <v>1</v>
      </c>
      <c r="C865" t="s">
        <v>1318</v>
      </c>
    </row>
    <row r="866" spans="1:3" x14ac:dyDescent="0.2">
      <c r="A866">
        <v>1996</v>
      </c>
      <c r="B866">
        <v>1</v>
      </c>
      <c r="C866" t="s">
        <v>1319</v>
      </c>
    </row>
    <row r="867" spans="1:3" x14ac:dyDescent="0.2">
      <c r="A867">
        <v>1996</v>
      </c>
      <c r="B867">
        <v>1</v>
      </c>
      <c r="C867" t="s">
        <v>1320</v>
      </c>
    </row>
    <row r="868" spans="1:3" x14ac:dyDescent="0.2">
      <c r="A868">
        <v>1996</v>
      </c>
      <c r="B868">
        <v>1</v>
      </c>
      <c r="C868" t="s">
        <v>1321</v>
      </c>
    </row>
    <row r="869" spans="1:3" x14ac:dyDescent="0.2">
      <c r="A869">
        <v>1996</v>
      </c>
      <c r="B869">
        <v>1</v>
      </c>
      <c r="C869" t="s">
        <v>1322</v>
      </c>
    </row>
    <row r="870" spans="1:3" x14ac:dyDescent="0.2">
      <c r="A870">
        <v>1996</v>
      </c>
      <c r="B870">
        <v>1</v>
      </c>
      <c r="C870" t="s">
        <v>1323</v>
      </c>
    </row>
    <row r="871" spans="1:3" x14ac:dyDescent="0.2">
      <c r="A871">
        <v>1996</v>
      </c>
      <c r="B871">
        <v>1</v>
      </c>
      <c r="C871" t="s">
        <v>1324</v>
      </c>
    </row>
    <row r="872" spans="1:3" x14ac:dyDescent="0.2">
      <c r="A872">
        <v>1996</v>
      </c>
      <c r="B872">
        <v>1</v>
      </c>
      <c r="C872" t="s">
        <v>1325</v>
      </c>
    </row>
    <row r="873" spans="1:3" x14ac:dyDescent="0.2">
      <c r="A873">
        <v>1996</v>
      </c>
      <c r="B873">
        <v>1</v>
      </c>
      <c r="C873" t="s">
        <v>1326</v>
      </c>
    </row>
    <row r="874" spans="1:3" x14ac:dyDescent="0.2">
      <c r="A874">
        <v>1996</v>
      </c>
      <c r="B874">
        <v>1</v>
      </c>
      <c r="C874" t="s">
        <v>1327</v>
      </c>
    </row>
    <row r="875" spans="1:3" x14ac:dyDescent="0.2">
      <c r="A875">
        <v>1996</v>
      </c>
      <c r="B875">
        <v>1</v>
      </c>
      <c r="C875" t="s">
        <v>1328</v>
      </c>
    </row>
    <row r="876" spans="1:3" x14ac:dyDescent="0.2">
      <c r="A876">
        <v>1996</v>
      </c>
      <c r="B876">
        <v>1</v>
      </c>
      <c r="C876" t="s">
        <v>1329</v>
      </c>
    </row>
    <row r="877" spans="1:3" x14ac:dyDescent="0.2">
      <c r="A877">
        <v>1997</v>
      </c>
      <c r="B877">
        <v>1</v>
      </c>
      <c r="C877" t="s">
        <v>1330</v>
      </c>
    </row>
    <row r="878" spans="1:3" x14ac:dyDescent="0.2">
      <c r="A878">
        <v>1997</v>
      </c>
      <c r="B878">
        <v>1</v>
      </c>
      <c r="C878" t="s">
        <v>1331</v>
      </c>
    </row>
    <row r="879" spans="1:3" x14ac:dyDescent="0.2">
      <c r="A879">
        <v>1997</v>
      </c>
      <c r="B879">
        <v>1</v>
      </c>
      <c r="C879" t="s">
        <v>1332</v>
      </c>
    </row>
    <row r="880" spans="1:3" x14ac:dyDescent="0.2">
      <c r="A880">
        <v>1997</v>
      </c>
      <c r="B880">
        <v>1</v>
      </c>
      <c r="C880" t="s">
        <v>1333</v>
      </c>
    </row>
    <row r="881" spans="1:3" x14ac:dyDescent="0.2">
      <c r="A881">
        <v>1997</v>
      </c>
      <c r="B881">
        <v>1</v>
      </c>
      <c r="C881" t="s">
        <v>1334</v>
      </c>
    </row>
    <row r="882" spans="1:3" x14ac:dyDescent="0.2">
      <c r="A882">
        <v>1997</v>
      </c>
      <c r="B882">
        <v>1</v>
      </c>
      <c r="C882" t="s">
        <v>1335</v>
      </c>
    </row>
    <row r="883" spans="1:3" x14ac:dyDescent="0.2">
      <c r="A883">
        <v>1997</v>
      </c>
      <c r="B883">
        <v>1</v>
      </c>
      <c r="C883" t="s">
        <v>1336</v>
      </c>
    </row>
    <row r="884" spans="1:3" x14ac:dyDescent="0.2">
      <c r="A884">
        <v>1997</v>
      </c>
      <c r="B884">
        <v>1</v>
      </c>
      <c r="C884" t="s">
        <v>1337</v>
      </c>
    </row>
    <row r="885" spans="1:3" x14ac:dyDescent="0.2">
      <c r="A885">
        <v>1997</v>
      </c>
      <c r="B885">
        <v>1</v>
      </c>
      <c r="C885" t="s">
        <v>1338</v>
      </c>
    </row>
    <row r="886" spans="1:3" x14ac:dyDescent="0.2">
      <c r="A886">
        <v>1997</v>
      </c>
      <c r="B886">
        <v>1</v>
      </c>
      <c r="C886" t="s">
        <v>1339</v>
      </c>
    </row>
    <row r="887" spans="1:3" x14ac:dyDescent="0.2">
      <c r="A887">
        <v>1997</v>
      </c>
      <c r="B887">
        <v>1</v>
      </c>
      <c r="C887" t="s">
        <v>1340</v>
      </c>
    </row>
    <row r="888" spans="1:3" x14ac:dyDescent="0.2">
      <c r="A888">
        <v>1997</v>
      </c>
      <c r="B888">
        <v>1</v>
      </c>
      <c r="C888" t="s">
        <v>1341</v>
      </c>
    </row>
    <row r="889" spans="1:3" x14ac:dyDescent="0.2">
      <c r="A889">
        <v>1997</v>
      </c>
      <c r="B889">
        <v>1</v>
      </c>
      <c r="C889" t="s">
        <v>1342</v>
      </c>
    </row>
    <row r="890" spans="1:3" x14ac:dyDescent="0.2">
      <c r="A890">
        <v>1997</v>
      </c>
      <c r="B890">
        <v>1</v>
      </c>
      <c r="C890" t="s">
        <v>1343</v>
      </c>
    </row>
    <row r="891" spans="1:3" x14ac:dyDescent="0.2">
      <c r="A891">
        <v>1997</v>
      </c>
      <c r="B891">
        <v>0.66999995708465576</v>
      </c>
      <c r="C891" t="s">
        <v>1344</v>
      </c>
    </row>
    <row r="892" spans="1:3" x14ac:dyDescent="0.2">
      <c r="A892">
        <v>1997</v>
      </c>
      <c r="B892">
        <v>1</v>
      </c>
      <c r="C892" t="s">
        <v>1345</v>
      </c>
    </row>
    <row r="893" spans="1:3" x14ac:dyDescent="0.2">
      <c r="A893">
        <v>1997</v>
      </c>
      <c r="B893">
        <v>1</v>
      </c>
      <c r="C893" t="s">
        <v>1346</v>
      </c>
    </row>
    <row r="894" spans="1:3" x14ac:dyDescent="0.2">
      <c r="A894">
        <v>1997</v>
      </c>
      <c r="B894">
        <v>1</v>
      </c>
      <c r="C894" t="s">
        <v>1347</v>
      </c>
    </row>
    <row r="895" spans="1:3" x14ac:dyDescent="0.2">
      <c r="A895">
        <v>1997</v>
      </c>
      <c r="B895">
        <v>1</v>
      </c>
      <c r="C895" t="s">
        <v>1348</v>
      </c>
    </row>
    <row r="896" spans="1:3" x14ac:dyDescent="0.2">
      <c r="A896">
        <v>1997</v>
      </c>
      <c r="B896">
        <v>1</v>
      </c>
      <c r="C896" t="s">
        <v>1349</v>
      </c>
    </row>
    <row r="897" spans="1:3" x14ac:dyDescent="0.2">
      <c r="A897">
        <v>1997</v>
      </c>
      <c r="B897">
        <v>1</v>
      </c>
      <c r="C897" t="s">
        <v>1350</v>
      </c>
    </row>
    <row r="898" spans="1:3" x14ac:dyDescent="0.2">
      <c r="A898">
        <v>1997</v>
      </c>
      <c r="B898">
        <v>1</v>
      </c>
      <c r="C898" t="s">
        <v>1351</v>
      </c>
    </row>
    <row r="899" spans="1:3" x14ac:dyDescent="0.2">
      <c r="A899">
        <v>1997</v>
      </c>
      <c r="B899">
        <v>1</v>
      </c>
      <c r="C899" t="s">
        <v>1352</v>
      </c>
    </row>
    <row r="900" spans="1:3" x14ac:dyDescent="0.2">
      <c r="A900">
        <v>1997</v>
      </c>
      <c r="B900">
        <v>1</v>
      </c>
      <c r="C900" t="s">
        <v>1353</v>
      </c>
    </row>
    <row r="901" spans="1:3" x14ac:dyDescent="0.2">
      <c r="A901">
        <v>1997</v>
      </c>
      <c r="B901">
        <v>1</v>
      </c>
      <c r="C901" t="s">
        <v>1354</v>
      </c>
    </row>
    <row r="902" spans="1:3" x14ac:dyDescent="0.2">
      <c r="A902">
        <v>1997</v>
      </c>
      <c r="B902">
        <v>1</v>
      </c>
      <c r="C902" t="s">
        <v>1355</v>
      </c>
    </row>
    <row r="903" spans="1:3" x14ac:dyDescent="0.2">
      <c r="A903">
        <v>1997</v>
      </c>
      <c r="B903">
        <v>1</v>
      </c>
      <c r="C903" t="s">
        <v>1356</v>
      </c>
    </row>
    <row r="904" spans="1:3" x14ac:dyDescent="0.2">
      <c r="A904">
        <v>1997</v>
      </c>
      <c r="B904">
        <v>1</v>
      </c>
      <c r="C904" t="s">
        <v>1357</v>
      </c>
    </row>
    <row r="905" spans="1:3" x14ac:dyDescent="0.2">
      <c r="A905">
        <v>1997</v>
      </c>
      <c r="B905">
        <v>1</v>
      </c>
      <c r="C905" t="s">
        <v>1358</v>
      </c>
    </row>
    <row r="906" spans="1:3" x14ac:dyDescent="0.2">
      <c r="A906">
        <v>1997</v>
      </c>
      <c r="B906">
        <v>1</v>
      </c>
      <c r="C906" t="s">
        <v>1359</v>
      </c>
    </row>
    <row r="907" spans="1:3" x14ac:dyDescent="0.2">
      <c r="A907">
        <v>1997</v>
      </c>
      <c r="B907">
        <v>1</v>
      </c>
      <c r="C907" t="s">
        <v>1360</v>
      </c>
    </row>
    <row r="908" spans="1:3" x14ac:dyDescent="0.2">
      <c r="A908">
        <v>1997</v>
      </c>
      <c r="B908">
        <v>1</v>
      </c>
      <c r="C908" t="s">
        <v>1361</v>
      </c>
    </row>
    <row r="909" spans="1:3" x14ac:dyDescent="0.2">
      <c r="A909">
        <v>1997</v>
      </c>
      <c r="B909">
        <v>1</v>
      </c>
      <c r="C909" t="s">
        <v>1362</v>
      </c>
    </row>
    <row r="910" spans="1:3" x14ac:dyDescent="0.2">
      <c r="A910">
        <v>1997</v>
      </c>
      <c r="B910">
        <v>1</v>
      </c>
      <c r="C910" t="s">
        <v>1363</v>
      </c>
    </row>
    <row r="911" spans="1:3" x14ac:dyDescent="0.2">
      <c r="A911">
        <v>1997</v>
      </c>
      <c r="B911">
        <v>1</v>
      </c>
      <c r="C911" t="s">
        <v>1364</v>
      </c>
    </row>
    <row r="912" spans="1:3" x14ac:dyDescent="0.2">
      <c r="A912">
        <v>1997</v>
      </c>
      <c r="B912">
        <v>1</v>
      </c>
      <c r="C912" t="s">
        <v>1365</v>
      </c>
    </row>
    <row r="913" spans="1:3" x14ac:dyDescent="0.2">
      <c r="A913">
        <v>1997</v>
      </c>
      <c r="B913">
        <v>1</v>
      </c>
      <c r="C913" t="s">
        <v>1366</v>
      </c>
    </row>
    <row r="914" spans="1:3" x14ac:dyDescent="0.2">
      <c r="A914">
        <v>1997</v>
      </c>
      <c r="B914">
        <v>1</v>
      </c>
      <c r="C914" t="s">
        <v>1367</v>
      </c>
    </row>
    <row r="915" spans="1:3" x14ac:dyDescent="0.2">
      <c r="A915">
        <v>1997</v>
      </c>
      <c r="B915">
        <v>1</v>
      </c>
      <c r="C915" t="s">
        <v>1368</v>
      </c>
    </row>
    <row r="916" spans="1:3" x14ac:dyDescent="0.2">
      <c r="A916">
        <v>1997</v>
      </c>
      <c r="B916">
        <v>1</v>
      </c>
      <c r="C916" t="s">
        <v>1369</v>
      </c>
    </row>
    <row r="917" spans="1:3" x14ac:dyDescent="0.2">
      <c r="A917">
        <v>1997</v>
      </c>
      <c r="B917">
        <v>1</v>
      </c>
      <c r="C917" t="s">
        <v>1370</v>
      </c>
    </row>
    <row r="918" spans="1:3" x14ac:dyDescent="0.2">
      <c r="A918">
        <v>1997</v>
      </c>
      <c r="B918">
        <v>1</v>
      </c>
      <c r="C918" t="s">
        <v>1371</v>
      </c>
    </row>
    <row r="919" spans="1:3" x14ac:dyDescent="0.2">
      <c r="A919">
        <v>1997</v>
      </c>
      <c r="B919">
        <v>1</v>
      </c>
      <c r="C919" t="s">
        <v>1372</v>
      </c>
    </row>
    <row r="920" spans="1:3" x14ac:dyDescent="0.2">
      <c r="A920">
        <v>1997</v>
      </c>
      <c r="B920">
        <v>1</v>
      </c>
      <c r="C920" t="s">
        <v>1373</v>
      </c>
    </row>
    <row r="921" spans="1:3" x14ac:dyDescent="0.2">
      <c r="A921">
        <v>1997</v>
      </c>
      <c r="B921">
        <v>1</v>
      </c>
      <c r="C921" t="s">
        <v>1374</v>
      </c>
    </row>
    <row r="922" spans="1:3" x14ac:dyDescent="0.2">
      <c r="A922">
        <v>1997</v>
      </c>
      <c r="B922">
        <v>1</v>
      </c>
      <c r="C922" t="s">
        <v>1375</v>
      </c>
    </row>
    <row r="923" spans="1:3" x14ac:dyDescent="0.2">
      <c r="A923">
        <v>1997</v>
      </c>
      <c r="B923">
        <v>1</v>
      </c>
      <c r="C923" t="s">
        <v>1376</v>
      </c>
    </row>
    <row r="924" spans="1:3" x14ac:dyDescent="0.2">
      <c r="A924">
        <v>1997</v>
      </c>
      <c r="B924">
        <v>1</v>
      </c>
      <c r="C924" t="s">
        <v>1377</v>
      </c>
    </row>
    <row r="925" spans="1:3" x14ac:dyDescent="0.2">
      <c r="A925">
        <v>1997</v>
      </c>
      <c r="B925">
        <v>1</v>
      </c>
      <c r="C925" t="s">
        <v>1378</v>
      </c>
    </row>
    <row r="926" spans="1:3" x14ac:dyDescent="0.2">
      <c r="A926">
        <v>1997</v>
      </c>
      <c r="B926">
        <v>1</v>
      </c>
      <c r="C926" t="s">
        <v>1379</v>
      </c>
    </row>
    <row r="927" spans="1:3" x14ac:dyDescent="0.2">
      <c r="A927">
        <v>1997</v>
      </c>
      <c r="B927">
        <v>1</v>
      </c>
      <c r="C927" t="s">
        <v>1380</v>
      </c>
    </row>
    <row r="928" spans="1:3" x14ac:dyDescent="0.2">
      <c r="A928">
        <v>1997</v>
      </c>
      <c r="B928">
        <v>1</v>
      </c>
      <c r="C928" t="s">
        <v>1381</v>
      </c>
    </row>
    <row r="929" spans="1:3" x14ac:dyDescent="0.2">
      <c r="A929">
        <v>1997</v>
      </c>
      <c r="B929">
        <v>1</v>
      </c>
      <c r="C929" t="s">
        <v>1382</v>
      </c>
    </row>
    <row r="930" spans="1:3" x14ac:dyDescent="0.2">
      <c r="A930">
        <v>1997</v>
      </c>
      <c r="B930">
        <v>1</v>
      </c>
      <c r="C930" t="s">
        <v>1383</v>
      </c>
    </row>
    <row r="931" spans="1:3" x14ac:dyDescent="0.2">
      <c r="A931">
        <v>1997</v>
      </c>
      <c r="B931">
        <v>1</v>
      </c>
      <c r="C931" t="s">
        <v>1384</v>
      </c>
    </row>
    <row r="932" spans="1:3" x14ac:dyDescent="0.2">
      <c r="A932">
        <v>1997</v>
      </c>
      <c r="B932">
        <v>1</v>
      </c>
      <c r="C932" t="s">
        <v>1385</v>
      </c>
    </row>
    <row r="933" spans="1:3" x14ac:dyDescent="0.2">
      <c r="A933">
        <v>1997</v>
      </c>
      <c r="B933">
        <v>1</v>
      </c>
      <c r="C933" t="s">
        <v>1386</v>
      </c>
    </row>
    <row r="934" spans="1:3" x14ac:dyDescent="0.2">
      <c r="A934">
        <v>1997</v>
      </c>
      <c r="B934">
        <v>1</v>
      </c>
      <c r="C934" t="s">
        <v>1387</v>
      </c>
    </row>
    <row r="935" spans="1:3" x14ac:dyDescent="0.2">
      <c r="A935">
        <v>1997</v>
      </c>
      <c r="B935">
        <v>1</v>
      </c>
      <c r="C935" t="s">
        <v>1388</v>
      </c>
    </row>
    <row r="936" spans="1:3" x14ac:dyDescent="0.2">
      <c r="A936">
        <v>1997</v>
      </c>
      <c r="B936">
        <v>1</v>
      </c>
      <c r="C936" t="s">
        <v>1389</v>
      </c>
    </row>
    <row r="937" spans="1:3" x14ac:dyDescent="0.2">
      <c r="A937">
        <v>1997</v>
      </c>
      <c r="B937">
        <v>1</v>
      </c>
      <c r="C937" t="s">
        <v>1390</v>
      </c>
    </row>
    <row r="938" spans="1:3" x14ac:dyDescent="0.2">
      <c r="A938">
        <v>1997</v>
      </c>
      <c r="B938">
        <v>1</v>
      </c>
      <c r="C938" t="s">
        <v>1391</v>
      </c>
    </row>
    <row r="939" spans="1:3" x14ac:dyDescent="0.2">
      <c r="A939">
        <v>1997</v>
      </c>
      <c r="B939">
        <v>1</v>
      </c>
      <c r="C939" t="s">
        <v>1392</v>
      </c>
    </row>
    <row r="940" spans="1:3" x14ac:dyDescent="0.2">
      <c r="A940">
        <v>1997</v>
      </c>
      <c r="B940">
        <v>1</v>
      </c>
      <c r="C940" t="s">
        <v>1393</v>
      </c>
    </row>
    <row r="941" spans="1:3" x14ac:dyDescent="0.2">
      <c r="A941">
        <v>1997</v>
      </c>
      <c r="B941">
        <v>1</v>
      </c>
      <c r="C941" t="s">
        <v>1394</v>
      </c>
    </row>
    <row r="942" spans="1:3" x14ac:dyDescent="0.2">
      <c r="A942">
        <v>1997</v>
      </c>
      <c r="B942">
        <v>1</v>
      </c>
      <c r="C942" t="s">
        <v>1395</v>
      </c>
    </row>
    <row r="943" spans="1:3" x14ac:dyDescent="0.2">
      <c r="A943">
        <v>1998</v>
      </c>
      <c r="B943">
        <v>1</v>
      </c>
      <c r="C943" t="s">
        <v>1396</v>
      </c>
    </row>
    <row r="944" spans="1:3" x14ac:dyDescent="0.2">
      <c r="A944">
        <v>1998</v>
      </c>
      <c r="B944">
        <v>1</v>
      </c>
      <c r="C944" t="s">
        <v>1397</v>
      </c>
    </row>
    <row r="945" spans="1:3" x14ac:dyDescent="0.2">
      <c r="A945">
        <v>1998</v>
      </c>
      <c r="B945">
        <v>1</v>
      </c>
      <c r="C945" t="s">
        <v>1398</v>
      </c>
    </row>
    <row r="946" spans="1:3" x14ac:dyDescent="0.2">
      <c r="A946">
        <v>1998</v>
      </c>
      <c r="B946">
        <v>1</v>
      </c>
      <c r="C946" t="s">
        <v>1399</v>
      </c>
    </row>
    <row r="947" spans="1:3" x14ac:dyDescent="0.2">
      <c r="A947">
        <v>1998</v>
      </c>
      <c r="B947">
        <v>1</v>
      </c>
      <c r="C947" t="s">
        <v>1400</v>
      </c>
    </row>
    <row r="948" spans="1:3" x14ac:dyDescent="0.2">
      <c r="A948">
        <v>1998</v>
      </c>
      <c r="B948">
        <v>1</v>
      </c>
      <c r="C948" t="s">
        <v>1401</v>
      </c>
    </row>
    <row r="949" spans="1:3" x14ac:dyDescent="0.2">
      <c r="A949">
        <v>1998</v>
      </c>
      <c r="B949">
        <v>1</v>
      </c>
      <c r="C949" t="s">
        <v>1402</v>
      </c>
    </row>
    <row r="950" spans="1:3" x14ac:dyDescent="0.2">
      <c r="A950">
        <v>1998</v>
      </c>
      <c r="B950">
        <v>1</v>
      </c>
      <c r="C950" t="s">
        <v>1403</v>
      </c>
    </row>
    <row r="951" spans="1:3" x14ac:dyDescent="0.2">
      <c r="A951">
        <v>1998</v>
      </c>
      <c r="B951">
        <v>1</v>
      </c>
      <c r="C951" t="s">
        <v>1404</v>
      </c>
    </row>
    <row r="952" spans="1:3" x14ac:dyDescent="0.2">
      <c r="A952">
        <v>1998</v>
      </c>
      <c r="B952">
        <v>1</v>
      </c>
      <c r="C952" t="s">
        <v>1405</v>
      </c>
    </row>
    <row r="953" spans="1:3" x14ac:dyDescent="0.2">
      <c r="A953">
        <v>1998</v>
      </c>
      <c r="B953">
        <v>1</v>
      </c>
      <c r="C953" t="s">
        <v>1406</v>
      </c>
    </row>
    <row r="954" spans="1:3" x14ac:dyDescent="0.2">
      <c r="A954">
        <v>1998</v>
      </c>
      <c r="B954">
        <v>1</v>
      </c>
      <c r="C954" t="s">
        <v>1407</v>
      </c>
    </row>
    <row r="955" spans="1:3" x14ac:dyDescent="0.2">
      <c r="A955">
        <v>1998</v>
      </c>
      <c r="B955">
        <v>1</v>
      </c>
      <c r="C955" t="s">
        <v>1408</v>
      </c>
    </row>
    <row r="956" spans="1:3" x14ac:dyDescent="0.2">
      <c r="A956">
        <v>1998</v>
      </c>
      <c r="B956">
        <v>1</v>
      </c>
      <c r="C956" t="s">
        <v>1409</v>
      </c>
    </row>
    <row r="957" spans="1:3" x14ac:dyDescent="0.2">
      <c r="A957">
        <v>1998</v>
      </c>
      <c r="B957">
        <v>0.50999999046325684</v>
      </c>
      <c r="C957" t="s">
        <v>1410</v>
      </c>
    </row>
    <row r="958" spans="1:3" x14ac:dyDescent="0.2">
      <c r="A958">
        <v>1998</v>
      </c>
      <c r="B958">
        <v>1</v>
      </c>
      <c r="C958" t="s">
        <v>1411</v>
      </c>
    </row>
    <row r="959" spans="1:3" x14ac:dyDescent="0.2">
      <c r="A959">
        <v>1998</v>
      </c>
      <c r="B959">
        <v>1</v>
      </c>
      <c r="C959" t="s">
        <v>1412</v>
      </c>
    </row>
    <row r="960" spans="1:3" x14ac:dyDescent="0.2">
      <c r="A960">
        <v>1998</v>
      </c>
      <c r="B960">
        <v>1</v>
      </c>
      <c r="C960" t="s">
        <v>1413</v>
      </c>
    </row>
    <row r="961" spans="1:3" x14ac:dyDescent="0.2">
      <c r="A961">
        <v>1998</v>
      </c>
      <c r="B961">
        <v>1</v>
      </c>
      <c r="C961" t="s">
        <v>1414</v>
      </c>
    </row>
    <row r="962" spans="1:3" x14ac:dyDescent="0.2">
      <c r="A962">
        <v>1998</v>
      </c>
      <c r="B962">
        <v>1</v>
      </c>
      <c r="C962" t="s">
        <v>1415</v>
      </c>
    </row>
    <row r="963" spans="1:3" x14ac:dyDescent="0.2">
      <c r="A963">
        <v>1998</v>
      </c>
      <c r="B963">
        <v>1</v>
      </c>
      <c r="C963" t="s">
        <v>1416</v>
      </c>
    </row>
    <row r="964" spans="1:3" x14ac:dyDescent="0.2">
      <c r="A964">
        <v>1998</v>
      </c>
      <c r="B964">
        <v>1</v>
      </c>
      <c r="C964" t="s">
        <v>1417</v>
      </c>
    </row>
    <row r="965" spans="1:3" x14ac:dyDescent="0.2">
      <c r="A965">
        <v>1998</v>
      </c>
      <c r="B965">
        <v>1</v>
      </c>
      <c r="C965" t="s">
        <v>1418</v>
      </c>
    </row>
    <row r="966" spans="1:3" x14ac:dyDescent="0.2">
      <c r="A966">
        <v>1998</v>
      </c>
      <c r="B966">
        <v>1</v>
      </c>
      <c r="C966" t="s">
        <v>1419</v>
      </c>
    </row>
    <row r="967" spans="1:3" x14ac:dyDescent="0.2">
      <c r="A967">
        <v>1998</v>
      </c>
      <c r="B967">
        <v>1</v>
      </c>
      <c r="C967" t="s">
        <v>1420</v>
      </c>
    </row>
    <row r="968" spans="1:3" x14ac:dyDescent="0.2">
      <c r="A968">
        <v>1998</v>
      </c>
      <c r="B968">
        <v>1</v>
      </c>
      <c r="C968" t="s">
        <v>1421</v>
      </c>
    </row>
    <row r="969" spans="1:3" x14ac:dyDescent="0.2">
      <c r="A969">
        <v>1998</v>
      </c>
      <c r="B969">
        <v>1</v>
      </c>
      <c r="C969" t="s">
        <v>1422</v>
      </c>
    </row>
    <row r="970" spans="1:3" x14ac:dyDescent="0.2">
      <c r="A970">
        <v>1998</v>
      </c>
      <c r="B970">
        <v>1</v>
      </c>
      <c r="C970" t="s">
        <v>1423</v>
      </c>
    </row>
    <row r="971" spans="1:3" x14ac:dyDescent="0.2">
      <c r="A971">
        <v>1998</v>
      </c>
      <c r="B971">
        <v>1</v>
      </c>
      <c r="C971" t="s">
        <v>1424</v>
      </c>
    </row>
    <row r="972" spans="1:3" x14ac:dyDescent="0.2">
      <c r="A972">
        <v>1998</v>
      </c>
      <c r="B972">
        <v>1</v>
      </c>
      <c r="C972" t="s">
        <v>1425</v>
      </c>
    </row>
    <row r="973" spans="1:3" x14ac:dyDescent="0.2">
      <c r="A973">
        <v>1998</v>
      </c>
      <c r="B973">
        <v>1</v>
      </c>
      <c r="C973" t="s">
        <v>1426</v>
      </c>
    </row>
    <row r="974" spans="1:3" x14ac:dyDescent="0.2">
      <c r="A974">
        <v>1998</v>
      </c>
      <c r="B974">
        <v>1</v>
      </c>
      <c r="C974" t="s">
        <v>1427</v>
      </c>
    </row>
    <row r="975" spans="1:3" x14ac:dyDescent="0.2">
      <c r="A975">
        <v>1998</v>
      </c>
      <c r="B975">
        <v>1</v>
      </c>
      <c r="C975" t="s">
        <v>1428</v>
      </c>
    </row>
    <row r="976" spans="1:3" x14ac:dyDescent="0.2">
      <c r="A976">
        <v>1998</v>
      </c>
      <c r="B976">
        <v>1</v>
      </c>
      <c r="C976" t="s">
        <v>1429</v>
      </c>
    </row>
    <row r="977" spans="1:3" x14ac:dyDescent="0.2">
      <c r="A977">
        <v>1998</v>
      </c>
      <c r="B977">
        <v>1</v>
      </c>
      <c r="C977" t="s">
        <v>1430</v>
      </c>
    </row>
    <row r="978" spans="1:3" x14ac:dyDescent="0.2">
      <c r="A978">
        <v>1998</v>
      </c>
      <c r="B978">
        <v>1</v>
      </c>
      <c r="C978" t="s">
        <v>1431</v>
      </c>
    </row>
    <row r="979" spans="1:3" x14ac:dyDescent="0.2">
      <c r="A979">
        <v>1998</v>
      </c>
      <c r="B979">
        <v>1</v>
      </c>
      <c r="C979" t="s">
        <v>1432</v>
      </c>
    </row>
    <row r="980" spans="1:3" x14ac:dyDescent="0.2">
      <c r="A980">
        <v>1998</v>
      </c>
      <c r="B980">
        <v>1</v>
      </c>
      <c r="C980" t="s">
        <v>1433</v>
      </c>
    </row>
    <row r="981" spans="1:3" x14ac:dyDescent="0.2">
      <c r="A981">
        <v>1998</v>
      </c>
      <c r="B981">
        <v>1</v>
      </c>
      <c r="C981" t="s">
        <v>1434</v>
      </c>
    </row>
    <row r="982" spans="1:3" x14ac:dyDescent="0.2">
      <c r="A982">
        <v>1998</v>
      </c>
      <c r="B982">
        <v>1</v>
      </c>
      <c r="C982" t="s">
        <v>1435</v>
      </c>
    </row>
    <row r="983" spans="1:3" x14ac:dyDescent="0.2">
      <c r="A983">
        <v>1998</v>
      </c>
      <c r="B983">
        <v>1</v>
      </c>
      <c r="C983" t="s">
        <v>1436</v>
      </c>
    </row>
    <row r="984" spans="1:3" x14ac:dyDescent="0.2">
      <c r="A984">
        <v>1998</v>
      </c>
      <c r="B984">
        <v>1</v>
      </c>
      <c r="C984" t="s">
        <v>1437</v>
      </c>
    </row>
    <row r="985" spans="1:3" x14ac:dyDescent="0.2">
      <c r="A985">
        <v>1998</v>
      </c>
      <c r="B985">
        <v>1</v>
      </c>
      <c r="C985" t="s">
        <v>1438</v>
      </c>
    </row>
    <row r="986" spans="1:3" x14ac:dyDescent="0.2">
      <c r="A986">
        <v>1998</v>
      </c>
      <c r="B986">
        <v>1</v>
      </c>
      <c r="C986" t="s">
        <v>1439</v>
      </c>
    </row>
    <row r="987" spans="1:3" x14ac:dyDescent="0.2">
      <c r="A987">
        <v>1998</v>
      </c>
      <c r="B987">
        <v>1</v>
      </c>
      <c r="C987" t="s">
        <v>1440</v>
      </c>
    </row>
    <row r="988" spans="1:3" x14ac:dyDescent="0.2">
      <c r="A988">
        <v>1998</v>
      </c>
      <c r="B988">
        <v>1</v>
      </c>
      <c r="C988" t="s">
        <v>1441</v>
      </c>
    </row>
    <row r="989" spans="1:3" x14ac:dyDescent="0.2">
      <c r="A989">
        <v>1998</v>
      </c>
      <c r="B989">
        <v>1</v>
      </c>
      <c r="C989" t="s">
        <v>1442</v>
      </c>
    </row>
    <row r="990" spans="1:3" x14ac:dyDescent="0.2">
      <c r="A990">
        <v>1998</v>
      </c>
      <c r="B990">
        <v>1</v>
      </c>
      <c r="C990" t="s">
        <v>1443</v>
      </c>
    </row>
    <row r="991" spans="1:3" x14ac:dyDescent="0.2">
      <c r="A991">
        <v>1998</v>
      </c>
      <c r="B991">
        <v>1</v>
      </c>
      <c r="C991" t="s">
        <v>1444</v>
      </c>
    </row>
    <row r="992" spans="1:3" x14ac:dyDescent="0.2">
      <c r="A992">
        <v>1998</v>
      </c>
      <c r="B992">
        <v>1</v>
      </c>
      <c r="C992" t="s">
        <v>1445</v>
      </c>
    </row>
    <row r="993" spans="1:3" x14ac:dyDescent="0.2">
      <c r="A993">
        <v>1998</v>
      </c>
      <c r="B993">
        <v>1</v>
      </c>
      <c r="C993" t="s">
        <v>1446</v>
      </c>
    </row>
    <row r="994" spans="1:3" x14ac:dyDescent="0.2">
      <c r="A994">
        <v>1998</v>
      </c>
      <c r="B994">
        <v>1</v>
      </c>
      <c r="C994" t="s">
        <v>1447</v>
      </c>
    </row>
    <row r="995" spans="1:3" x14ac:dyDescent="0.2">
      <c r="A995">
        <v>1998</v>
      </c>
      <c r="B995">
        <v>1</v>
      </c>
      <c r="C995" t="s">
        <v>1448</v>
      </c>
    </row>
    <row r="996" spans="1:3" x14ac:dyDescent="0.2">
      <c r="A996">
        <v>1998</v>
      </c>
      <c r="B996">
        <v>1</v>
      </c>
      <c r="C996" t="s">
        <v>1449</v>
      </c>
    </row>
    <row r="997" spans="1:3" x14ac:dyDescent="0.2">
      <c r="A997">
        <v>1998</v>
      </c>
      <c r="B997">
        <v>1</v>
      </c>
      <c r="C997" t="s">
        <v>1450</v>
      </c>
    </row>
    <row r="998" spans="1:3" x14ac:dyDescent="0.2">
      <c r="A998">
        <v>1998</v>
      </c>
      <c r="B998">
        <v>1</v>
      </c>
      <c r="C998" t="s">
        <v>1451</v>
      </c>
    </row>
    <row r="999" spans="1:3" x14ac:dyDescent="0.2">
      <c r="A999">
        <v>1998</v>
      </c>
      <c r="B999">
        <v>1</v>
      </c>
      <c r="C999" t="s">
        <v>1452</v>
      </c>
    </row>
    <row r="1000" spans="1:3" x14ac:dyDescent="0.2">
      <c r="A1000">
        <v>1998</v>
      </c>
      <c r="B1000">
        <v>1</v>
      </c>
      <c r="C1000" t="s">
        <v>1453</v>
      </c>
    </row>
    <row r="1001" spans="1:3" x14ac:dyDescent="0.2">
      <c r="A1001">
        <v>1998</v>
      </c>
      <c r="B1001">
        <v>1</v>
      </c>
      <c r="C1001" t="s">
        <v>1454</v>
      </c>
    </row>
    <row r="1002" spans="1:3" x14ac:dyDescent="0.2">
      <c r="A1002">
        <v>1998</v>
      </c>
      <c r="B1002">
        <v>1</v>
      </c>
      <c r="C1002" t="s">
        <v>1455</v>
      </c>
    </row>
    <row r="1003" spans="1:3" x14ac:dyDescent="0.2">
      <c r="A1003">
        <v>1998</v>
      </c>
      <c r="B1003">
        <v>1</v>
      </c>
      <c r="C1003" t="s">
        <v>1456</v>
      </c>
    </row>
    <row r="1004" spans="1:3" x14ac:dyDescent="0.2">
      <c r="A1004">
        <v>1998</v>
      </c>
      <c r="B1004">
        <v>1</v>
      </c>
      <c r="C1004" t="s">
        <v>1457</v>
      </c>
    </row>
    <row r="1005" spans="1:3" x14ac:dyDescent="0.2">
      <c r="A1005">
        <v>1998</v>
      </c>
      <c r="B1005">
        <v>1</v>
      </c>
      <c r="C1005" t="s">
        <v>1458</v>
      </c>
    </row>
    <row r="1006" spans="1:3" x14ac:dyDescent="0.2">
      <c r="A1006">
        <v>1998</v>
      </c>
      <c r="B1006">
        <v>1</v>
      </c>
      <c r="C1006" t="s">
        <v>1459</v>
      </c>
    </row>
    <row r="1007" spans="1:3" x14ac:dyDescent="0.2">
      <c r="A1007">
        <v>1998</v>
      </c>
      <c r="B1007">
        <v>1</v>
      </c>
      <c r="C1007" t="s">
        <v>1460</v>
      </c>
    </row>
    <row r="1008" spans="1:3" x14ac:dyDescent="0.2">
      <c r="A1008">
        <v>1998</v>
      </c>
      <c r="B1008">
        <v>1</v>
      </c>
      <c r="C1008" t="s">
        <v>1461</v>
      </c>
    </row>
    <row r="1009" spans="1:3" x14ac:dyDescent="0.2">
      <c r="A1009">
        <v>1999</v>
      </c>
      <c r="B1009">
        <v>1</v>
      </c>
      <c r="C1009" t="s">
        <v>1462</v>
      </c>
    </row>
    <row r="1010" spans="1:3" x14ac:dyDescent="0.2">
      <c r="A1010">
        <v>1999</v>
      </c>
      <c r="B1010">
        <v>1</v>
      </c>
      <c r="C1010" t="s">
        <v>1463</v>
      </c>
    </row>
    <row r="1011" spans="1:3" x14ac:dyDescent="0.2">
      <c r="A1011">
        <v>1999</v>
      </c>
      <c r="B1011">
        <v>1</v>
      </c>
      <c r="C1011" t="s">
        <v>1464</v>
      </c>
    </row>
    <row r="1012" spans="1:3" x14ac:dyDescent="0.2">
      <c r="A1012">
        <v>1999</v>
      </c>
      <c r="B1012">
        <v>1</v>
      </c>
      <c r="C1012" t="s">
        <v>1465</v>
      </c>
    </row>
    <row r="1013" spans="1:3" x14ac:dyDescent="0.2">
      <c r="A1013">
        <v>1999</v>
      </c>
      <c r="B1013">
        <v>1</v>
      </c>
      <c r="C1013" t="s">
        <v>1466</v>
      </c>
    </row>
    <row r="1014" spans="1:3" x14ac:dyDescent="0.2">
      <c r="A1014">
        <v>1999</v>
      </c>
      <c r="B1014">
        <v>1</v>
      </c>
      <c r="C1014" t="s">
        <v>1467</v>
      </c>
    </row>
    <row r="1015" spans="1:3" x14ac:dyDescent="0.2">
      <c r="A1015">
        <v>1999</v>
      </c>
      <c r="B1015">
        <v>1</v>
      </c>
      <c r="C1015" t="s">
        <v>1468</v>
      </c>
    </row>
    <row r="1016" spans="1:3" x14ac:dyDescent="0.2">
      <c r="A1016">
        <v>1999</v>
      </c>
      <c r="B1016">
        <v>1</v>
      </c>
      <c r="C1016" t="s">
        <v>1469</v>
      </c>
    </row>
    <row r="1017" spans="1:3" x14ac:dyDescent="0.2">
      <c r="A1017">
        <v>1999</v>
      </c>
      <c r="B1017">
        <v>1</v>
      </c>
      <c r="C1017" t="s">
        <v>1470</v>
      </c>
    </row>
    <row r="1018" spans="1:3" x14ac:dyDescent="0.2">
      <c r="A1018">
        <v>1999</v>
      </c>
      <c r="B1018">
        <v>1</v>
      </c>
      <c r="C1018" t="s">
        <v>1471</v>
      </c>
    </row>
    <row r="1019" spans="1:3" x14ac:dyDescent="0.2">
      <c r="A1019">
        <v>1999</v>
      </c>
      <c r="B1019">
        <v>1</v>
      </c>
      <c r="C1019" t="s">
        <v>1472</v>
      </c>
    </row>
    <row r="1020" spans="1:3" x14ac:dyDescent="0.2">
      <c r="A1020">
        <v>1999</v>
      </c>
      <c r="B1020">
        <v>1</v>
      </c>
      <c r="C1020" t="s">
        <v>1473</v>
      </c>
    </row>
    <row r="1021" spans="1:3" x14ac:dyDescent="0.2">
      <c r="A1021">
        <v>1999</v>
      </c>
      <c r="B1021">
        <v>1</v>
      </c>
      <c r="C1021" t="s">
        <v>1474</v>
      </c>
    </row>
    <row r="1022" spans="1:3" x14ac:dyDescent="0.2">
      <c r="A1022">
        <v>1999</v>
      </c>
      <c r="B1022">
        <v>0.48999997973442078</v>
      </c>
      <c r="C1022" t="s">
        <v>1475</v>
      </c>
    </row>
    <row r="1023" spans="1:3" x14ac:dyDescent="0.2">
      <c r="A1023">
        <v>1999</v>
      </c>
      <c r="B1023">
        <v>1</v>
      </c>
      <c r="C1023" t="s">
        <v>1476</v>
      </c>
    </row>
    <row r="1024" spans="1:3" x14ac:dyDescent="0.2">
      <c r="A1024">
        <v>1999</v>
      </c>
      <c r="B1024">
        <v>1</v>
      </c>
      <c r="C1024" t="s">
        <v>1477</v>
      </c>
    </row>
    <row r="1025" spans="1:3" x14ac:dyDescent="0.2">
      <c r="A1025">
        <v>1999</v>
      </c>
      <c r="B1025">
        <v>1</v>
      </c>
      <c r="C1025" t="s">
        <v>1478</v>
      </c>
    </row>
    <row r="1026" spans="1:3" x14ac:dyDescent="0.2">
      <c r="A1026">
        <v>1999</v>
      </c>
      <c r="B1026">
        <v>1</v>
      </c>
      <c r="C1026" t="s">
        <v>1479</v>
      </c>
    </row>
    <row r="1027" spans="1:3" x14ac:dyDescent="0.2">
      <c r="A1027">
        <v>1999</v>
      </c>
      <c r="B1027">
        <v>1</v>
      </c>
      <c r="C1027" t="s">
        <v>1480</v>
      </c>
    </row>
    <row r="1028" spans="1:3" x14ac:dyDescent="0.2">
      <c r="A1028">
        <v>1999</v>
      </c>
      <c r="B1028">
        <v>1</v>
      </c>
      <c r="C1028" t="s">
        <v>1481</v>
      </c>
    </row>
    <row r="1029" spans="1:3" x14ac:dyDescent="0.2">
      <c r="A1029">
        <v>1999</v>
      </c>
      <c r="B1029">
        <v>1</v>
      </c>
      <c r="C1029" t="s">
        <v>1482</v>
      </c>
    </row>
    <row r="1030" spans="1:3" x14ac:dyDescent="0.2">
      <c r="A1030">
        <v>1999</v>
      </c>
      <c r="B1030">
        <v>1</v>
      </c>
      <c r="C1030" t="s">
        <v>1483</v>
      </c>
    </row>
    <row r="1031" spans="1:3" x14ac:dyDescent="0.2">
      <c r="A1031">
        <v>1999</v>
      </c>
      <c r="B1031">
        <v>1</v>
      </c>
      <c r="C1031" t="s">
        <v>1484</v>
      </c>
    </row>
    <row r="1032" spans="1:3" x14ac:dyDescent="0.2">
      <c r="A1032">
        <v>1999</v>
      </c>
      <c r="B1032">
        <v>1</v>
      </c>
      <c r="C1032" t="s">
        <v>1485</v>
      </c>
    </row>
    <row r="1033" spans="1:3" x14ac:dyDescent="0.2">
      <c r="A1033">
        <v>1999</v>
      </c>
      <c r="B1033">
        <v>1</v>
      </c>
      <c r="C1033" t="s">
        <v>1486</v>
      </c>
    </row>
    <row r="1034" spans="1:3" x14ac:dyDescent="0.2">
      <c r="A1034">
        <v>1999</v>
      </c>
      <c r="B1034">
        <v>1</v>
      </c>
      <c r="C1034" t="s">
        <v>1487</v>
      </c>
    </row>
    <row r="1035" spans="1:3" x14ac:dyDescent="0.2">
      <c r="A1035">
        <v>1999</v>
      </c>
      <c r="B1035">
        <v>1</v>
      </c>
      <c r="C1035" t="s">
        <v>1488</v>
      </c>
    </row>
    <row r="1036" spans="1:3" x14ac:dyDescent="0.2">
      <c r="A1036">
        <v>1999</v>
      </c>
      <c r="B1036">
        <v>1</v>
      </c>
      <c r="C1036" t="s">
        <v>1489</v>
      </c>
    </row>
    <row r="1037" spans="1:3" x14ac:dyDescent="0.2">
      <c r="A1037">
        <v>1999</v>
      </c>
      <c r="B1037">
        <v>1</v>
      </c>
      <c r="C1037" t="s">
        <v>1490</v>
      </c>
    </row>
    <row r="1038" spans="1:3" x14ac:dyDescent="0.2">
      <c r="A1038">
        <v>1999</v>
      </c>
      <c r="B1038">
        <v>1</v>
      </c>
      <c r="C1038" t="s">
        <v>1491</v>
      </c>
    </row>
    <row r="1039" spans="1:3" x14ac:dyDescent="0.2">
      <c r="A1039">
        <v>1999</v>
      </c>
      <c r="B1039">
        <v>1</v>
      </c>
      <c r="C1039" t="s">
        <v>1492</v>
      </c>
    </row>
    <row r="1040" spans="1:3" x14ac:dyDescent="0.2">
      <c r="A1040">
        <v>1999</v>
      </c>
      <c r="B1040">
        <v>1</v>
      </c>
      <c r="C1040" t="s">
        <v>1493</v>
      </c>
    </row>
    <row r="1041" spans="1:3" x14ac:dyDescent="0.2">
      <c r="A1041">
        <v>1999</v>
      </c>
      <c r="B1041">
        <v>1</v>
      </c>
      <c r="C1041" t="s">
        <v>1494</v>
      </c>
    </row>
    <row r="1042" spans="1:3" x14ac:dyDescent="0.2">
      <c r="A1042">
        <v>1999</v>
      </c>
      <c r="B1042">
        <v>1</v>
      </c>
      <c r="C1042" t="s">
        <v>1495</v>
      </c>
    </row>
    <row r="1043" spans="1:3" x14ac:dyDescent="0.2">
      <c r="A1043">
        <v>1999</v>
      </c>
      <c r="B1043">
        <v>1</v>
      </c>
      <c r="C1043" t="s">
        <v>1496</v>
      </c>
    </row>
    <row r="1044" spans="1:3" x14ac:dyDescent="0.2">
      <c r="A1044">
        <v>1999</v>
      </c>
      <c r="B1044">
        <v>1</v>
      </c>
      <c r="C1044" t="s">
        <v>1497</v>
      </c>
    </row>
    <row r="1045" spans="1:3" x14ac:dyDescent="0.2">
      <c r="A1045">
        <v>1999</v>
      </c>
      <c r="B1045">
        <v>1</v>
      </c>
      <c r="C1045" t="s">
        <v>1498</v>
      </c>
    </row>
    <row r="1046" spans="1:3" x14ac:dyDescent="0.2">
      <c r="A1046">
        <v>1999</v>
      </c>
      <c r="B1046">
        <v>1</v>
      </c>
      <c r="C1046" t="s">
        <v>1499</v>
      </c>
    </row>
    <row r="1047" spans="1:3" x14ac:dyDescent="0.2">
      <c r="A1047">
        <v>1999</v>
      </c>
      <c r="B1047">
        <v>1</v>
      </c>
      <c r="C1047" t="s">
        <v>1500</v>
      </c>
    </row>
    <row r="1048" spans="1:3" x14ac:dyDescent="0.2">
      <c r="A1048">
        <v>1999</v>
      </c>
      <c r="B1048">
        <v>1</v>
      </c>
      <c r="C1048" t="s">
        <v>1501</v>
      </c>
    </row>
    <row r="1049" spans="1:3" x14ac:dyDescent="0.2">
      <c r="A1049">
        <v>1999</v>
      </c>
      <c r="B1049">
        <v>1</v>
      </c>
      <c r="C1049" t="s">
        <v>1502</v>
      </c>
    </row>
    <row r="1050" spans="1:3" x14ac:dyDescent="0.2">
      <c r="A1050">
        <v>1999</v>
      </c>
      <c r="B1050">
        <v>1</v>
      </c>
      <c r="C1050" t="s">
        <v>1503</v>
      </c>
    </row>
    <row r="1051" spans="1:3" x14ac:dyDescent="0.2">
      <c r="A1051">
        <v>1999</v>
      </c>
      <c r="B1051">
        <v>1</v>
      </c>
      <c r="C1051" t="s">
        <v>1504</v>
      </c>
    </row>
    <row r="1052" spans="1:3" x14ac:dyDescent="0.2">
      <c r="A1052">
        <v>1999</v>
      </c>
      <c r="B1052">
        <v>1</v>
      </c>
      <c r="C1052" t="s">
        <v>1505</v>
      </c>
    </row>
    <row r="1053" spans="1:3" x14ac:dyDescent="0.2">
      <c r="A1053">
        <v>1999</v>
      </c>
      <c r="B1053">
        <v>1</v>
      </c>
      <c r="C1053" t="s">
        <v>1506</v>
      </c>
    </row>
    <row r="1054" spans="1:3" x14ac:dyDescent="0.2">
      <c r="A1054">
        <v>1999</v>
      </c>
      <c r="B1054">
        <v>1</v>
      </c>
      <c r="C1054" t="s">
        <v>1507</v>
      </c>
    </row>
    <row r="1055" spans="1:3" x14ac:dyDescent="0.2">
      <c r="A1055">
        <v>1999</v>
      </c>
      <c r="B1055">
        <v>1</v>
      </c>
      <c r="C1055" t="s">
        <v>1508</v>
      </c>
    </row>
    <row r="1056" spans="1:3" x14ac:dyDescent="0.2">
      <c r="A1056">
        <v>1999</v>
      </c>
      <c r="B1056">
        <v>1</v>
      </c>
      <c r="C1056" t="s">
        <v>1509</v>
      </c>
    </row>
    <row r="1057" spans="1:3" x14ac:dyDescent="0.2">
      <c r="A1057">
        <v>1999</v>
      </c>
      <c r="B1057">
        <v>1</v>
      </c>
      <c r="C1057" t="s">
        <v>1510</v>
      </c>
    </row>
    <row r="1058" spans="1:3" x14ac:dyDescent="0.2">
      <c r="A1058">
        <v>1999</v>
      </c>
      <c r="B1058">
        <v>1</v>
      </c>
      <c r="C1058" t="s">
        <v>1511</v>
      </c>
    </row>
    <row r="1059" spans="1:3" x14ac:dyDescent="0.2">
      <c r="A1059">
        <v>1999</v>
      </c>
      <c r="B1059">
        <v>1</v>
      </c>
      <c r="C1059" t="s">
        <v>1512</v>
      </c>
    </row>
    <row r="1060" spans="1:3" x14ac:dyDescent="0.2">
      <c r="A1060">
        <v>1999</v>
      </c>
      <c r="B1060">
        <v>1</v>
      </c>
      <c r="C1060" t="s">
        <v>1513</v>
      </c>
    </row>
    <row r="1061" spans="1:3" x14ac:dyDescent="0.2">
      <c r="A1061">
        <v>1999</v>
      </c>
      <c r="B1061">
        <v>1</v>
      </c>
      <c r="C1061" t="s">
        <v>1514</v>
      </c>
    </row>
    <row r="1062" spans="1:3" x14ac:dyDescent="0.2">
      <c r="A1062">
        <v>1999</v>
      </c>
      <c r="B1062">
        <v>1</v>
      </c>
      <c r="C1062" t="s">
        <v>1515</v>
      </c>
    </row>
    <row r="1063" spans="1:3" x14ac:dyDescent="0.2">
      <c r="A1063">
        <v>1999</v>
      </c>
      <c r="B1063">
        <v>1</v>
      </c>
      <c r="C1063" t="s">
        <v>1516</v>
      </c>
    </row>
    <row r="1064" spans="1:3" x14ac:dyDescent="0.2">
      <c r="A1064">
        <v>1999</v>
      </c>
      <c r="B1064">
        <v>1</v>
      </c>
      <c r="C1064" t="s">
        <v>1517</v>
      </c>
    </row>
    <row r="1065" spans="1:3" x14ac:dyDescent="0.2">
      <c r="A1065">
        <v>1999</v>
      </c>
      <c r="B1065">
        <v>1</v>
      </c>
      <c r="C1065" t="s">
        <v>1518</v>
      </c>
    </row>
    <row r="1066" spans="1:3" x14ac:dyDescent="0.2">
      <c r="A1066">
        <v>1999</v>
      </c>
      <c r="B1066">
        <v>1</v>
      </c>
      <c r="C1066" t="s">
        <v>1519</v>
      </c>
    </row>
    <row r="1067" spans="1:3" x14ac:dyDescent="0.2">
      <c r="A1067">
        <v>1999</v>
      </c>
      <c r="B1067">
        <v>1</v>
      </c>
      <c r="C1067" t="s">
        <v>1520</v>
      </c>
    </row>
    <row r="1068" spans="1:3" x14ac:dyDescent="0.2">
      <c r="A1068">
        <v>1999</v>
      </c>
      <c r="B1068">
        <v>1</v>
      </c>
      <c r="C1068" t="s">
        <v>1521</v>
      </c>
    </row>
    <row r="1069" spans="1:3" x14ac:dyDescent="0.2">
      <c r="A1069">
        <v>1999</v>
      </c>
      <c r="B1069">
        <v>1</v>
      </c>
      <c r="C1069" t="s">
        <v>1522</v>
      </c>
    </row>
    <row r="1070" spans="1:3" x14ac:dyDescent="0.2">
      <c r="A1070">
        <v>1999</v>
      </c>
      <c r="B1070">
        <v>1</v>
      </c>
      <c r="C1070" t="s">
        <v>1523</v>
      </c>
    </row>
    <row r="1071" spans="1:3" x14ac:dyDescent="0.2">
      <c r="A1071">
        <v>1999</v>
      </c>
      <c r="B1071">
        <v>1</v>
      </c>
      <c r="C1071" t="s">
        <v>1524</v>
      </c>
    </row>
    <row r="1072" spans="1:3" x14ac:dyDescent="0.2">
      <c r="A1072">
        <v>1999</v>
      </c>
      <c r="B1072">
        <v>1</v>
      </c>
      <c r="C1072" t="s">
        <v>1525</v>
      </c>
    </row>
    <row r="1073" spans="1:3" x14ac:dyDescent="0.2">
      <c r="A1073">
        <v>1999</v>
      </c>
      <c r="B1073">
        <v>1</v>
      </c>
      <c r="C1073" t="s">
        <v>1526</v>
      </c>
    </row>
    <row r="1074" spans="1:3" x14ac:dyDescent="0.2">
      <c r="A1074">
        <v>1999</v>
      </c>
      <c r="B1074">
        <v>1</v>
      </c>
      <c r="C1074" t="s">
        <v>1527</v>
      </c>
    </row>
    <row r="1075" spans="1:3" x14ac:dyDescent="0.2">
      <c r="A1075">
        <v>1999</v>
      </c>
      <c r="B1075">
        <v>1</v>
      </c>
      <c r="C1075" t="s">
        <v>1528</v>
      </c>
    </row>
    <row r="1076" spans="1:3" x14ac:dyDescent="0.2">
      <c r="A1076">
        <v>2000</v>
      </c>
      <c r="B1076">
        <v>1</v>
      </c>
      <c r="C1076" t="s">
        <v>1529</v>
      </c>
    </row>
    <row r="1077" spans="1:3" x14ac:dyDescent="0.2">
      <c r="A1077">
        <v>2000</v>
      </c>
      <c r="B1077">
        <v>1</v>
      </c>
      <c r="C1077" t="s">
        <v>1530</v>
      </c>
    </row>
    <row r="1078" spans="1:3" x14ac:dyDescent="0.2">
      <c r="A1078">
        <v>2000</v>
      </c>
      <c r="B1078">
        <v>1</v>
      </c>
      <c r="C1078" t="s">
        <v>1531</v>
      </c>
    </row>
    <row r="1079" spans="1:3" x14ac:dyDescent="0.2">
      <c r="A1079">
        <v>2000</v>
      </c>
      <c r="B1079">
        <v>1</v>
      </c>
      <c r="C1079" t="s">
        <v>1532</v>
      </c>
    </row>
    <row r="1080" spans="1:3" x14ac:dyDescent="0.2">
      <c r="A1080">
        <v>2000</v>
      </c>
      <c r="B1080">
        <v>1</v>
      </c>
      <c r="C1080" t="s">
        <v>1533</v>
      </c>
    </row>
    <row r="1081" spans="1:3" x14ac:dyDescent="0.2">
      <c r="A1081">
        <v>2000</v>
      </c>
      <c r="B1081">
        <v>1</v>
      </c>
      <c r="C1081" t="s">
        <v>1534</v>
      </c>
    </row>
    <row r="1082" spans="1:3" x14ac:dyDescent="0.2">
      <c r="A1082">
        <v>2000</v>
      </c>
      <c r="B1082">
        <v>1</v>
      </c>
      <c r="C1082" t="s">
        <v>1535</v>
      </c>
    </row>
    <row r="1083" spans="1:3" x14ac:dyDescent="0.2">
      <c r="A1083">
        <v>2000</v>
      </c>
      <c r="B1083">
        <v>1</v>
      </c>
      <c r="C1083" t="s">
        <v>1536</v>
      </c>
    </row>
    <row r="1084" spans="1:3" x14ac:dyDescent="0.2">
      <c r="A1084">
        <v>2000</v>
      </c>
      <c r="B1084">
        <v>1</v>
      </c>
      <c r="C1084" t="s">
        <v>1537</v>
      </c>
    </row>
    <row r="1085" spans="1:3" x14ac:dyDescent="0.2">
      <c r="A1085">
        <v>2000</v>
      </c>
      <c r="B1085">
        <v>1</v>
      </c>
      <c r="C1085" t="s">
        <v>1538</v>
      </c>
    </row>
    <row r="1086" spans="1:3" x14ac:dyDescent="0.2">
      <c r="A1086">
        <v>2000</v>
      </c>
      <c r="B1086">
        <v>1</v>
      </c>
      <c r="C1086" t="s">
        <v>1539</v>
      </c>
    </row>
    <row r="1087" spans="1:3" x14ac:dyDescent="0.2">
      <c r="A1087">
        <v>2000</v>
      </c>
      <c r="B1087">
        <v>1</v>
      </c>
      <c r="C1087" t="s">
        <v>1540</v>
      </c>
    </row>
    <row r="1088" spans="1:3" x14ac:dyDescent="0.2">
      <c r="A1088">
        <v>2000</v>
      </c>
      <c r="B1088">
        <v>1</v>
      </c>
      <c r="C1088" t="s">
        <v>1541</v>
      </c>
    </row>
    <row r="1089" spans="1:3" x14ac:dyDescent="0.2">
      <c r="A1089">
        <v>2000</v>
      </c>
      <c r="B1089">
        <v>0.47999998927116394</v>
      </c>
      <c r="C1089" t="s">
        <v>1542</v>
      </c>
    </row>
    <row r="1090" spans="1:3" x14ac:dyDescent="0.2">
      <c r="A1090">
        <v>2000</v>
      </c>
      <c r="B1090">
        <v>1</v>
      </c>
      <c r="C1090" t="s">
        <v>1543</v>
      </c>
    </row>
    <row r="1091" spans="1:3" x14ac:dyDescent="0.2">
      <c r="A1091">
        <v>2000</v>
      </c>
      <c r="B1091">
        <v>1</v>
      </c>
      <c r="C1091" t="s">
        <v>1544</v>
      </c>
    </row>
    <row r="1092" spans="1:3" x14ac:dyDescent="0.2">
      <c r="A1092">
        <v>2000</v>
      </c>
      <c r="B1092">
        <v>1</v>
      </c>
      <c r="C1092" t="s">
        <v>1545</v>
      </c>
    </row>
    <row r="1093" spans="1:3" x14ac:dyDescent="0.2">
      <c r="A1093">
        <v>2000</v>
      </c>
      <c r="B1093">
        <v>1</v>
      </c>
      <c r="C1093" t="s">
        <v>1546</v>
      </c>
    </row>
    <row r="1094" spans="1:3" x14ac:dyDescent="0.2">
      <c r="A1094">
        <v>2000</v>
      </c>
      <c r="B1094">
        <v>1</v>
      </c>
      <c r="C1094" t="s">
        <v>1547</v>
      </c>
    </row>
    <row r="1095" spans="1:3" x14ac:dyDescent="0.2">
      <c r="A1095">
        <v>2000</v>
      </c>
      <c r="B1095">
        <v>1</v>
      </c>
      <c r="C1095" t="s">
        <v>1548</v>
      </c>
    </row>
    <row r="1096" spans="1:3" x14ac:dyDescent="0.2">
      <c r="A1096">
        <v>2000</v>
      </c>
      <c r="B1096">
        <v>1</v>
      </c>
      <c r="C1096" t="s">
        <v>1549</v>
      </c>
    </row>
    <row r="1097" spans="1:3" x14ac:dyDescent="0.2">
      <c r="A1097">
        <v>2000</v>
      </c>
      <c r="B1097">
        <v>1</v>
      </c>
      <c r="C1097" t="s">
        <v>1550</v>
      </c>
    </row>
    <row r="1098" spans="1:3" x14ac:dyDescent="0.2">
      <c r="A1098">
        <v>2000</v>
      </c>
      <c r="B1098">
        <v>1</v>
      </c>
      <c r="C1098" t="s">
        <v>1551</v>
      </c>
    </row>
    <row r="1099" spans="1:3" x14ac:dyDescent="0.2">
      <c r="A1099">
        <v>2000</v>
      </c>
      <c r="B1099">
        <v>1</v>
      </c>
      <c r="C1099" t="s">
        <v>1552</v>
      </c>
    </row>
    <row r="1100" spans="1:3" x14ac:dyDescent="0.2">
      <c r="A1100">
        <v>2000</v>
      </c>
      <c r="B1100">
        <v>1</v>
      </c>
      <c r="C1100" t="s">
        <v>1553</v>
      </c>
    </row>
    <row r="1101" spans="1:3" x14ac:dyDescent="0.2">
      <c r="A1101">
        <v>2000</v>
      </c>
      <c r="B1101">
        <v>1</v>
      </c>
      <c r="C1101" t="s">
        <v>1554</v>
      </c>
    </row>
    <row r="1102" spans="1:3" x14ac:dyDescent="0.2">
      <c r="A1102">
        <v>2000</v>
      </c>
      <c r="B1102">
        <v>1</v>
      </c>
      <c r="C1102" t="s">
        <v>1555</v>
      </c>
    </row>
    <row r="1103" spans="1:3" x14ac:dyDescent="0.2">
      <c r="A1103">
        <v>2000</v>
      </c>
      <c r="B1103">
        <v>1</v>
      </c>
      <c r="C1103" t="s">
        <v>1556</v>
      </c>
    </row>
    <row r="1104" spans="1:3" x14ac:dyDescent="0.2">
      <c r="A1104">
        <v>2000</v>
      </c>
      <c r="B1104">
        <v>1</v>
      </c>
      <c r="C1104" t="s">
        <v>1557</v>
      </c>
    </row>
    <row r="1105" spans="1:3" x14ac:dyDescent="0.2">
      <c r="A1105">
        <v>2000</v>
      </c>
      <c r="B1105">
        <v>1</v>
      </c>
      <c r="C1105" t="s">
        <v>1558</v>
      </c>
    </row>
    <row r="1106" spans="1:3" x14ac:dyDescent="0.2">
      <c r="A1106">
        <v>2000</v>
      </c>
      <c r="B1106">
        <v>1</v>
      </c>
      <c r="C1106" t="s">
        <v>1559</v>
      </c>
    </row>
    <row r="1107" spans="1:3" x14ac:dyDescent="0.2">
      <c r="A1107">
        <v>2000</v>
      </c>
      <c r="B1107">
        <v>1</v>
      </c>
      <c r="C1107" t="s">
        <v>1560</v>
      </c>
    </row>
    <row r="1108" spans="1:3" x14ac:dyDescent="0.2">
      <c r="A1108">
        <v>2000</v>
      </c>
      <c r="B1108">
        <v>1</v>
      </c>
      <c r="C1108" t="s">
        <v>1561</v>
      </c>
    </row>
    <row r="1109" spans="1:3" x14ac:dyDescent="0.2">
      <c r="A1109">
        <v>2000</v>
      </c>
      <c r="B1109">
        <v>1</v>
      </c>
      <c r="C1109" t="s">
        <v>1562</v>
      </c>
    </row>
    <row r="1110" spans="1:3" x14ac:dyDescent="0.2">
      <c r="A1110">
        <v>2000</v>
      </c>
      <c r="B1110">
        <v>1</v>
      </c>
      <c r="C1110" t="s">
        <v>1563</v>
      </c>
    </row>
    <row r="1111" spans="1:3" x14ac:dyDescent="0.2">
      <c r="A1111">
        <v>2000</v>
      </c>
      <c r="B1111">
        <v>1</v>
      </c>
      <c r="C1111" t="s">
        <v>1564</v>
      </c>
    </row>
    <row r="1112" spans="1:3" x14ac:dyDescent="0.2">
      <c r="A1112">
        <v>2000</v>
      </c>
      <c r="B1112">
        <v>1</v>
      </c>
      <c r="C1112" t="s">
        <v>1565</v>
      </c>
    </row>
    <row r="1113" spans="1:3" x14ac:dyDescent="0.2">
      <c r="A1113">
        <v>2000</v>
      </c>
      <c r="B1113">
        <v>1</v>
      </c>
      <c r="C1113" t="s">
        <v>1566</v>
      </c>
    </row>
    <row r="1114" spans="1:3" x14ac:dyDescent="0.2">
      <c r="A1114">
        <v>2000</v>
      </c>
      <c r="B1114">
        <v>1</v>
      </c>
      <c r="C1114" t="s">
        <v>1567</v>
      </c>
    </row>
    <row r="1115" spans="1:3" x14ac:dyDescent="0.2">
      <c r="A1115">
        <v>2000</v>
      </c>
      <c r="B1115">
        <v>1</v>
      </c>
      <c r="C1115" t="s">
        <v>1568</v>
      </c>
    </row>
    <row r="1116" spans="1:3" x14ac:dyDescent="0.2">
      <c r="A1116">
        <v>2000</v>
      </c>
      <c r="B1116">
        <v>1</v>
      </c>
      <c r="C1116" t="s">
        <v>1569</v>
      </c>
    </row>
    <row r="1117" spans="1:3" x14ac:dyDescent="0.2">
      <c r="A1117">
        <v>2000</v>
      </c>
      <c r="B1117">
        <v>1</v>
      </c>
      <c r="C1117" t="s">
        <v>1570</v>
      </c>
    </row>
    <row r="1118" spans="1:3" x14ac:dyDescent="0.2">
      <c r="A1118">
        <v>2000</v>
      </c>
      <c r="B1118">
        <v>1</v>
      </c>
      <c r="C1118" t="s">
        <v>1571</v>
      </c>
    </row>
    <row r="1119" spans="1:3" x14ac:dyDescent="0.2">
      <c r="A1119">
        <v>2000</v>
      </c>
      <c r="B1119">
        <v>1</v>
      </c>
      <c r="C1119" t="s">
        <v>1572</v>
      </c>
    </row>
    <row r="1120" spans="1:3" x14ac:dyDescent="0.2">
      <c r="A1120">
        <v>2000</v>
      </c>
      <c r="B1120">
        <v>1</v>
      </c>
      <c r="C1120" t="s">
        <v>1573</v>
      </c>
    </row>
    <row r="1121" spans="1:3" x14ac:dyDescent="0.2">
      <c r="A1121">
        <v>2000</v>
      </c>
      <c r="B1121">
        <v>1</v>
      </c>
      <c r="C1121" t="s">
        <v>1574</v>
      </c>
    </row>
    <row r="1122" spans="1:3" x14ac:dyDescent="0.2">
      <c r="A1122">
        <v>2000</v>
      </c>
      <c r="B1122">
        <v>1</v>
      </c>
      <c r="C1122" t="s">
        <v>1575</v>
      </c>
    </row>
    <row r="1123" spans="1:3" x14ac:dyDescent="0.2">
      <c r="A1123">
        <v>2000</v>
      </c>
      <c r="B1123">
        <v>1</v>
      </c>
      <c r="C1123" t="s">
        <v>1576</v>
      </c>
    </row>
    <row r="1124" spans="1:3" x14ac:dyDescent="0.2">
      <c r="A1124">
        <v>2000</v>
      </c>
      <c r="B1124">
        <v>1</v>
      </c>
      <c r="C1124" t="s">
        <v>1577</v>
      </c>
    </row>
    <row r="1125" spans="1:3" x14ac:dyDescent="0.2">
      <c r="A1125">
        <v>2000</v>
      </c>
      <c r="B1125">
        <v>1</v>
      </c>
      <c r="C1125" t="s">
        <v>1578</v>
      </c>
    </row>
    <row r="1126" spans="1:3" x14ac:dyDescent="0.2">
      <c r="A1126">
        <v>2000</v>
      </c>
      <c r="B1126">
        <v>1</v>
      </c>
      <c r="C1126" t="s">
        <v>1579</v>
      </c>
    </row>
    <row r="1127" spans="1:3" x14ac:dyDescent="0.2">
      <c r="A1127">
        <v>2000</v>
      </c>
      <c r="B1127">
        <v>1</v>
      </c>
      <c r="C1127" t="s">
        <v>1580</v>
      </c>
    </row>
    <row r="1128" spans="1:3" x14ac:dyDescent="0.2">
      <c r="A1128">
        <v>2000</v>
      </c>
      <c r="B1128">
        <v>1</v>
      </c>
      <c r="C1128" t="s">
        <v>1581</v>
      </c>
    </row>
    <row r="1129" spans="1:3" x14ac:dyDescent="0.2">
      <c r="A1129">
        <v>2000</v>
      </c>
      <c r="B1129">
        <v>1</v>
      </c>
      <c r="C1129" t="s">
        <v>1582</v>
      </c>
    </row>
    <row r="1130" spans="1:3" x14ac:dyDescent="0.2">
      <c r="A1130">
        <v>2000</v>
      </c>
      <c r="B1130">
        <v>1</v>
      </c>
      <c r="C1130" t="s">
        <v>1583</v>
      </c>
    </row>
    <row r="1131" spans="1:3" x14ac:dyDescent="0.2">
      <c r="A1131">
        <v>2000</v>
      </c>
      <c r="B1131">
        <v>1</v>
      </c>
      <c r="C1131" t="s">
        <v>1584</v>
      </c>
    </row>
    <row r="1132" spans="1:3" x14ac:dyDescent="0.2">
      <c r="A1132">
        <v>2000</v>
      </c>
      <c r="B1132">
        <v>1</v>
      </c>
      <c r="C1132" t="s">
        <v>1585</v>
      </c>
    </row>
    <row r="1133" spans="1:3" x14ac:dyDescent="0.2">
      <c r="A1133">
        <v>2000</v>
      </c>
      <c r="B1133">
        <v>1</v>
      </c>
      <c r="C1133" t="s">
        <v>1586</v>
      </c>
    </row>
    <row r="1134" spans="1:3" x14ac:dyDescent="0.2">
      <c r="A1134">
        <v>2000</v>
      </c>
      <c r="B1134">
        <v>1</v>
      </c>
      <c r="C1134" t="s">
        <v>1587</v>
      </c>
    </row>
    <row r="1135" spans="1:3" x14ac:dyDescent="0.2">
      <c r="A1135">
        <v>2000</v>
      </c>
      <c r="B1135">
        <v>1</v>
      </c>
      <c r="C1135" t="s">
        <v>1588</v>
      </c>
    </row>
    <row r="1136" spans="1:3" x14ac:dyDescent="0.2">
      <c r="A1136">
        <v>2000</v>
      </c>
      <c r="B1136">
        <v>1</v>
      </c>
      <c r="C1136" t="s">
        <v>1589</v>
      </c>
    </row>
    <row r="1137" spans="1:3" x14ac:dyDescent="0.2">
      <c r="A1137">
        <v>2000</v>
      </c>
      <c r="B1137">
        <v>1</v>
      </c>
      <c r="C1137" t="s">
        <v>1590</v>
      </c>
    </row>
    <row r="1138" spans="1:3" x14ac:dyDescent="0.2">
      <c r="A1138">
        <v>2000</v>
      </c>
      <c r="B1138">
        <v>1</v>
      </c>
      <c r="C1138" t="s">
        <v>1591</v>
      </c>
    </row>
    <row r="1139" spans="1:3" x14ac:dyDescent="0.2">
      <c r="A1139">
        <v>2000</v>
      </c>
      <c r="B1139">
        <v>1</v>
      </c>
      <c r="C1139" t="s">
        <v>1592</v>
      </c>
    </row>
    <row r="1140" spans="1:3" x14ac:dyDescent="0.2">
      <c r="A1140">
        <v>2000</v>
      </c>
      <c r="B1140">
        <v>1</v>
      </c>
      <c r="C1140" t="s">
        <v>1593</v>
      </c>
    </row>
    <row r="1141" spans="1:3" x14ac:dyDescent="0.2">
      <c r="A1141">
        <v>2000</v>
      </c>
      <c r="B1141">
        <v>1</v>
      </c>
      <c r="C1141" t="s">
        <v>1594</v>
      </c>
    </row>
    <row r="1142" spans="1:3" x14ac:dyDescent="0.2">
      <c r="A1142">
        <v>2001</v>
      </c>
      <c r="B1142">
        <v>1</v>
      </c>
      <c r="C1142" t="s">
        <v>1595</v>
      </c>
    </row>
    <row r="1143" spans="1:3" x14ac:dyDescent="0.2">
      <c r="A1143">
        <v>2001</v>
      </c>
      <c r="B1143">
        <v>1</v>
      </c>
      <c r="C1143" t="s">
        <v>1596</v>
      </c>
    </row>
    <row r="1144" spans="1:3" x14ac:dyDescent="0.2">
      <c r="A1144">
        <v>2001</v>
      </c>
      <c r="B1144">
        <v>1</v>
      </c>
      <c r="C1144" t="s">
        <v>1597</v>
      </c>
    </row>
    <row r="1145" spans="1:3" x14ac:dyDescent="0.2">
      <c r="A1145">
        <v>2001</v>
      </c>
      <c r="B1145">
        <v>1</v>
      </c>
      <c r="C1145" t="s">
        <v>1598</v>
      </c>
    </row>
    <row r="1146" spans="1:3" x14ac:dyDescent="0.2">
      <c r="A1146">
        <v>2001</v>
      </c>
      <c r="B1146">
        <v>1</v>
      </c>
      <c r="C1146" t="s">
        <v>1599</v>
      </c>
    </row>
    <row r="1147" spans="1:3" x14ac:dyDescent="0.2">
      <c r="A1147">
        <v>2001</v>
      </c>
      <c r="B1147">
        <v>1</v>
      </c>
      <c r="C1147" t="s">
        <v>1600</v>
      </c>
    </row>
    <row r="1148" spans="1:3" x14ac:dyDescent="0.2">
      <c r="A1148">
        <v>2001</v>
      </c>
      <c r="B1148">
        <v>1</v>
      </c>
      <c r="C1148" t="s">
        <v>1601</v>
      </c>
    </row>
    <row r="1149" spans="1:3" x14ac:dyDescent="0.2">
      <c r="A1149">
        <v>2001</v>
      </c>
      <c r="B1149">
        <v>1</v>
      </c>
      <c r="C1149" t="s">
        <v>1602</v>
      </c>
    </row>
    <row r="1150" spans="1:3" x14ac:dyDescent="0.2">
      <c r="A1150">
        <v>2001</v>
      </c>
      <c r="B1150">
        <v>1</v>
      </c>
      <c r="C1150" t="s">
        <v>1603</v>
      </c>
    </row>
    <row r="1151" spans="1:3" x14ac:dyDescent="0.2">
      <c r="A1151">
        <v>2001</v>
      </c>
      <c r="B1151">
        <v>1</v>
      </c>
      <c r="C1151" t="s">
        <v>1604</v>
      </c>
    </row>
    <row r="1152" spans="1:3" x14ac:dyDescent="0.2">
      <c r="A1152">
        <v>2001</v>
      </c>
      <c r="B1152">
        <v>1</v>
      </c>
      <c r="C1152" t="s">
        <v>1605</v>
      </c>
    </row>
    <row r="1153" spans="1:3" x14ac:dyDescent="0.2">
      <c r="A1153">
        <v>2001</v>
      </c>
      <c r="B1153">
        <v>1</v>
      </c>
      <c r="C1153" t="s">
        <v>1606</v>
      </c>
    </row>
    <row r="1154" spans="1:3" x14ac:dyDescent="0.2">
      <c r="A1154">
        <v>2001</v>
      </c>
      <c r="B1154">
        <v>1</v>
      </c>
      <c r="C1154" t="s">
        <v>1607</v>
      </c>
    </row>
    <row r="1155" spans="1:3" x14ac:dyDescent="0.2">
      <c r="A1155">
        <v>2001</v>
      </c>
      <c r="B1155">
        <v>0.4699999988079071</v>
      </c>
      <c r="C1155" t="s">
        <v>1608</v>
      </c>
    </row>
    <row r="1156" spans="1:3" x14ac:dyDescent="0.2">
      <c r="A1156">
        <v>2001</v>
      </c>
      <c r="B1156">
        <v>1</v>
      </c>
      <c r="C1156" t="s">
        <v>1609</v>
      </c>
    </row>
    <row r="1157" spans="1:3" x14ac:dyDescent="0.2">
      <c r="A1157">
        <v>2001</v>
      </c>
      <c r="B1157">
        <v>1</v>
      </c>
      <c r="C1157" t="s">
        <v>1610</v>
      </c>
    </row>
    <row r="1158" spans="1:3" x14ac:dyDescent="0.2">
      <c r="A1158">
        <v>2001</v>
      </c>
      <c r="B1158">
        <v>1</v>
      </c>
      <c r="C1158" t="s">
        <v>1611</v>
      </c>
    </row>
    <row r="1159" spans="1:3" x14ac:dyDescent="0.2">
      <c r="A1159">
        <v>2001</v>
      </c>
      <c r="B1159">
        <v>1</v>
      </c>
      <c r="C1159" t="s">
        <v>1612</v>
      </c>
    </row>
    <row r="1160" spans="1:3" x14ac:dyDescent="0.2">
      <c r="A1160">
        <v>2001</v>
      </c>
      <c r="B1160">
        <v>1</v>
      </c>
      <c r="C1160" t="s">
        <v>1613</v>
      </c>
    </row>
    <row r="1161" spans="1:3" x14ac:dyDescent="0.2">
      <c r="A1161">
        <v>2001</v>
      </c>
      <c r="B1161">
        <v>1</v>
      </c>
      <c r="C1161" t="s">
        <v>1614</v>
      </c>
    </row>
    <row r="1162" spans="1:3" x14ac:dyDescent="0.2">
      <c r="A1162">
        <v>2001</v>
      </c>
      <c r="B1162">
        <v>1</v>
      </c>
      <c r="C1162" t="s">
        <v>1615</v>
      </c>
    </row>
    <row r="1163" spans="1:3" x14ac:dyDescent="0.2">
      <c r="A1163">
        <v>2001</v>
      </c>
      <c r="B1163">
        <v>1</v>
      </c>
      <c r="C1163" t="s">
        <v>1616</v>
      </c>
    </row>
    <row r="1164" spans="1:3" x14ac:dyDescent="0.2">
      <c r="A1164">
        <v>2001</v>
      </c>
      <c r="B1164">
        <v>1</v>
      </c>
      <c r="C1164" t="s">
        <v>1617</v>
      </c>
    </row>
    <row r="1165" spans="1:3" x14ac:dyDescent="0.2">
      <c r="A1165">
        <v>2001</v>
      </c>
      <c r="B1165">
        <v>1</v>
      </c>
      <c r="C1165" t="s">
        <v>1618</v>
      </c>
    </row>
    <row r="1166" spans="1:3" x14ac:dyDescent="0.2">
      <c r="A1166">
        <v>2001</v>
      </c>
      <c r="B1166">
        <v>1</v>
      </c>
      <c r="C1166" t="s">
        <v>1619</v>
      </c>
    </row>
    <row r="1167" spans="1:3" x14ac:dyDescent="0.2">
      <c r="A1167">
        <v>2001</v>
      </c>
      <c r="B1167">
        <v>1</v>
      </c>
      <c r="C1167" t="s">
        <v>1620</v>
      </c>
    </row>
    <row r="1168" spans="1:3" x14ac:dyDescent="0.2">
      <c r="A1168">
        <v>2001</v>
      </c>
      <c r="B1168">
        <v>1</v>
      </c>
      <c r="C1168" t="s">
        <v>1621</v>
      </c>
    </row>
    <row r="1169" spans="1:3" x14ac:dyDescent="0.2">
      <c r="A1169">
        <v>2001</v>
      </c>
      <c r="B1169">
        <v>1</v>
      </c>
      <c r="C1169" t="s">
        <v>1622</v>
      </c>
    </row>
    <row r="1170" spans="1:3" x14ac:dyDescent="0.2">
      <c r="A1170">
        <v>2001</v>
      </c>
      <c r="B1170">
        <v>1</v>
      </c>
      <c r="C1170" t="s">
        <v>1623</v>
      </c>
    </row>
    <row r="1171" spans="1:3" x14ac:dyDescent="0.2">
      <c r="A1171">
        <v>2001</v>
      </c>
      <c r="B1171">
        <v>1</v>
      </c>
      <c r="C1171" t="s">
        <v>1624</v>
      </c>
    </row>
    <row r="1172" spans="1:3" x14ac:dyDescent="0.2">
      <c r="A1172">
        <v>2001</v>
      </c>
      <c r="B1172">
        <v>1</v>
      </c>
      <c r="C1172" t="s">
        <v>1625</v>
      </c>
    </row>
    <row r="1173" spans="1:3" x14ac:dyDescent="0.2">
      <c r="A1173">
        <v>2001</v>
      </c>
      <c r="B1173">
        <v>1</v>
      </c>
      <c r="C1173" t="s">
        <v>1626</v>
      </c>
    </row>
    <row r="1174" spans="1:3" x14ac:dyDescent="0.2">
      <c r="A1174">
        <v>2001</v>
      </c>
      <c r="B1174">
        <v>1</v>
      </c>
      <c r="C1174" t="s">
        <v>1627</v>
      </c>
    </row>
    <row r="1175" spans="1:3" x14ac:dyDescent="0.2">
      <c r="A1175">
        <v>2001</v>
      </c>
      <c r="B1175">
        <v>1</v>
      </c>
      <c r="C1175" t="s">
        <v>1628</v>
      </c>
    </row>
    <row r="1176" spans="1:3" x14ac:dyDescent="0.2">
      <c r="A1176">
        <v>2001</v>
      </c>
      <c r="B1176">
        <v>1</v>
      </c>
      <c r="C1176" t="s">
        <v>1629</v>
      </c>
    </row>
    <row r="1177" spans="1:3" x14ac:dyDescent="0.2">
      <c r="A1177">
        <v>2001</v>
      </c>
      <c r="B1177">
        <v>1</v>
      </c>
      <c r="C1177" t="s">
        <v>1630</v>
      </c>
    </row>
    <row r="1178" spans="1:3" x14ac:dyDescent="0.2">
      <c r="A1178">
        <v>2001</v>
      </c>
      <c r="B1178">
        <v>1</v>
      </c>
      <c r="C1178" t="s">
        <v>1631</v>
      </c>
    </row>
    <row r="1179" spans="1:3" x14ac:dyDescent="0.2">
      <c r="A1179">
        <v>2001</v>
      </c>
      <c r="B1179">
        <v>1</v>
      </c>
      <c r="C1179" t="s">
        <v>1632</v>
      </c>
    </row>
    <row r="1180" spans="1:3" x14ac:dyDescent="0.2">
      <c r="A1180">
        <v>2001</v>
      </c>
      <c r="B1180">
        <v>1</v>
      </c>
      <c r="C1180" t="s">
        <v>1633</v>
      </c>
    </row>
    <row r="1181" spans="1:3" x14ac:dyDescent="0.2">
      <c r="A1181">
        <v>2001</v>
      </c>
      <c r="B1181">
        <v>1</v>
      </c>
      <c r="C1181" t="s">
        <v>1634</v>
      </c>
    </row>
    <row r="1182" spans="1:3" x14ac:dyDescent="0.2">
      <c r="A1182">
        <v>2001</v>
      </c>
      <c r="B1182">
        <v>1</v>
      </c>
      <c r="C1182" t="s">
        <v>1635</v>
      </c>
    </row>
    <row r="1183" spans="1:3" x14ac:dyDescent="0.2">
      <c r="A1183">
        <v>2001</v>
      </c>
      <c r="B1183">
        <v>1</v>
      </c>
      <c r="C1183" t="s">
        <v>1636</v>
      </c>
    </row>
    <row r="1184" spans="1:3" x14ac:dyDescent="0.2">
      <c r="A1184">
        <v>2001</v>
      </c>
      <c r="B1184">
        <v>1</v>
      </c>
      <c r="C1184" t="s">
        <v>1637</v>
      </c>
    </row>
    <row r="1185" spans="1:3" x14ac:dyDescent="0.2">
      <c r="A1185">
        <v>2001</v>
      </c>
      <c r="B1185">
        <v>1</v>
      </c>
      <c r="C1185" t="s">
        <v>1638</v>
      </c>
    </row>
    <row r="1186" spans="1:3" x14ac:dyDescent="0.2">
      <c r="A1186">
        <v>2001</v>
      </c>
      <c r="B1186">
        <v>1</v>
      </c>
      <c r="C1186" t="s">
        <v>1639</v>
      </c>
    </row>
    <row r="1187" spans="1:3" x14ac:dyDescent="0.2">
      <c r="A1187">
        <v>2001</v>
      </c>
      <c r="B1187">
        <v>1</v>
      </c>
      <c r="C1187" t="s">
        <v>1640</v>
      </c>
    </row>
    <row r="1188" spans="1:3" x14ac:dyDescent="0.2">
      <c r="A1188">
        <v>2001</v>
      </c>
      <c r="B1188">
        <v>1</v>
      </c>
      <c r="C1188" t="s">
        <v>1641</v>
      </c>
    </row>
    <row r="1189" spans="1:3" x14ac:dyDescent="0.2">
      <c r="A1189">
        <v>2001</v>
      </c>
      <c r="B1189">
        <v>1</v>
      </c>
      <c r="C1189" t="s">
        <v>1642</v>
      </c>
    </row>
    <row r="1190" spans="1:3" x14ac:dyDescent="0.2">
      <c r="A1190">
        <v>2001</v>
      </c>
      <c r="B1190">
        <v>1</v>
      </c>
      <c r="C1190" t="s">
        <v>1643</v>
      </c>
    </row>
    <row r="1191" spans="1:3" x14ac:dyDescent="0.2">
      <c r="A1191">
        <v>2001</v>
      </c>
      <c r="B1191">
        <v>1</v>
      </c>
      <c r="C1191" t="s">
        <v>1644</v>
      </c>
    </row>
    <row r="1192" spans="1:3" x14ac:dyDescent="0.2">
      <c r="A1192">
        <v>2001</v>
      </c>
      <c r="B1192">
        <v>1</v>
      </c>
      <c r="C1192" t="s">
        <v>1645</v>
      </c>
    </row>
    <row r="1193" spans="1:3" x14ac:dyDescent="0.2">
      <c r="A1193">
        <v>2001</v>
      </c>
      <c r="B1193">
        <v>1</v>
      </c>
      <c r="C1193" t="s">
        <v>1646</v>
      </c>
    </row>
    <row r="1194" spans="1:3" x14ac:dyDescent="0.2">
      <c r="A1194">
        <v>2001</v>
      </c>
      <c r="B1194">
        <v>1</v>
      </c>
      <c r="C1194" t="s">
        <v>1647</v>
      </c>
    </row>
    <row r="1195" spans="1:3" x14ac:dyDescent="0.2">
      <c r="A1195">
        <v>2001</v>
      </c>
      <c r="B1195">
        <v>1</v>
      </c>
      <c r="C1195" t="s">
        <v>1648</v>
      </c>
    </row>
    <row r="1196" spans="1:3" x14ac:dyDescent="0.2">
      <c r="A1196">
        <v>2001</v>
      </c>
      <c r="B1196">
        <v>1</v>
      </c>
      <c r="C1196" t="s">
        <v>1649</v>
      </c>
    </row>
    <row r="1197" spans="1:3" x14ac:dyDescent="0.2">
      <c r="A1197">
        <v>2001</v>
      </c>
      <c r="B1197">
        <v>1</v>
      </c>
      <c r="C1197" t="s">
        <v>1650</v>
      </c>
    </row>
    <row r="1198" spans="1:3" x14ac:dyDescent="0.2">
      <c r="A1198">
        <v>2001</v>
      </c>
      <c r="B1198">
        <v>1</v>
      </c>
      <c r="C1198" t="s">
        <v>1651</v>
      </c>
    </row>
    <row r="1199" spans="1:3" x14ac:dyDescent="0.2">
      <c r="A1199">
        <v>2001</v>
      </c>
      <c r="B1199">
        <v>1</v>
      </c>
      <c r="C1199" t="s">
        <v>1652</v>
      </c>
    </row>
    <row r="1200" spans="1:3" x14ac:dyDescent="0.2">
      <c r="A1200">
        <v>2001</v>
      </c>
      <c r="B1200">
        <v>1</v>
      </c>
      <c r="C1200" t="s">
        <v>1653</v>
      </c>
    </row>
    <row r="1201" spans="1:3" x14ac:dyDescent="0.2">
      <c r="A1201">
        <v>2001</v>
      </c>
      <c r="B1201">
        <v>1</v>
      </c>
      <c r="C1201" t="s">
        <v>1654</v>
      </c>
    </row>
    <row r="1202" spans="1:3" x14ac:dyDescent="0.2">
      <c r="A1202">
        <v>2001</v>
      </c>
      <c r="B1202">
        <v>1</v>
      </c>
      <c r="C1202" t="s">
        <v>1655</v>
      </c>
    </row>
    <row r="1203" spans="1:3" x14ac:dyDescent="0.2">
      <c r="A1203">
        <v>2001</v>
      </c>
      <c r="B1203">
        <v>1</v>
      </c>
      <c r="C1203" t="s">
        <v>1656</v>
      </c>
    </row>
    <row r="1204" spans="1:3" x14ac:dyDescent="0.2">
      <c r="A1204">
        <v>2001</v>
      </c>
      <c r="B1204">
        <v>1</v>
      </c>
      <c r="C1204" t="s">
        <v>1657</v>
      </c>
    </row>
    <row r="1205" spans="1:3" x14ac:dyDescent="0.2">
      <c r="A1205">
        <v>2001</v>
      </c>
      <c r="B1205">
        <v>1</v>
      </c>
      <c r="C1205" t="s">
        <v>1658</v>
      </c>
    </row>
    <row r="1206" spans="1:3" x14ac:dyDescent="0.2">
      <c r="A1206">
        <v>2001</v>
      </c>
      <c r="B1206">
        <v>1</v>
      </c>
      <c r="C1206" t="s">
        <v>1659</v>
      </c>
    </row>
    <row r="1207" spans="1:3" x14ac:dyDescent="0.2">
      <c r="A1207">
        <v>2001</v>
      </c>
      <c r="B1207">
        <v>1</v>
      </c>
      <c r="C1207" t="s">
        <v>1660</v>
      </c>
    </row>
    <row r="1208" spans="1:3" x14ac:dyDescent="0.2">
      <c r="A1208">
        <v>2002</v>
      </c>
      <c r="B1208">
        <v>1</v>
      </c>
      <c r="C1208" t="s">
        <v>1661</v>
      </c>
    </row>
    <row r="1209" spans="1:3" x14ac:dyDescent="0.2">
      <c r="A1209">
        <v>2002</v>
      </c>
      <c r="B1209">
        <v>1</v>
      </c>
      <c r="C1209" t="s">
        <v>1662</v>
      </c>
    </row>
    <row r="1210" spans="1:3" x14ac:dyDescent="0.2">
      <c r="A1210">
        <v>2002</v>
      </c>
      <c r="B1210">
        <v>1</v>
      </c>
      <c r="C1210" t="s">
        <v>1663</v>
      </c>
    </row>
    <row r="1211" spans="1:3" x14ac:dyDescent="0.2">
      <c r="A1211">
        <v>2002</v>
      </c>
      <c r="B1211">
        <v>1</v>
      </c>
      <c r="C1211" t="s">
        <v>1664</v>
      </c>
    </row>
    <row r="1212" spans="1:3" x14ac:dyDescent="0.2">
      <c r="A1212">
        <v>2002</v>
      </c>
      <c r="B1212">
        <v>1</v>
      </c>
      <c r="C1212" t="s">
        <v>1665</v>
      </c>
    </row>
    <row r="1213" spans="1:3" x14ac:dyDescent="0.2">
      <c r="A1213">
        <v>2002</v>
      </c>
      <c r="B1213">
        <v>1</v>
      </c>
      <c r="C1213" t="s">
        <v>1666</v>
      </c>
    </row>
    <row r="1214" spans="1:3" x14ac:dyDescent="0.2">
      <c r="A1214">
        <v>2002</v>
      </c>
      <c r="B1214">
        <v>1</v>
      </c>
      <c r="C1214" t="s">
        <v>1667</v>
      </c>
    </row>
    <row r="1215" spans="1:3" x14ac:dyDescent="0.2">
      <c r="A1215">
        <v>2002</v>
      </c>
      <c r="B1215">
        <v>1</v>
      </c>
      <c r="C1215" t="s">
        <v>1668</v>
      </c>
    </row>
    <row r="1216" spans="1:3" x14ac:dyDescent="0.2">
      <c r="A1216">
        <v>2002</v>
      </c>
      <c r="B1216">
        <v>1</v>
      </c>
      <c r="C1216" t="s">
        <v>1669</v>
      </c>
    </row>
    <row r="1217" spans="1:3" x14ac:dyDescent="0.2">
      <c r="A1217">
        <v>2002</v>
      </c>
      <c r="B1217">
        <v>1</v>
      </c>
      <c r="C1217" t="s">
        <v>1670</v>
      </c>
    </row>
    <row r="1218" spans="1:3" x14ac:dyDescent="0.2">
      <c r="A1218">
        <v>2002</v>
      </c>
      <c r="B1218">
        <v>1</v>
      </c>
      <c r="C1218" t="s">
        <v>1671</v>
      </c>
    </row>
    <row r="1219" spans="1:3" x14ac:dyDescent="0.2">
      <c r="A1219">
        <v>2002</v>
      </c>
      <c r="B1219">
        <v>1</v>
      </c>
      <c r="C1219" t="s">
        <v>1672</v>
      </c>
    </row>
    <row r="1220" spans="1:3" x14ac:dyDescent="0.2">
      <c r="A1220">
        <v>2002</v>
      </c>
      <c r="B1220">
        <v>1</v>
      </c>
      <c r="C1220" t="s">
        <v>1673</v>
      </c>
    </row>
    <row r="1221" spans="1:3" x14ac:dyDescent="0.2">
      <c r="A1221">
        <v>2002</v>
      </c>
      <c r="B1221">
        <v>1</v>
      </c>
      <c r="C1221" t="s">
        <v>1674</v>
      </c>
    </row>
    <row r="1222" spans="1:3" x14ac:dyDescent="0.2">
      <c r="A1222">
        <v>2002</v>
      </c>
      <c r="B1222">
        <v>0.38999998569488525</v>
      </c>
      <c r="C1222" t="s">
        <v>1675</v>
      </c>
    </row>
    <row r="1223" spans="1:3" x14ac:dyDescent="0.2">
      <c r="A1223">
        <v>2002</v>
      </c>
      <c r="B1223">
        <v>1</v>
      </c>
      <c r="C1223" t="s">
        <v>1676</v>
      </c>
    </row>
    <row r="1224" spans="1:3" x14ac:dyDescent="0.2">
      <c r="A1224">
        <v>2002</v>
      </c>
      <c r="B1224">
        <v>1</v>
      </c>
      <c r="C1224" t="s">
        <v>1677</v>
      </c>
    </row>
    <row r="1225" spans="1:3" x14ac:dyDescent="0.2">
      <c r="A1225">
        <v>2002</v>
      </c>
      <c r="B1225">
        <v>1</v>
      </c>
      <c r="C1225" t="s">
        <v>1678</v>
      </c>
    </row>
    <row r="1226" spans="1:3" x14ac:dyDescent="0.2">
      <c r="A1226">
        <v>2002</v>
      </c>
      <c r="B1226">
        <v>1</v>
      </c>
      <c r="C1226" t="s">
        <v>1679</v>
      </c>
    </row>
    <row r="1227" spans="1:3" x14ac:dyDescent="0.2">
      <c r="A1227">
        <v>2002</v>
      </c>
      <c r="B1227">
        <v>1</v>
      </c>
      <c r="C1227" t="s">
        <v>1680</v>
      </c>
    </row>
    <row r="1228" spans="1:3" x14ac:dyDescent="0.2">
      <c r="A1228">
        <v>2002</v>
      </c>
      <c r="B1228">
        <v>1</v>
      </c>
      <c r="C1228" t="s">
        <v>1681</v>
      </c>
    </row>
    <row r="1229" spans="1:3" x14ac:dyDescent="0.2">
      <c r="A1229">
        <v>2002</v>
      </c>
      <c r="B1229">
        <v>1</v>
      </c>
      <c r="C1229" t="s">
        <v>1682</v>
      </c>
    </row>
    <row r="1230" spans="1:3" x14ac:dyDescent="0.2">
      <c r="A1230">
        <v>2002</v>
      </c>
      <c r="B1230">
        <v>1</v>
      </c>
      <c r="C1230" t="s">
        <v>1683</v>
      </c>
    </row>
    <row r="1231" spans="1:3" x14ac:dyDescent="0.2">
      <c r="A1231">
        <v>2002</v>
      </c>
      <c r="B1231">
        <v>1</v>
      </c>
      <c r="C1231" t="s">
        <v>1684</v>
      </c>
    </row>
    <row r="1232" spans="1:3" x14ac:dyDescent="0.2">
      <c r="A1232">
        <v>2002</v>
      </c>
      <c r="B1232">
        <v>1</v>
      </c>
      <c r="C1232" t="s">
        <v>1685</v>
      </c>
    </row>
    <row r="1233" spans="1:3" x14ac:dyDescent="0.2">
      <c r="A1233">
        <v>2002</v>
      </c>
      <c r="B1233">
        <v>1</v>
      </c>
      <c r="C1233" t="s">
        <v>1686</v>
      </c>
    </row>
    <row r="1234" spans="1:3" x14ac:dyDescent="0.2">
      <c r="A1234">
        <v>2002</v>
      </c>
      <c r="B1234">
        <v>1</v>
      </c>
      <c r="C1234" t="s">
        <v>1687</v>
      </c>
    </row>
    <row r="1235" spans="1:3" x14ac:dyDescent="0.2">
      <c r="A1235">
        <v>2002</v>
      </c>
      <c r="B1235">
        <v>1</v>
      </c>
      <c r="C1235" t="s">
        <v>1688</v>
      </c>
    </row>
    <row r="1236" spans="1:3" x14ac:dyDescent="0.2">
      <c r="A1236">
        <v>2002</v>
      </c>
      <c r="B1236">
        <v>1</v>
      </c>
      <c r="C1236" t="s">
        <v>1689</v>
      </c>
    </row>
    <row r="1237" spans="1:3" x14ac:dyDescent="0.2">
      <c r="A1237">
        <v>2002</v>
      </c>
      <c r="B1237">
        <v>1</v>
      </c>
      <c r="C1237" t="s">
        <v>1690</v>
      </c>
    </row>
    <row r="1238" spans="1:3" x14ac:dyDescent="0.2">
      <c r="A1238">
        <v>2002</v>
      </c>
      <c r="B1238">
        <v>1</v>
      </c>
      <c r="C1238" t="s">
        <v>1691</v>
      </c>
    </row>
    <row r="1239" spans="1:3" x14ac:dyDescent="0.2">
      <c r="A1239">
        <v>2002</v>
      </c>
      <c r="B1239">
        <v>1</v>
      </c>
      <c r="C1239" t="s">
        <v>1692</v>
      </c>
    </row>
    <row r="1240" spans="1:3" x14ac:dyDescent="0.2">
      <c r="A1240">
        <v>2002</v>
      </c>
      <c r="B1240">
        <v>1</v>
      </c>
      <c r="C1240" t="s">
        <v>1693</v>
      </c>
    </row>
    <row r="1241" spans="1:3" x14ac:dyDescent="0.2">
      <c r="A1241">
        <v>2002</v>
      </c>
      <c r="B1241">
        <v>1</v>
      </c>
      <c r="C1241" t="s">
        <v>1694</v>
      </c>
    </row>
    <row r="1242" spans="1:3" x14ac:dyDescent="0.2">
      <c r="A1242">
        <v>2002</v>
      </c>
      <c r="B1242">
        <v>1</v>
      </c>
      <c r="C1242" t="s">
        <v>1695</v>
      </c>
    </row>
    <row r="1243" spans="1:3" x14ac:dyDescent="0.2">
      <c r="A1243">
        <v>2002</v>
      </c>
      <c r="B1243">
        <v>1</v>
      </c>
      <c r="C1243" t="s">
        <v>1696</v>
      </c>
    </row>
    <row r="1244" spans="1:3" x14ac:dyDescent="0.2">
      <c r="A1244">
        <v>2002</v>
      </c>
      <c r="B1244">
        <v>1</v>
      </c>
      <c r="C1244" t="s">
        <v>1697</v>
      </c>
    </row>
    <row r="1245" spans="1:3" x14ac:dyDescent="0.2">
      <c r="A1245">
        <v>2002</v>
      </c>
      <c r="B1245">
        <v>1</v>
      </c>
      <c r="C1245" t="s">
        <v>1698</v>
      </c>
    </row>
    <row r="1246" spans="1:3" x14ac:dyDescent="0.2">
      <c r="A1246">
        <v>2002</v>
      </c>
      <c r="B1246">
        <v>1</v>
      </c>
      <c r="C1246" t="s">
        <v>1699</v>
      </c>
    </row>
    <row r="1247" spans="1:3" x14ac:dyDescent="0.2">
      <c r="A1247">
        <v>2002</v>
      </c>
      <c r="B1247">
        <v>1</v>
      </c>
      <c r="C1247" t="s">
        <v>1700</v>
      </c>
    </row>
    <row r="1248" spans="1:3" x14ac:dyDescent="0.2">
      <c r="A1248">
        <v>2002</v>
      </c>
      <c r="B1248">
        <v>1</v>
      </c>
      <c r="C1248" t="s">
        <v>1701</v>
      </c>
    </row>
    <row r="1249" spans="1:3" x14ac:dyDescent="0.2">
      <c r="A1249">
        <v>2002</v>
      </c>
      <c r="B1249">
        <v>1</v>
      </c>
      <c r="C1249" t="s">
        <v>1702</v>
      </c>
    </row>
    <row r="1250" spans="1:3" x14ac:dyDescent="0.2">
      <c r="A1250">
        <v>2002</v>
      </c>
      <c r="B1250">
        <v>1</v>
      </c>
      <c r="C1250" t="s">
        <v>1703</v>
      </c>
    </row>
    <row r="1251" spans="1:3" x14ac:dyDescent="0.2">
      <c r="A1251">
        <v>2002</v>
      </c>
      <c r="B1251">
        <v>1</v>
      </c>
      <c r="C1251" t="s">
        <v>1704</v>
      </c>
    </row>
    <row r="1252" spans="1:3" x14ac:dyDescent="0.2">
      <c r="A1252">
        <v>2002</v>
      </c>
      <c r="B1252">
        <v>1</v>
      </c>
      <c r="C1252" t="s">
        <v>1705</v>
      </c>
    </row>
    <row r="1253" spans="1:3" x14ac:dyDescent="0.2">
      <c r="A1253">
        <v>2002</v>
      </c>
      <c r="B1253">
        <v>1</v>
      </c>
      <c r="C1253" t="s">
        <v>1706</v>
      </c>
    </row>
    <row r="1254" spans="1:3" x14ac:dyDescent="0.2">
      <c r="A1254">
        <v>2002</v>
      </c>
      <c r="B1254">
        <v>1</v>
      </c>
      <c r="C1254" t="s">
        <v>1707</v>
      </c>
    </row>
    <row r="1255" spans="1:3" x14ac:dyDescent="0.2">
      <c r="A1255">
        <v>2002</v>
      </c>
      <c r="B1255">
        <v>1</v>
      </c>
      <c r="C1255" t="s">
        <v>1708</v>
      </c>
    </row>
    <row r="1256" spans="1:3" x14ac:dyDescent="0.2">
      <c r="A1256">
        <v>2002</v>
      </c>
      <c r="B1256">
        <v>1</v>
      </c>
      <c r="C1256" t="s">
        <v>1709</v>
      </c>
    </row>
    <row r="1257" spans="1:3" x14ac:dyDescent="0.2">
      <c r="A1257">
        <v>2002</v>
      </c>
      <c r="B1257">
        <v>1</v>
      </c>
      <c r="C1257" t="s">
        <v>1710</v>
      </c>
    </row>
    <row r="1258" spans="1:3" x14ac:dyDescent="0.2">
      <c r="A1258">
        <v>2002</v>
      </c>
      <c r="B1258">
        <v>1</v>
      </c>
      <c r="C1258" t="s">
        <v>1711</v>
      </c>
    </row>
    <row r="1259" spans="1:3" x14ac:dyDescent="0.2">
      <c r="A1259">
        <v>2002</v>
      </c>
      <c r="B1259">
        <v>1</v>
      </c>
      <c r="C1259" t="s">
        <v>1712</v>
      </c>
    </row>
    <row r="1260" spans="1:3" x14ac:dyDescent="0.2">
      <c r="A1260">
        <v>2002</v>
      </c>
      <c r="B1260">
        <v>1</v>
      </c>
      <c r="C1260" t="s">
        <v>1713</v>
      </c>
    </row>
    <row r="1261" spans="1:3" x14ac:dyDescent="0.2">
      <c r="A1261">
        <v>2002</v>
      </c>
      <c r="B1261">
        <v>1</v>
      </c>
      <c r="C1261" t="s">
        <v>1714</v>
      </c>
    </row>
    <row r="1262" spans="1:3" x14ac:dyDescent="0.2">
      <c r="A1262">
        <v>2002</v>
      </c>
      <c r="B1262">
        <v>1</v>
      </c>
      <c r="C1262" t="s">
        <v>1715</v>
      </c>
    </row>
    <row r="1263" spans="1:3" x14ac:dyDescent="0.2">
      <c r="A1263">
        <v>2002</v>
      </c>
      <c r="B1263">
        <v>1</v>
      </c>
      <c r="C1263" t="s">
        <v>1716</v>
      </c>
    </row>
    <row r="1264" spans="1:3" x14ac:dyDescent="0.2">
      <c r="A1264">
        <v>2002</v>
      </c>
      <c r="B1264">
        <v>1</v>
      </c>
      <c r="C1264" t="s">
        <v>1717</v>
      </c>
    </row>
    <row r="1265" spans="1:3" x14ac:dyDescent="0.2">
      <c r="A1265">
        <v>2002</v>
      </c>
      <c r="B1265">
        <v>1</v>
      </c>
      <c r="C1265" t="s">
        <v>1718</v>
      </c>
    </row>
    <row r="1266" spans="1:3" x14ac:dyDescent="0.2">
      <c r="A1266">
        <v>2002</v>
      </c>
      <c r="B1266">
        <v>1</v>
      </c>
      <c r="C1266" t="s">
        <v>1719</v>
      </c>
    </row>
    <row r="1267" spans="1:3" x14ac:dyDescent="0.2">
      <c r="A1267">
        <v>2002</v>
      </c>
      <c r="B1267">
        <v>1</v>
      </c>
      <c r="C1267" t="s">
        <v>1720</v>
      </c>
    </row>
    <row r="1268" spans="1:3" x14ac:dyDescent="0.2">
      <c r="A1268">
        <v>2002</v>
      </c>
      <c r="B1268">
        <v>1</v>
      </c>
      <c r="C1268" t="s">
        <v>1721</v>
      </c>
    </row>
    <row r="1269" spans="1:3" x14ac:dyDescent="0.2">
      <c r="A1269">
        <v>2002</v>
      </c>
      <c r="B1269">
        <v>1</v>
      </c>
      <c r="C1269" t="s">
        <v>1722</v>
      </c>
    </row>
    <row r="1270" spans="1:3" x14ac:dyDescent="0.2">
      <c r="A1270">
        <v>2002</v>
      </c>
      <c r="B1270">
        <v>1</v>
      </c>
      <c r="C1270" t="s">
        <v>1723</v>
      </c>
    </row>
    <row r="1271" spans="1:3" x14ac:dyDescent="0.2">
      <c r="A1271">
        <v>2002</v>
      </c>
      <c r="B1271">
        <v>1</v>
      </c>
      <c r="C1271" t="s">
        <v>1724</v>
      </c>
    </row>
    <row r="1272" spans="1:3" x14ac:dyDescent="0.2">
      <c r="A1272">
        <v>2002</v>
      </c>
      <c r="B1272">
        <v>1</v>
      </c>
      <c r="C1272" t="s">
        <v>1725</v>
      </c>
    </row>
    <row r="1273" spans="1:3" x14ac:dyDescent="0.2">
      <c r="A1273">
        <v>2002</v>
      </c>
      <c r="B1273">
        <v>1</v>
      </c>
      <c r="C1273" t="s">
        <v>1726</v>
      </c>
    </row>
    <row r="1274" spans="1:3" x14ac:dyDescent="0.2">
      <c r="A1274">
        <v>2002</v>
      </c>
      <c r="B1274">
        <v>1</v>
      </c>
      <c r="C1274" t="s">
        <v>1727</v>
      </c>
    </row>
    <row r="1275" spans="1:3" x14ac:dyDescent="0.2">
      <c r="A1275">
        <v>2002</v>
      </c>
      <c r="B1275">
        <v>1</v>
      </c>
      <c r="C1275" t="s">
        <v>1728</v>
      </c>
    </row>
    <row r="1276" spans="1:3" x14ac:dyDescent="0.2">
      <c r="A1276">
        <v>2002</v>
      </c>
      <c r="B1276">
        <v>1</v>
      </c>
      <c r="C1276" t="s">
        <v>1729</v>
      </c>
    </row>
    <row r="1277" spans="1:3" x14ac:dyDescent="0.2">
      <c r="A1277">
        <v>2003</v>
      </c>
      <c r="B1277">
        <v>1</v>
      </c>
      <c r="C1277" t="s">
        <v>1730</v>
      </c>
    </row>
    <row r="1278" spans="1:3" x14ac:dyDescent="0.2">
      <c r="A1278">
        <v>2003</v>
      </c>
      <c r="B1278">
        <v>1</v>
      </c>
      <c r="C1278" t="s">
        <v>1731</v>
      </c>
    </row>
    <row r="1279" spans="1:3" x14ac:dyDescent="0.2">
      <c r="A1279">
        <v>2003</v>
      </c>
      <c r="B1279">
        <v>1</v>
      </c>
      <c r="C1279" t="s">
        <v>1732</v>
      </c>
    </row>
    <row r="1280" spans="1:3" x14ac:dyDescent="0.2">
      <c r="A1280">
        <v>2003</v>
      </c>
      <c r="B1280">
        <v>1</v>
      </c>
      <c r="C1280" t="s">
        <v>1733</v>
      </c>
    </row>
    <row r="1281" spans="1:3" x14ac:dyDescent="0.2">
      <c r="A1281">
        <v>2003</v>
      </c>
      <c r="B1281">
        <v>1</v>
      </c>
      <c r="C1281" t="s">
        <v>1734</v>
      </c>
    </row>
    <row r="1282" spans="1:3" x14ac:dyDescent="0.2">
      <c r="A1282">
        <v>2003</v>
      </c>
      <c r="B1282">
        <v>1</v>
      </c>
      <c r="C1282" t="s">
        <v>1735</v>
      </c>
    </row>
    <row r="1283" spans="1:3" x14ac:dyDescent="0.2">
      <c r="A1283">
        <v>2003</v>
      </c>
      <c r="B1283">
        <v>1</v>
      </c>
      <c r="C1283" t="s">
        <v>1736</v>
      </c>
    </row>
    <row r="1284" spans="1:3" x14ac:dyDescent="0.2">
      <c r="A1284">
        <v>2003</v>
      </c>
      <c r="B1284">
        <v>1</v>
      </c>
      <c r="C1284" t="s">
        <v>1737</v>
      </c>
    </row>
    <row r="1285" spans="1:3" x14ac:dyDescent="0.2">
      <c r="A1285">
        <v>2003</v>
      </c>
      <c r="B1285">
        <v>1</v>
      </c>
      <c r="C1285" t="s">
        <v>1738</v>
      </c>
    </row>
    <row r="1286" spans="1:3" x14ac:dyDescent="0.2">
      <c r="A1286">
        <v>2003</v>
      </c>
      <c r="B1286">
        <v>1</v>
      </c>
      <c r="C1286" t="s">
        <v>1739</v>
      </c>
    </row>
    <row r="1287" spans="1:3" x14ac:dyDescent="0.2">
      <c r="A1287">
        <v>2003</v>
      </c>
      <c r="B1287">
        <v>1</v>
      </c>
      <c r="C1287" t="s">
        <v>1740</v>
      </c>
    </row>
    <row r="1288" spans="1:3" x14ac:dyDescent="0.2">
      <c r="A1288">
        <v>2003</v>
      </c>
      <c r="B1288">
        <v>1</v>
      </c>
      <c r="C1288" t="s">
        <v>1741</v>
      </c>
    </row>
    <row r="1289" spans="1:3" x14ac:dyDescent="0.2">
      <c r="A1289">
        <v>2003</v>
      </c>
      <c r="B1289">
        <v>1</v>
      </c>
      <c r="C1289" t="s">
        <v>1742</v>
      </c>
    </row>
    <row r="1290" spans="1:3" x14ac:dyDescent="0.2">
      <c r="A1290">
        <v>2003</v>
      </c>
      <c r="B1290">
        <v>1</v>
      </c>
      <c r="C1290" t="s">
        <v>1743</v>
      </c>
    </row>
    <row r="1291" spans="1:3" x14ac:dyDescent="0.2">
      <c r="A1291">
        <v>2003</v>
      </c>
      <c r="B1291">
        <v>0.37999999523162842</v>
      </c>
      <c r="C1291" t="s">
        <v>1744</v>
      </c>
    </row>
    <row r="1292" spans="1:3" x14ac:dyDescent="0.2">
      <c r="A1292">
        <v>2003</v>
      </c>
      <c r="B1292">
        <v>1</v>
      </c>
      <c r="C1292" t="s">
        <v>1745</v>
      </c>
    </row>
    <row r="1293" spans="1:3" x14ac:dyDescent="0.2">
      <c r="A1293">
        <v>2003</v>
      </c>
      <c r="B1293">
        <v>1</v>
      </c>
      <c r="C1293" t="s">
        <v>1746</v>
      </c>
    </row>
    <row r="1294" spans="1:3" x14ac:dyDescent="0.2">
      <c r="A1294">
        <v>2003</v>
      </c>
      <c r="B1294">
        <v>1</v>
      </c>
      <c r="C1294" t="s">
        <v>1747</v>
      </c>
    </row>
    <row r="1295" spans="1:3" x14ac:dyDescent="0.2">
      <c r="A1295">
        <v>2003</v>
      </c>
      <c r="B1295">
        <v>1</v>
      </c>
      <c r="C1295" t="s">
        <v>1748</v>
      </c>
    </row>
    <row r="1296" spans="1:3" x14ac:dyDescent="0.2">
      <c r="A1296">
        <v>2003</v>
      </c>
      <c r="B1296">
        <v>1</v>
      </c>
      <c r="C1296" t="s">
        <v>1749</v>
      </c>
    </row>
    <row r="1297" spans="1:3" x14ac:dyDescent="0.2">
      <c r="A1297">
        <v>2003</v>
      </c>
      <c r="B1297">
        <v>1</v>
      </c>
      <c r="C1297" t="s">
        <v>1750</v>
      </c>
    </row>
    <row r="1298" spans="1:3" x14ac:dyDescent="0.2">
      <c r="A1298">
        <v>2003</v>
      </c>
      <c r="B1298">
        <v>1</v>
      </c>
      <c r="C1298" t="s">
        <v>1751</v>
      </c>
    </row>
    <row r="1299" spans="1:3" x14ac:dyDescent="0.2">
      <c r="A1299">
        <v>2003</v>
      </c>
      <c r="B1299">
        <v>1</v>
      </c>
      <c r="C1299" t="s">
        <v>1752</v>
      </c>
    </row>
    <row r="1300" spans="1:3" x14ac:dyDescent="0.2">
      <c r="A1300">
        <v>2003</v>
      </c>
      <c r="B1300">
        <v>1</v>
      </c>
      <c r="C1300" t="s">
        <v>1753</v>
      </c>
    </row>
    <row r="1301" spans="1:3" x14ac:dyDescent="0.2">
      <c r="A1301">
        <v>2003</v>
      </c>
      <c r="B1301">
        <v>1</v>
      </c>
      <c r="C1301" t="s">
        <v>1754</v>
      </c>
    </row>
    <row r="1302" spans="1:3" x14ac:dyDescent="0.2">
      <c r="A1302">
        <v>2003</v>
      </c>
      <c r="B1302">
        <v>1</v>
      </c>
      <c r="C1302" t="s">
        <v>1755</v>
      </c>
    </row>
    <row r="1303" spans="1:3" x14ac:dyDescent="0.2">
      <c r="A1303">
        <v>2003</v>
      </c>
      <c r="B1303">
        <v>1</v>
      </c>
      <c r="C1303" t="s">
        <v>1756</v>
      </c>
    </row>
    <row r="1304" spans="1:3" x14ac:dyDescent="0.2">
      <c r="A1304">
        <v>2003</v>
      </c>
      <c r="B1304">
        <v>1</v>
      </c>
      <c r="C1304" t="s">
        <v>1757</v>
      </c>
    </row>
    <row r="1305" spans="1:3" x14ac:dyDescent="0.2">
      <c r="A1305">
        <v>2003</v>
      </c>
      <c r="B1305">
        <v>1</v>
      </c>
      <c r="C1305" t="s">
        <v>1758</v>
      </c>
    </row>
    <row r="1306" spans="1:3" x14ac:dyDescent="0.2">
      <c r="A1306">
        <v>2003</v>
      </c>
      <c r="B1306">
        <v>1</v>
      </c>
      <c r="C1306" t="s">
        <v>1759</v>
      </c>
    </row>
    <row r="1307" spans="1:3" x14ac:dyDescent="0.2">
      <c r="A1307">
        <v>2003</v>
      </c>
      <c r="B1307">
        <v>1</v>
      </c>
      <c r="C1307" t="s">
        <v>1760</v>
      </c>
    </row>
    <row r="1308" spans="1:3" x14ac:dyDescent="0.2">
      <c r="A1308">
        <v>2003</v>
      </c>
      <c r="B1308">
        <v>1</v>
      </c>
      <c r="C1308" t="s">
        <v>1761</v>
      </c>
    </row>
    <row r="1309" spans="1:3" x14ac:dyDescent="0.2">
      <c r="A1309">
        <v>2003</v>
      </c>
      <c r="B1309">
        <v>1</v>
      </c>
      <c r="C1309" t="s">
        <v>1762</v>
      </c>
    </row>
    <row r="1310" spans="1:3" x14ac:dyDescent="0.2">
      <c r="A1310">
        <v>2003</v>
      </c>
      <c r="B1310">
        <v>1</v>
      </c>
      <c r="C1310" t="s">
        <v>1763</v>
      </c>
    </row>
    <row r="1311" spans="1:3" x14ac:dyDescent="0.2">
      <c r="A1311">
        <v>2003</v>
      </c>
      <c r="B1311">
        <v>1</v>
      </c>
      <c r="C1311" t="s">
        <v>1764</v>
      </c>
    </row>
    <row r="1312" spans="1:3" x14ac:dyDescent="0.2">
      <c r="A1312">
        <v>2003</v>
      </c>
      <c r="B1312">
        <v>1</v>
      </c>
      <c r="C1312" t="s">
        <v>1765</v>
      </c>
    </row>
    <row r="1313" spans="1:3" x14ac:dyDescent="0.2">
      <c r="A1313">
        <v>2003</v>
      </c>
      <c r="B1313">
        <v>1</v>
      </c>
      <c r="C1313" t="s">
        <v>1766</v>
      </c>
    </row>
    <row r="1314" spans="1:3" x14ac:dyDescent="0.2">
      <c r="A1314">
        <v>2003</v>
      </c>
      <c r="B1314">
        <v>1</v>
      </c>
      <c r="C1314" t="s">
        <v>1767</v>
      </c>
    </row>
    <row r="1315" spans="1:3" x14ac:dyDescent="0.2">
      <c r="A1315">
        <v>2003</v>
      </c>
      <c r="B1315">
        <v>1</v>
      </c>
      <c r="C1315" t="s">
        <v>1768</v>
      </c>
    </row>
    <row r="1316" spans="1:3" x14ac:dyDescent="0.2">
      <c r="A1316">
        <v>2003</v>
      </c>
      <c r="B1316">
        <v>1</v>
      </c>
      <c r="C1316" t="s">
        <v>1769</v>
      </c>
    </row>
    <row r="1317" spans="1:3" x14ac:dyDescent="0.2">
      <c r="A1317">
        <v>2003</v>
      </c>
      <c r="B1317">
        <v>1</v>
      </c>
      <c r="C1317" t="s">
        <v>1770</v>
      </c>
    </row>
    <row r="1318" spans="1:3" x14ac:dyDescent="0.2">
      <c r="A1318">
        <v>2003</v>
      </c>
      <c r="B1318">
        <v>1</v>
      </c>
      <c r="C1318" t="s">
        <v>1771</v>
      </c>
    </row>
    <row r="1319" spans="1:3" x14ac:dyDescent="0.2">
      <c r="A1319">
        <v>2003</v>
      </c>
      <c r="B1319">
        <v>1</v>
      </c>
      <c r="C1319" t="s">
        <v>1772</v>
      </c>
    </row>
    <row r="1320" spans="1:3" x14ac:dyDescent="0.2">
      <c r="A1320">
        <v>2003</v>
      </c>
      <c r="B1320">
        <v>1</v>
      </c>
      <c r="C1320" t="s">
        <v>1773</v>
      </c>
    </row>
    <row r="1321" spans="1:3" x14ac:dyDescent="0.2">
      <c r="A1321">
        <v>2003</v>
      </c>
      <c r="B1321">
        <v>1</v>
      </c>
      <c r="C1321" t="s">
        <v>1774</v>
      </c>
    </row>
    <row r="1322" spans="1:3" x14ac:dyDescent="0.2">
      <c r="A1322">
        <v>2003</v>
      </c>
      <c r="B1322">
        <v>1</v>
      </c>
      <c r="C1322" t="s">
        <v>1775</v>
      </c>
    </row>
    <row r="1323" spans="1:3" x14ac:dyDescent="0.2">
      <c r="A1323">
        <v>2003</v>
      </c>
      <c r="B1323">
        <v>1</v>
      </c>
      <c r="C1323" t="s">
        <v>1776</v>
      </c>
    </row>
    <row r="1324" spans="1:3" x14ac:dyDescent="0.2">
      <c r="A1324">
        <v>2003</v>
      </c>
      <c r="B1324">
        <v>1</v>
      </c>
      <c r="C1324" t="s">
        <v>1777</v>
      </c>
    </row>
    <row r="1325" spans="1:3" x14ac:dyDescent="0.2">
      <c r="A1325">
        <v>2003</v>
      </c>
      <c r="B1325">
        <v>1</v>
      </c>
      <c r="C1325" t="s">
        <v>1778</v>
      </c>
    </row>
    <row r="1326" spans="1:3" x14ac:dyDescent="0.2">
      <c r="A1326">
        <v>2003</v>
      </c>
      <c r="B1326">
        <v>1</v>
      </c>
      <c r="C1326" t="s">
        <v>1779</v>
      </c>
    </row>
    <row r="1327" spans="1:3" x14ac:dyDescent="0.2">
      <c r="A1327">
        <v>2003</v>
      </c>
      <c r="B1327">
        <v>1</v>
      </c>
      <c r="C1327" t="s">
        <v>1780</v>
      </c>
    </row>
    <row r="1328" spans="1:3" x14ac:dyDescent="0.2">
      <c r="A1328">
        <v>2003</v>
      </c>
      <c r="B1328">
        <v>1</v>
      </c>
      <c r="C1328" t="s">
        <v>1781</v>
      </c>
    </row>
    <row r="1329" spans="1:3" x14ac:dyDescent="0.2">
      <c r="A1329">
        <v>2003</v>
      </c>
      <c r="B1329">
        <v>1</v>
      </c>
      <c r="C1329" t="s">
        <v>1782</v>
      </c>
    </row>
    <row r="1330" spans="1:3" x14ac:dyDescent="0.2">
      <c r="A1330">
        <v>2003</v>
      </c>
      <c r="B1330">
        <v>1</v>
      </c>
      <c r="C1330" t="s">
        <v>1783</v>
      </c>
    </row>
    <row r="1331" spans="1:3" x14ac:dyDescent="0.2">
      <c r="A1331">
        <v>2003</v>
      </c>
      <c r="B1331">
        <v>1</v>
      </c>
      <c r="C1331" t="s">
        <v>1784</v>
      </c>
    </row>
    <row r="1332" spans="1:3" x14ac:dyDescent="0.2">
      <c r="A1332">
        <v>2003</v>
      </c>
      <c r="B1332">
        <v>1</v>
      </c>
      <c r="C1332" t="s">
        <v>1785</v>
      </c>
    </row>
    <row r="1333" spans="1:3" x14ac:dyDescent="0.2">
      <c r="A1333">
        <v>2003</v>
      </c>
      <c r="B1333">
        <v>1</v>
      </c>
      <c r="C1333" t="s">
        <v>1786</v>
      </c>
    </row>
    <row r="1334" spans="1:3" x14ac:dyDescent="0.2">
      <c r="A1334">
        <v>2003</v>
      </c>
      <c r="B1334">
        <v>1</v>
      </c>
      <c r="C1334" t="s">
        <v>1787</v>
      </c>
    </row>
    <row r="1335" spans="1:3" x14ac:dyDescent="0.2">
      <c r="A1335">
        <v>2003</v>
      </c>
      <c r="B1335">
        <v>1</v>
      </c>
      <c r="C1335" t="s">
        <v>1788</v>
      </c>
    </row>
    <row r="1336" spans="1:3" x14ac:dyDescent="0.2">
      <c r="A1336">
        <v>2003</v>
      </c>
      <c r="B1336">
        <v>1</v>
      </c>
      <c r="C1336" t="s">
        <v>1789</v>
      </c>
    </row>
    <row r="1337" spans="1:3" x14ac:dyDescent="0.2">
      <c r="A1337">
        <v>2003</v>
      </c>
      <c r="B1337">
        <v>1</v>
      </c>
      <c r="C1337" t="s">
        <v>1790</v>
      </c>
    </row>
    <row r="1338" spans="1:3" x14ac:dyDescent="0.2">
      <c r="A1338">
        <v>2003</v>
      </c>
      <c r="B1338">
        <v>1</v>
      </c>
      <c r="C1338" t="s">
        <v>1791</v>
      </c>
    </row>
    <row r="1339" spans="1:3" x14ac:dyDescent="0.2">
      <c r="A1339">
        <v>2003</v>
      </c>
      <c r="B1339">
        <v>1</v>
      </c>
      <c r="C1339" t="s">
        <v>1792</v>
      </c>
    </row>
    <row r="1340" spans="1:3" x14ac:dyDescent="0.2">
      <c r="A1340">
        <v>2003</v>
      </c>
      <c r="B1340">
        <v>1</v>
      </c>
      <c r="C1340" t="s">
        <v>1793</v>
      </c>
    </row>
    <row r="1341" spans="1:3" x14ac:dyDescent="0.2">
      <c r="A1341">
        <v>2003</v>
      </c>
      <c r="B1341">
        <v>1</v>
      </c>
      <c r="C1341" t="s">
        <v>1794</v>
      </c>
    </row>
    <row r="1342" spans="1:3" x14ac:dyDescent="0.2">
      <c r="A1342">
        <v>2003</v>
      </c>
      <c r="B1342">
        <v>1</v>
      </c>
      <c r="C1342" t="s">
        <v>1795</v>
      </c>
    </row>
    <row r="1343" spans="1:3" x14ac:dyDescent="0.2">
      <c r="A1343">
        <v>2003</v>
      </c>
      <c r="B1343">
        <v>1</v>
      </c>
      <c r="C1343" t="s">
        <v>1796</v>
      </c>
    </row>
    <row r="1344" spans="1:3" x14ac:dyDescent="0.2">
      <c r="A1344">
        <v>2003</v>
      </c>
      <c r="B1344">
        <v>1</v>
      </c>
      <c r="C1344" t="s">
        <v>1797</v>
      </c>
    </row>
    <row r="1345" spans="1:3" x14ac:dyDescent="0.2">
      <c r="A1345">
        <v>2003</v>
      </c>
      <c r="B1345">
        <v>1</v>
      </c>
      <c r="C1345" t="s">
        <v>1798</v>
      </c>
    </row>
    <row r="1346" spans="1:3" x14ac:dyDescent="0.2">
      <c r="A1346">
        <v>2004</v>
      </c>
      <c r="B1346">
        <v>1</v>
      </c>
      <c r="C1346" t="s">
        <v>1799</v>
      </c>
    </row>
    <row r="1347" spans="1:3" x14ac:dyDescent="0.2">
      <c r="A1347">
        <v>2004</v>
      </c>
      <c r="B1347">
        <v>1</v>
      </c>
      <c r="C1347" t="s">
        <v>1800</v>
      </c>
    </row>
    <row r="1348" spans="1:3" x14ac:dyDescent="0.2">
      <c r="A1348">
        <v>2004</v>
      </c>
      <c r="B1348">
        <v>1</v>
      </c>
      <c r="C1348" t="s">
        <v>1801</v>
      </c>
    </row>
    <row r="1349" spans="1:3" x14ac:dyDescent="0.2">
      <c r="A1349">
        <v>2004</v>
      </c>
      <c r="B1349">
        <v>1</v>
      </c>
      <c r="C1349" t="s">
        <v>1802</v>
      </c>
    </row>
    <row r="1350" spans="1:3" x14ac:dyDescent="0.2">
      <c r="A1350">
        <v>2004</v>
      </c>
      <c r="B1350">
        <v>1</v>
      </c>
      <c r="C1350" t="s">
        <v>1803</v>
      </c>
    </row>
    <row r="1351" spans="1:3" x14ac:dyDescent="0.2">
      <c r="A1351">
        <v>2004</v>
      </c>
      <c r="B1351">
        <v>1</v>
      </c>
      <c r="C1351" t="s">
        <v>1804</v>
      </c>
    </row>
    <row r="1352" spans="1:3" x14ac:dyDescent="0.2">
      <c r="A1352">
        <v>2004</v>
      </c>
      <c r="B1352">
        <v>1</v>
      </c>
      <c r="C1352" t="s">
        <v>1805</v>
      </c>
    </row>
    <row r="1353" spans="1:3" x14ac:dyDescent="0.2">
      <c r="A1353">
        <v>2004</v>
      </c>
      <c r="B1353">
        <v>1</v>
      </c>
      <c r="C1353" t="s">
        <v>1806</v>
      </c>
    </row>
    <row r="1354" spans="1:3" x14ac:dyDescent="0.2">
      <c r="A1354">
        <v>2004</v>
      </c>
      <c r="B1354">
        <v>1</v>
      </c>
      <c r="C1354" t="s">
        <v>1807</v>
      </c>
    </row>
    <row r="1355" spans="1:3" x14ac:dyDescent="0.2">
      <c r="A1355">
        <v>2004</v>
      </c>
      <c r="B1355">
        <v>1</v>
      </c>
      <c r="C1355" t="s">
        <v>1808</v>
      </c>
    </row>
    <row r="1356" spans="1:3" x14ac:dyDescent="0.2">
      <c r="A1356">
        <v>2004</v>
      </c>
      <c r="B1356">
        <v>1</v>
      </c>
      <c r="C1356" t="s">
        <v>1809</v>
      </c>
    </row>
    <row r="1357" spans="1:3" x14ac:dyDescent="0.2">
      <c r="A1357">
        <v>2004</v>
      </c>
      <c r="B1357">
        <v>1</v>
      </c>
      <c r="C1357" t="s">
        <v>1810</v>
      </c>
    </row>
    <row r="1358" spans="1:3" x14ac:dyDescent="0.2">
      <c r="A1358">
        <v>2004</v>
      </c>
      <c r="B1358">
        <v>1</v>
      </c>
      <c r="C1358" t="s">
        <v>1811</v>
      </c>
    </row>
    <row r="1359" spans="1:3" x14ac:dyDescent="0.2">
      <c r="A1359">
        <v>2004</v>
      </c>
      <c r="B1359">
        <v>1</v>
      </c>
      <c r="C1359" t="s">
        <v>1812</v>
      </c>
    </row>
    <row r="1360" spans="1:3" x14ac:dyDescent="0.2">
      <c r="A1360">
        <v>2004</v>
      </c>
      <c r="B1360">
        <v>0.34000000357627869</v>
      </c>
      <c r="C1360" t="s">
        <v>1813</v>
      </c>
    </row>
    <row r="1361" spans="1:3" x14ac:dyDescent="0.2">
      <c r="A1361">
        <v>2004</v>
      </c>
      <c r="B1361">
        <v>1</v>
      </c>
      <c r="C1361" t="s">
        <v>1814</v>
      </c>
    </row>
    <row r="1362" spans="1:3" x14ac:dyDescent="0.2">
      <c r="A1362">
        <v>2004</v>
      </c>
      <c r="B1362">
        <v>1</v>
      </c>
      <c r="C1362" t="s">
        <v>1815</v>
      </c>
    </row>
    <row r="1363" spans="1:3" x14ac:dyDescent="0.2">
      <c r="A1363">
        <v>2004</v>
      </c>
      <c r="B1363">
        <v>1</v>
      </c>
      <c r="C1363" t="s">
        <v>1816</v>
      </c>
    </row>
    <row r="1364" spans="1:3" x14ac:dyDescent="0.2">
      <c r="A1364">
        <v>2004</v>
      </c>
      <c r="B1364">
        <v>1</v>
      </c>
      <c r="C1364" t="s">
        <v>1817</v>
      </c>
    </row>
    <row r="1365" spans="1:3" x14ac:dyDescent="0.2">
      <c r="A1365">
        <v>2004</v>
      </c>
      <c r="B1365">
        <v>1</v>
      </c>
      <c r="C1365" t="s">
        <v>1818</v>
      </c>
    </row>
    <row r="1366" spans="1:3" x14ac:dyDescent="0.2">
      <c r="A1366">
        <v>2004</v>
      </c>
      <c r="B1366">
        <v>1</v>
      </c>
      <c r="C1366" t="s">
        <v>1819</v>
      </c>
    </row>
    <row r="1367" spans="1:3" x14ac:dyDescent="0.2">
      <c r="A1367">
        <v>2004</v>
      </c>
      <c r="B1367">
        <v>1</v>
      </c>
      <c r="C1367" t="s">
        <v>1820</v>
      </c>
    </row>
    <row r="1368" spans="1:3" x14ac:dyDescent="0.2">
      <c r="A1368">
        <v>2004</v>
      </c>
      <c r="B1368">
        <v>1</v>
      </c>
      <c r="C1368" t="s">
        <v>1821</v>
      </c>
    </row>
    <row r="1369" spans="1:3" x14ac:dyDescent="0.2">
      <c r="A1369">
        <v>2004</v>
      </c>
      <c r="B1369">
        <v>1</v>
      </c>
      <c r="C1369" t="s">
        <v>1822</v>
      </c>
    </row>
    <row r="1370" spans="1:3" x14ac:dyDescent="0.2">
      <c r="A1370">
        <v>2004</v>
      </c>
      <c r="B1370">
        <v>1</v>
      </c>
      <c r="C1370" t="s">
        <v>1823</v>
      </c>
    </row>
    <row r="1371" spans="1:3" x14ac:dyDescent="0.2">
      <c r="A1371">
        <v>2004</v>
      </c>
      <c r="B1371">
        <v>1</v>
      </c>
      <c r="C1371" t="s">
        <v>1824</v>
      </c>
    </row>
    <row r="1372" spans="1:3" x14ac:dyDescent="0.2">
      <c r="A1372">
        <v>2004</v>
      </c>
      <c r="B1372">
        <v>1</v>
      </c>
      <c r="C1372" t="s">
        <v>1825</v>
      </c>
    </row>
    <row r="1373" spans="1:3" x14ac:dyDescent="0.2">
      <c r="A1373">
        <v>2004</v>
      </c>
      <c r="B1373">
        <v>1</v>
      </c>
      <c r="C1373" t="s">
        <v>1826</v>
      </c>
    </row>
    <row r="1374" spans="1:3" x14ac:dyDescent="0.2">
      <c r="A1374">
        <v>2004</v>
      </c>
      <c r="B1374">
        <v>1</v>
      </c>
      <c r="C1374" t="s">
        <v>1827</v>
      </c>
    </row>
    <row r="1375" spans="1:3" x14ac:dyDescent="0.2">
      <c r="A1375">
        <v>2004</v>
      </c>
      <c r="B1375">
        <v>1</v>
      </c>
      <c r="C1375" t="s">
        <v>1828</v>
      </c>
    </row>
    <row r="1376" spans="1:3" x14ac:dyDescent="0.2">
      <c r="A1376">
        <v>2004</v>
      </c>
      <c r="B1376">
        <v>1</v>
      </c>
      <c r="C1376" t="s">
        <v>1829</v>
      </c>
    </row>
    <row r="1377" spans="1:3" x14ac:dyDescent="0.2">
      <c r="A1377">
        <v>2004</v>
      </c>
      <c r="B1377">
        <v>1</v>
      </c>
      <c r="C1377" t="s">
        <v>1830</v>
      </c>
    </row>
    <row r="1378" spans="1:3" x14ac:dyDescent="0.2">
      <c r="A1378">
        <v>2004</v>
      </c>
      <c r="B1378">
        <v>1</v>
      </c>
      <c r="C1378" t="s">
        <v>1831</v>
      </c>
    </row>
    <row r="1379" spans="1:3" x14ac:dyDescent="0.2">
      <c r="A1379">
        <v>2004</v>
      </c>
      <c r="B1379">
        <v>1</v>
      </c>
      <c r="C1379" t="s">
        <v>1832</v>
      </c>
    </row>
    <row r="1380" spans="1:3" x14ac:dyDescent="0.2">
      <c r="A1380">
        <v>2004</v>
      </c>
      <c r="B1380">
        <v>1</v>
      </c>
      <c r="C1380" t="s">
        <v>1833</v>
      </c>
    </row>
    <row r="1381" spans="1:3" x14ac:dyDescent="0.2">
      <c r="A1381">
        <v>2004</v>
      </c>
      <c r="B1381">
        <v>1</v>
      </c>
      <c r="C1381" t="s">
        <v>1834</v>
      </c>
    </row>
    <row r="1382" spans="1:3" x14ac:dyDescent="0.2">
      <c r="A1382">
        <v>2004</v>
      </c>
      <c r="B1382">
        <v>1</v>
      </c>
      <c r="C1382" t="s">
        <v>1835</v>
      </c>
    </row>
    <row r="1383" spans="1:3" x14ac:dyDescent="0.2">
      <c r="A1383">
        <v>2004</v>
      </c>
      <c r="B1383">
        <v>1</v>
      </c>
      <c r="C1383" t="s">
        <v>1836</v>
      </c>
    </row>
    <row r="1384" spans="1:3" x14ac:dyDescent="0.2">
      <c r="A1384">
        <v>2004</v>
      </c>
      <c r="B1384">
        <v>1</v>
      </c>
      <c r="C1384" t="s">
        <v>1837</v>
      </c>
    </row>
    <row r="1385" spans="1:3" x14ac:dyDescent="0.2">
      <c r="A1385">
        <v>2004</v>
      </c>
      <c r="B1385">
        <v>1</v>
      </c>
      <c r="C1385" t="s">
        <v>1838</v>
      </c>
    </row>
    <row r="1386" spans="1:3" x14ac:dyDescent="0.2">
      <c r="A1386">
        <v>2004</v>
      </c>
      <c r="B1386">
        <v>1</v>
      </c>
      <c r="C1386" t="s">
        <v>1839</v>
      </c>
    </row>
    <row r="1387" spans="1:3" x14ac:dyDescent="0.2">
      <c r="A1387">
        <v>2004</v>
      </c>
      <c r="B1387">
        <v>1</v>
      </c>
      <c r="C1387" t="s">
        <v>1840</v>
      </c>
    </row>
    <row r="1388" spans="1:3" x14ac:dyDescent="0.2">
      <c r="A1388">
        <v>2004</v>
      </c>
      <c r="B1388">
        <v>1</v>
      </c>
      <c r="C1388" t="s">
        <v>1841</v>
      </c>
    </row>
    <row r="1389" spans="1:3" x14ac:dyDescent="0.2">
      <c r="A1389">
        <v>2004</v>
      </c>
      <c r="B1389">
        <v>1</v>
      </c>
      <c r="C1389" t="s">
        <v>1842</v>
      </c>
    </row>
    <row r="1390" spans="1:3" x14ac:dyDescent="0.2">
      <c r="A1390">
        <v>2004</v>
      </c>
      <c r="B1390">
        <v>1</v>
      </c>
      <c r="C1390" t="s">
        <v>1843</v>
      </c>
    </row>
    <row r="1391" spans="1:3" x14ac:dyDescent="0.2">
      <c r="A1391">
        <v>2004</v>
      </c>
      <c r="B1391">
        <v>1</v>
      </c>
      <c r="C1391" t="s">
        <v>1844</v>
      </c>
    </row>
    <row r="1392" spans="1:3" x14ac:dyDescent="0.2">
      <c r="A1392">
        <v>2004</v>
      </c>
      <c r="B1392">
        <v>1</v>
      </c>
      <c r="C1392" t="s">
        <v>1845</v>
      </c>
    </row>
    <row r="1393" spans="1:3" x14ac:dyDescent="0.2">
      <c r="A1393">
        <v>2004</v>
      </c>
      <c r="B1393">
        <v>1</v>
      </c>
      <c r="C1393" t="s">
        <v>1846</v>
      </c>
    </row>
    <row r="1394" spans="1:3" x14ac:dyDescent="0.2">
      <c r="A1394">
        <v>2004</v>
      </c>
      <c r="B1394">
        <v>1</v>
      </c>
      <c r="C1394" t="s">
        <v>1847</v>
      </c>
    </row>
    <row r="1395" spans="1:3" x14ac:dyDescent="0.2">
      <c r="A1395">
        <v>2004</v>
      </c>
      <c r="B1395">
        <v>1</v>
      </c>
      <c r="C1395" t="s">
        <v>1848</v>
      </c>
    </row>
    <row r="1396" spans="1:3" x14ac:dyDescent="0.2">
      <c r="A1396">
        <v>2004</v>
      </c>
      <c r="B1396">
        <v>1</v>
      </c>
      <c r="C1396" t="s">
        <v>1849</v>
      </c>
    </row>
    <row r="1397" spans="1:3" x14ac:dyDescent="0.2">
      <c r="A1397">
        <v>2004</v>
      </c>
      <c r="B1397">
        <v>1</v>
      </c>
      <c r="C1397" t="s">
        <v>1850</v>
      </c>
    </row>
    <row r="1398" spans="1:3" x14ac:dyDescent="0.2">
      <c r="A1398">
        <v>2004</v>
      </c>
      <c r="B1398">
        <v>1</v>
      </c>
      <c r="C1398" t="s">
        <v>1851</v>
      </c>
    </row>
    <row r="1399" spans="1:3" x14ac:dyDescent="0.2">
      <c r="A1399">
        <v>2004</v>
      </c>
      <c r="B1399">
        <v>1</v>
      </c>
      <c r="C1399" t="s">
        <v>1852</v>
      </c>
    </row>
    <row r="1400" spans="1:3" x14ac:dyDescent="0.2">
      <c r="A1400">
        <v>2004</v>
      </c>
      <c r="B1400">
        <v>1</v>
      </c>
      <c r="C1400" t="s">
        <v>1853</v>
      </c>
    </row>
    <row r="1401" spans="1:3" x14ac:dyDescent="0.2">
      <c r="A1401">
        <v>2004</v>
      </c>
      <c r="B1401">
        <v>1</v>
      </c>
      <c r="C1401" t="s">
        <v>1854</v>
      </c>
    </row>
    <row r="1402" spans="1:3" x14ac:dyDescent="0.2">
      <c r="A1402">
        <v>2004</v>
      </c>
      <c r="B1402">
        <v>1</v>
      </c>
      <c r="C1402" t="s">
        <v>1855</v>
      </c>
    </row>
    <row r="1403" spans="1:3" x14ac:dyDescent="0.2">
      <c r="A1403">
        <v>2004</v>
      </c>
      <c r="B1403">
        <v>1</v>
      </c>
      <c r="C1403" t="s">
        <v>1856</v>
      </c>
    </row>
    <row r="1404" spans="1:3" x14ac:dyDescent="0.2">
      <c r="A1404">
        <v>2004</v>
      </c>
      <c r="B1404">
        <v>1</v>
      </c>
      <c r="C1404" t="s">
        <v>1857</v>
      </c>
    </row>
    <row r="1405" spans="1:3" x14ac:dyDescent="0.2">
      <c r="A1405">
        <v>2004</v>
      </c>
      <c r="B1405">
        <v>1</v>
      </c>
      <c r="C1405" t="s">
        <v>1858</v>
      </c>
    </row>
    <row r="1406" spans="1:3" x14ac:dyDescent="0.2">
      <c r="A1406">
        <v>2004</v>
      </c>
      <c r="B1406">
        <v>1</v>
      </c>
      <c r="C1406" t="s">
        <v>1859</v>
      </c>
    </row>
    <row r="1407" spans="1:3" x14ac:dyDescent="0.2">
      <c r="A1407">
        <v>2004</v>
      </c>
      <c r="B1407">
        <v>1</v>
      </c>
      <c r="C1407" t="s">
        <v>1860</v>
      </c>
    </row>
    <row r="1408" spans="1:3" x14ac:dyDescent="0.2">
      <c r="A1408">
        <v>2004</v>
      </c>
      <c r="B1408">
        <v>1</v>
      </c>
      <c r="C1408" t="s">
        <v>1861</v>
      </c>
    </row>
    <row r="1409" spans="1:3" x14ac:dyDescent="0.2">
      <c r="A1409">
        <v>2004</v>
      </c>
      <c r="B1409">
        <v>1</v>
      </c>
      <c r="C1409" t="s">
        <v>1862</v>
      </c>
    </row>
    <row r="1410" spans="1:3" x14ac:dyDescent="0.2">
      <c r="A1410">
        <v>2004</v>
      </c>
      <c r="B1410">
        <v>1</v>
      </c>
      <c r="C1410" t="s">
        <v>1863</v>
      </c>
    </row>
    <row r="1411" spans="1:3" x14ac:dyDescent="0.2">
      <c r="A1411">
        <v>2004</v>
      </c>
      <c r="B1411">
        <v>1</v>
      </c>
      <c r="C1411" t="s">
        <v>1864</v>
      </c>
    </row>
    <row r="1412" spans="1:3" x14ac:dyDescent="0.2">
      <c r="A1412">
        <v>2004</v>
      </c>
      <c r="B1412">
        <v>1</v>
      </c>
      <c r="C1412" t="s">
        <v>1865</v>
      </c>
    </row>
    <row r="1413" spans="1:3" x14ac:dyDescent="0.2">
      <c r="A1413">
        <v>2004</v>
      </c>
      <c r="B1413">
        <v>1</v>
      </c>
      <c r="C1413" t="s">
        <v>1866</v>
      </c>
    </row>
    <row r="1414" spans="1:3" x14ac:dyDescent="0.2">
      <c r="A1414">
        <v>2004</v>
      </c>
      <c r="B1414">
        <v>1</v>
      </c>
      <c r="C1414" t="s">
        <v>1867</v>
      </c>
    </row>
    <row r="1415" spans="1:3" x14ac:dyDescent="0.2">
      <c r="A1415">
        <v>2004</v>
      </c>
      <c r="B1415">
        <v>1</v>
      </c>
      <c r="C1415" t="s">
        <v>1868</v>
      </c>
    </row>
    <row r="1416" spans="1:3" x14ac:dyDescent="0.2">
      <c r="A1416">
        <v>2005</v>
      </c>
      <c r="B1416">
        <v>1</v>
      </c>
      <c r="C1416" t="s">
        <v>1869</v>
      </c>
    </row>
    <row r="1417" spans="1:3" x14ac:dyDescent="0.2">
      <c r="A1417">
        <v>2005</v>
      </c>
      <c r="B1417">
        <v>1</v>
      </c>
      <c r="C1417" t="s">
        <v>1870</v>
      </c>
    </row>
    <row r="1418" spans="1:3" x14ac:dyDescent="0.2">
      <c r="A1418">
        <v>2005</v>
      </c>
      <c r="B1418">
        <v>1</v>
      </c>
      <c r="C1418" t="s">
        <v>1871</v>
      </c>
    </row>
    <row r="1419" spans="1:3" x14ac:dyDescent="0.2">
      <c r="A1419">
        <v>2005</v>
      </c>
      <c r="B1419">
        <v>1</v>
      </c>
      <c r="C1419" t="s">
        <v>1872</v>
      </c>
    </row>
    <row r="1420" spans="1:3" x14ac:dyDescent="0.2">
      <c r="A1420">
        <v>2005</v>
      </c>
      <c r="B1420">
        <v>1</v>
      </c>
      <c r="C1420" t="s">
        <v>1873</v>
      </c>
    </row>
    <row r="1421" spans="1:3" x14ac:dyDescent="0.2">
      <c r="A1421">
        <v>2005</v>
      </c>
      <c r="B1421">
        <v>1</v>
      </c>
      <c r="C1421" t="s">
        <v>1874</v>
      </c>
    </row>
    <row r="1422" spans="1:3" x14ac:dyDescent="0.2">
      <c r="A1422">
        <v>2005</v>
      </c>
      <c r="B1422">
        <v>1</v>
      </c>
      <c r="C1422" t="s">
        <v>1875</v>
      </c>
    </row>
    <row r="1423" spans="1:3" x14ac:dyDescent="0.2">
      <c r="A1423">
        <v>2005</v>
      </c>
      <c r="B1423">
        <v>1</v>
      </c>
      <c r="C1423" t="s">
        <v>1876</v>
      </c>
    </row>
    <row r="1424" spans="1:3" x14ac:dyDescent="0.2">
      <c r="A1424">
        <v>2005</v>
      </c>
      <c r="B1424">
        <v>1</v>
      </c>
      <c r="C1424" t="s">
        <v>1877</v>
      </c>
    </row>
    <row r="1425" spans="1:3" x14ac:dyDescent="0.2">
      <c r="A1425">
        <v>2005</v>
      </c>
      <c r="B1425">
        <v>1</v>
      </c>
      <c r="C1425" t="s">
        <v>1878</v>
      </c>
    </row>
    <row r="1426" spans="1:3" x14ac:dyDescent="0.2">
      <c r="A1426">
        <v>2005</v>
      </c>
      <c r="B1426">
        <v>1</v>
      </c>
      <c r="C1426" t="s">
        <v>1879</v>
      </c>
    </row>
    <row r="1427" spans="1:3" x14ac:dyDescent="0.2">
      <c r="A1427">
        <v>2005</v>
      </c>
      <c r="B1427">
        <v>1</v>
      </c>
      <c r="C1427" t="s">
        <v>1880</v>
      </c>
    </row>
    <row r="1428" spans="1:3" x14ac:dyDescent="0.2">
      <c r="A1428">
        <v>2005</v>
      </c>
      <c r="B1428">
        <v>1</v>
      </c>
      <c r="C1428" t="s">
        <v>1881</v>
      </c>
    </row>
    <row r="1429" spans="1:3" x14ac:dyDescent="0.2">
      <c r="A1429">
        <v>2005</v>
      </c>
      <c r="B1429">
        <v>1</v>
      </c>
      <c r="C1429" t="s">
        <v>1882</v>
      </c>
    </row>
    <row r="1430" spans="1:3" x14ac:dyDescent="0.2">
      <c r="A1430">
        <v>2005</v>
      </c>
      <c r="B1430">
        <v>0.32999998331069946</v>
      </c>
      <c r="C1430" t="s">
        <v>1883</v>
      </c>
    </row>
    <row r="1431" spans="1:3" x14ac:dyDescent="0.2">
      <c r="A1431">
        <v>2005</v>
      </c>
      <c r="B1431">
        <v>1</v>
      </c>
      <c r="C1431" t="s">
        <v>1884</v>
      </c>
    </row>
    <row r="1432" spans="1:3" x14ac:dyDescent="0.2">
      <c r="A1432">
        <v>2005</v>
      </c>
      <c r="B1432">
        <v>1</v>
      </c>
      <c r="C1432" t="s">
        <v>1885</v>
      </c>
    </row>
    <row r="1433" spans="1:3" x14ac:dyDescent="0.2">
      <c r="A1433">
        <v>2005</v>
      </c>
      <c r="B1433">
        <v>1</v>
      </c>
      <c r="C1433" t="s">
        <v>1886</v>
      </c>
    </row>
    <row r="1434" spans="1:3" x14ac:dyDescent="0.2">
      <c r="A1434">
        <v>2005</v>
      </c>
      <c r="B1434">
        <v>1</v>
      </c>
      <c r="C1434" t="s">
        <v>1887</v>
      </c>
    </row>
    <row r="1435" spans="1:3" x14ac:dyDescent="0.2">
      <c r="A1435">
        <v>2005</v>
      </c>
      <c r="B1435">
        <v>1</v>
      </c>
      <c r="C1435" t="s">
        <v>1888</v>
      </c>
    </row>
    <row r="1436" spans="1:3" x14ac:dyDescent="0.2">
      <c r="A1436">
        <v>2005</v>
      </c>
      <c r="B1436">
        <v>1</v>
      </c>
      <c r="C1436" t="s">
        <v>1889</v>
      </c>
    </row>
    <row r="1437" spans="1:3" x14ac:dyDescent="0.2">
      <c r="A1437">
        <v>2005</v>
      </c>
      <c r="B1437">
        <v>1</v>
      </c>
      <c r="C1437" t="s">
        <v>1890</v>
      </c>
    </row>
    <row r="1438" spans="1:3" x14ac:dyDescent="0.2">
      <c r="A1438">
        <v>2005</v>
      </c>
      <c r="B1438">
        <v>1</v>
      </c>
      <c r="C1438" t="s">
        <v>1891</v>
      </c>
    </row>
    <row r="1439" spans="1:3" x14ac:dyDescent="0.2">
      <c r="A1439">
        <v>2005</v>
      </c>
      <c r="B1439">
        <v>1</v>
      </c>
      <c r="C1439" t="s">
        <v>1892</v>
      </c>
    </row>
    <row r="1440" spans="1:3" x14ac:dyDescent="0.2">
      <c r="A1440">
        <v>2005</v>
      </c>
      <c r="B1440">
        <v>1</v>
      </c>
      <c r="C1440" t="s">
        <v>1893</v>
      </c>
    </row>
    <row r="1441" spans="1:3" x14ac:dyDescent="0.2">
      <c r="A1441">
        <v>2005</v>
      </c>
      <c r="B1441">
        <v>1</v>
      </c>
      <c r="C1441" t="s">
        <v>1894</v>
      </c>
    </row>
    <row r="1442" spans="1:3" x14ac:dyDescent="0.2">
      <c r="A1442">
        <v>2005</v>
      </c>
      <c r="B1442">
        <v>1</v>
      </c>
      <c r="C1442" t="s">
        <v>1895</v>
      </c>
    </row>
    <row r="1443" spans="1:3" x14ac:dyDescent="0.2">
      <c r="A1443">
        <v>2005</v>
      </c>
      <c r="B1443">
        <v>1</v>
      </c>
      <c r="C1443" t="s">
        <v>1896</v>
      </c>
    </row>
    <row r="1444" spans="1:3" x14ac:dyDescent="0.2">
      <c r="A1444">
        <v>2005</v>
      </c>
      <c r="B1444">
        <v>1</v>
      </c>
      <c r="C1444" t="s">
        <v>1897</v>
      </c>
    </row>
    <row r="1445" spans="1:3" x14ac:dyDescent="0.2">
      <c r="A1445">
        <v>2005</v>
      </c>
      <c r="B1445">
        <v>1</v>
      </c>
      <c r="C1445" t="s">
        <v>1898</v>
      </c>
    </row>
    <row r="1446" spans="1:3" x14ac:dyDescent="0.2">
      <c r="A1446">
        <v>2005</v>
      </c>
      <c r="B1446">
        <v>1</v>
      </c>
      <c r="C1446" t="s">
        <v>1899</v>
      </c>
    </row>
    <row r="1447" spans="1:3" x14ac:dyDescent="0.2">
      <c r="A1447">
        <v>2005</v>
      </c>
      <c r="B1447">
        <v>1</v>
      </c>
      <c r="C1447" t="s">
        <v>1900</v>
      </c>
    </row>
    <row r="1448" spans="1:3" x14ac:dyDescent="0.2">
      <c r="A1448">
        <v>2005</v>
      </c>
      <c r="B1448">
        <v>1</v>
      </c>
      <c r="C1448" t="s">
        <v>1901</v>
      </c>
    </row>
    <row r="1449" spans="1:3" x14ac:dyDescent="0.2">
      <c r="A1449">
        <v>2005</v>
      </c>
      <c r="B1449">
        <v>1</v>
      </c>
      <c r="C1449" t="s">
        <v>1902</v>
      </c>
    </row>
    <row r="1450" spans="1:3" x14ac:dyDescent="0.2">
      <c r="A1450">
        <v>2005</v>
      </c>
      <c r="B1450">
        <v>1</v>
      </c>
      <c r="C1450" t="s">
        <v>1903</v>
      </c>
    </row>
    <row r="1451" spans="1:3" x14ac:dyDescent="0.2">
      <c r="A1451">
        <v>2005</v>
      </c>
      <c r="B1451">
        <v>1</v>
      </c>
      <c r="C1451" t="s">
        <v>1904</v>
      </c>
    </row>
    <row r="1452" spans="1:3" x14ac:dyDescent="0.2">
      <c r="A1452">
        <v>2005</v>
      </c>
      <c r="B1452">
        <v>1</v>
      </c>
      <c r="C1452" t="s">
        <v>1905</v>
      </c>
    </row>
    <row r="1453" spans="1:3" x14ac:dyDescent="0.2">
      <c r="A1453">
        <v>2005</v>
      </c>
      <c r="B1453">
        <v>1</v>
      </c>
      <c r="C1453" t="s">
        <v>1906</v>
      </c>
    </row>
    <row r="1454" spans="1:3" x14ac:dyDescent="0.2">
      <c r="A1454">
        <v>2005</v>
      </c>
      <c r="B1454">
        <v>1</v>
      </c>
      <c r="C1454" t="s">
        <v>1907</v>
      </c>
    </row>
    <row r="1455" spans="1:3" x14ac:dyDescent="0.2">
      <c r="A1455">
        <v>2005</v>
      </c>
      <c r="B1455">
        <v>1</v>
      </c>
      <c r="C1455" t="s">
        <v>1908</v>
      </c>
    </row>
    <row r="1456" spans="1:3" x14ac:dyDescent="0.2">
      <c r="A1456">
        <v>2005</v>
      </c>
      <c r="B1456">
        <v>1</v>
      </c>
      <c r="C1456" t="s">
        <v>1909</v>
      </c>
    </row>
    <row r="1457" spans="1:3" x14ac:dyDescent="0.2">
      <c r="A1457">
        <v>2005</v>
      </c>
      <c r="B1457">
        <v>1</v>
      </c>
      <c r="C1457" t="s">
        <v>1910</v>
      </c>
    </row>
    <row r="1458" spans="1:3" x14ac:dyDescent="0.2">
      <c r="A1458">
        <v>2005</v>
      </c>
      <c r="B1458">
        <v>1</v>
      </c>
      <c r="C1458" t="s">
        <v>1911</v>
      </c>
    </row>
    <row r="1459" spans="1:3" x14ac:dyDescent="0.2">
      <c r="A1459">
        <v>2005</v>
      </c>
      <c r="B1459">
        <v>1</v>
      </c>
      <c r="C1459" t="s">
        <v>1912</v>
      </c>
    </row>
    <row r="1460" spans="1:3" x14ac:dyDescent="0.2">
      <c r="A1460">
        <v>2005</v>
      </c>
      <c r="B1460">
        <v>1</v>
      </c>
      <c r="C1460" t="s">
        <v>1913</v>
      </c>
    </row>
    <row r="1461" spans="1:3" x14ac:dyDescent="0.2">
      <c r="A1461">
        <v>2005</v>
      </c>
      <c r="B1461">
        <v>1</v>
      </c>
      <c r="C1461" t="s">
        <v>1914</v>
      </c>
    </row>
    <row r="1462" spans="1:3" x14ac:dyDescent="0.2">
      <c r="A1462">
        <v>2005</v>
      </c>
      <c r="B1462">
        <v>1</v>
      </c>
      <c r="C1462" t="s">
        <v>1915</v>
      </c>
    </row>
    <row r="1463" spans="1:3" x14ac:dyDescent="0.2">
      <c r="A1463">
        <v>2005</v>
      </c>
      <c r="B1463">
        <v>1</v>
      </c>
      <c r="C1463" t="s">
        <v>1916</v>
      </c>
    </row>
    <row r="1464" spans="1:3" x14ac:dyDescent="0.2">
      <c r="A1464">
        <v>2005</v>
      </c>
      <c r="B1464">
        <v>1</v>
      </c>
      <c r="C1464" t="s">
        <v>1917</v>
      </c>
    </row>
    <row r="1465" spans="1:3" x14ac:dyDescent="0.2">
      <c r="A1465">
        <v>2005</v>
      </c>
      <c r="B1465">
        <v>1</v>
      </c>
      <c r="C1465" t="s">
        <v>1918</v>
      </c>
    </row>
    <row r="1466" spans="1:3" x14ac:dyDescent="0.2">
      <c r="A1466">
        <v>2005</v>
      </c>
      <c r="B1466">
        <v>1</v>
      </c>
      <c r="C1466" t="s">
        <v>1919</v>
      </c>
    </row>
    <row r="1467" spans="1:3" x14ac:dyDescent="0.2">
      <c r="A1467">
        <v>2005</v>
      </c>
      <c r="B1467">
        <v>1</v>
      </c>
      <c r="C1467" t="s">
        <v>1920</v>
      </c>
    </row>
    <row r="1468" spans="1:3" x14ac:dyDescent="0.2">
      <c r="A1468">
        <v>2005</v>
      </c>
      <c r="B1468">
        <v>1</v>
      </c>
      <c r="C1468" t="s">
        <v>1921</v>
      </c>
    </row>
    <row r="1469" spans="1:3" x14ac:dyDescent="0.2">
      <c r="A1469">
        <v>2005</v>
      </c>
      <c r="B1469">
        <v>1</v>
      </c>
      <c r="C1469" t="s">
        <v>1922</v>
      </c>
    </row>
    <row r="1470" spans="1:3" x14ac:dyDescent="0.2">
      <c r="A1470">
        <v>2005</v>
      </c>
      <c r="B1470">
        <v>1</v>
      </c>
      <c r="C1470" t="s">
        <v>1923</v>
      </c>
    </row>
    <row r="1471" spans="1:3" x14ac:dyDescent="0.2">
      <c r="A1471">
        <v>2005</v>
      </c>
      <c r="B1471">
        <v>1</v>
      </c>
      <c r="C1471" t="s">
        <v>1924</v>
      </c>
    </row>
    <row r="1472" spans="1:3" x14ac:dyDescent="0.2">
      <c r="A1472">
        <v>2005</v>
      </c>
      <c r="B1472">
        <v>1</v>
      </c>
      <c r="C1472" t="s">
        <v>1925</v>
      </c>
    </row>
    <row r="1473" spans="1:3" x14ac:dyDescent="0.2">
      <c r="A1473">
        <v>2005</v>
      </c>
      <c r="B1473">
        <v>1</v>
      </c>
      <c r="C1473" t="s">
        <v>1926</v>
      </c>
    </row>
    <row r="1474" spans="1:3" x14ac:dyDescent="0.2">
      <c r="A1474">
        <v>2005</v>
      </c>
      <c r="B1474">
        <v>1</v>
      </c>
      <c r="C1474" t="s">
        <v>1927</v>
      </c>
    </row>
    <row r="1475" spans="1:3" x14ac:dyDescent="0.2">
      <c r="A1475">
        <v>2005</v>
      </c>
      <c r="B1475">
        <v>1</v>
      </c>
      <c r="C1475" t="s">
        <v>1928</v>
      </c>
    </row>
    <row r="1476" spans="1:3" x14ac:dyDescent="0.2">
      <c r="A1476">
        <v>2005</v>
      </c>
      <c r="B1476">
        <v>1</v>
      </c>
      <c r="C1476" t="s">
        <v>1929</v>
      </c>
    </row>
    <row r="1477" spans="1:3" x14ac:dyDescent="0.2">
      <c r="A1477">
        <v>2005</v>
      </c>
      <c r="B1477">
        <v>1</v>
      </c>
      <c r="C1477" t="s">
        <v>1930</v>
      </c>
    </row>
    <row r="1478" spans="1:3" x14ac:dyDescent="0.2">
      <c r="A1478">
        <v>2005</v>
      </c>
      <c r="B1478">
        <v>1</v>
      </c>
      <c r="C1478" t="s">
        <v>1931</v>
      </c>
    </row>
    <row r="1479" spans="1:3" x14ac:dyDescent="0.2">
      <c r="A1479">
        <v>2005</v>
      </c>
      <c r="B1479">
        <v>1</v>
      </c>
      <c r="C1479" t="s">
        <v>1932</v>
      </c>
    </row>
    <row r="1480" spans="1:3" x14ac:dyDescent="0.2">
      <c r="A1480">
        <v>2005</v>
      </c>
      <c r="B1480">
        <v>1</v>
      </c>
      <c r="C1480" t="s">
        <v>1933</v>
      </c>
    </row>
    <row r="1481" spans="1:3" x14ac:dyDescent="0.2">
      <c r="A1481">
        <v>2005</v>
      </c>
      <c r="B1481">
        <v>1</v>
      </c>
      <c r="C1481" t="s">
        <v>1934</v>
      </c>
    </row>
    <row r="1482" spans="1:3" x14ac:dyDescent="0.2">
      <c r="A1482">
        <v>2005</v>
      </c>
      <c r="B1482">
        <v>1</v>
      </c>
      <c r="C1482" t="s">
        <v>1935</v>
      </c>
    </row>
    <row r="1483" spans="1:3" x14ac:dyDescent="0.2">
      <c r="A1483">
        <v>2005</v>
      </c>
      <c r="B1483">
        <v>1</v>
      </c>
      <c r="C1483" t="s">
        <v>1936</v>
      </c>
    </row>
    <row r="1484" spans="1:3" x14ac:dyDescent="0.2">
      <c r="A1484">
        <v>2005</v>
      </c>
      <c r="B1484">
        <v>1</v>
      </c>
      <c r="C1484" t="s">
        <v>1937</v>
      </c>
    </row>
    <row r="1485" spans="1:3" x14ac:dyDescent="0.2">
      <c r="A1485">
        <v>2005</v>
      </c>
      <c r="B1485">
        <v>1</v>
      </c>
      <c r="C1485" t="s">
        <v>1938</v>
      </c>
    </row>
    <row r="1486" spans="1:3" x14ac:dyDescent="0.2">
      <c r="A1486">
        <v>2005</v>
      </c>
      <c r="B1486">
        <v>1</v>
      </c>
      <c r="C1486" t="s">
        <v>1939</v>
      </c>
    </row>
    <row r="1487" spans="1:3" x14ac:dyDescent="0.2">
      <c r="A1487">
        <v>2005</v>
      </c>
      <c r="B1487">
        <v>1</v>
      </c>
      <c r="C1487" t="s">
        <v>1940</v>
      </c>
    </row>
    <row r="1488" spans="1:3" x14ac:dyDescent="0.2">
      <c r="A1488">
        <v>2006</v>
      </c>
      <c r="B1488">
        <v>1</v>
      </c>
      <c r="C1488" t="s">
        <v>1941</v>
      </c>
    </row>
    <row r="1489" spans="1:3" x14ac:dyDescent="0.2">
      <c r="A1489">
        <v>2006</v>
      </c>
      <c r="B1489">
        <v>1</v>
      </c>
      <c r="C1489" t="s">
        <v>1942</v>
      </c>
    </row>
    <row r="1490" spans="1:3" x14ac:dyDescent="0.2">
      <c r="A1490">
        <v>2006</v>
      </c>
      <c r="B1490">
        <v>1</v>
      </c>
      <c r="C1490" t="s">
        <v>1943</v>
      </c>
    </row>
    <row r="1491" spans="1:3" x14ac:dyDescent="0.2">
      <c r="A1491">
        <v>2006</v>
      </c>
      <c r="B1491">
        <v>1</v>
      </c>
      <c r="C1491" t="s">
        <v>1944</v>
      </c>
    </row>
    <row r="1492" spans="1:3" x14ac:dyDescent="0.2">
      <c r="A1492">
        <v>2006</v>
      </c>
      <c r="B1492">
        <v>1</v>
      </c>
      <c r="C1492" t="s">
        <v>1945</v>
      </c>
    </row>
    <row r="1493" spans="1:3" x14ac:dyDescent="0.2">
      <c r="A1493">
        <v>2006</v>
      </c>
      <c r="B1493">
        <v>1</v>
      </c>
      <c r="C1493" t="s">
        <v>1946</v>
      </c>
    </row>
    <row r="1494" spans="1:3" x14ac:dyDescent="0.2">
      <c r="A1494">
        <v>2006</v>
      </c>
      <c r="B1494">
        <v>1</v>
      </c>
      <c r="C1494" t="s">
        <v>1947</v>
      </c>
    </row>
    <row r="1495" spans="1:3" x14ac:dyDescent="0.2">
      <c r="A1495">
        <v>2006</v>
      </c>
      <c r="B1495">
        <v>1</v>
      </c>
      <c r="C1495" t="s">
        <v>1948</v>
      </c>
    </row>
    <row r="1496" spans="1:3" x14ac:dyDescent="0.2">
      <c r="A1496">
        <v>2006</v>
      </c>
      <c r="B1496">
        <v>1</v>
      </c>
      <c r="C1496" t="s">
        <v>1949</v>
      </c>
    </row>
    <row r="1497" spans="1:3" x14ac:dyDescent="0.2">
      <c r="A1497">
        <v>2006</v>
      </c>
      <c r="B1497">
        <v>1</v>
      </c>
      <c r="C1497" t="s">
        <v>1950</v>
      </c>
    </row>
    <row r="1498" spans="1:3" x14ac:dyDescent="0.2">
      <c r="A1498">
        <v>2006</v>
      </c>
      <c r="B1498">
        <v>1</v>
      </c>
      <c r="C1498" t="s">
        <v>1951</v>
      </c>
    </row>
    <row r="1499" spans="1:3" x14ac:dyDescent="0.2">
      <c r="A1499">
        <v>2006</v>
      </c>
      <c r="B1499">
        <v>1</v>
      </c>
      <c r="C1499" t="s">
        <v>1952</v>
      </c>
    </row>
    <row r="1500" spans="1:3" x14ac:dyDescent="0.2">
      <c r="A1500">
        <v>2006</v>
      </c>
      <c r="B1500">
        <v>1</v>
      </c>
      <c r="C1500" t="s">
        <v>1953</v>
      </c>
    </row>
    <row r="1501" spans="1:3" x14ac:dyDescent="0.2">
      <c r="A1501">
        <v>2006</v>
      </c>
      <c r="B1501">
        <v>1</v>
      </c>
      <c r="C1501" t="s">
        <v>1954</v>
      </c>
    </row>
    <row r="1502" spans="1:3" x14ac:dyDescent="0.2">
      <c r="A1502">
        <v>2006</v>
      </c>
      <c r="B1502">
        <v>1</v>
      </c>
      <c r="C1502" t="s">
        <v>1955</v>
      </c>
    </row>
    <row r="1503" spans="1:3" x14ac:dyDescent="0.2">
      <c r="A1503">
        <v>2006</v>
      </c>
      <c r="B1503">
        <v>0.28999999165534973</v>
      </c>
      <c r="C1503" t="s">
        <v>1956</v>
      </c>
    </row>
    <row r="1504" spans="1:3" x14ac:dyDescent="0.2">
      <c r="A1504">
        <v>2006</v>
      </c>
      <c r="B1504">
        <v>1</v>
      </c>
      <c r="C1504" t="s">
        <v>1957</v>
      </c>
    </row>
    <row r="1505" spans="1:3" x14ac:dyDescent="0.2">
      <c r="A1505">
        <v>2006</v>
      </c>
      <c r="B1505">
        <v>1</v>
      </c>
      <c r="C1505" t="s">
        <v>1958</v>
      </c>
    </row>
    <row r="1506" spans="1:3" x14ac:dyDescent="0.2">
      <c r="A1506">
        <v>2006</v>
      </c>
      <c r="B1506">
        <v>1</v>
      </c>
      <c r="C1506" t="s">
        <v>1959</v>
      </c>
    </row>
    <row r="1507" spans="1:3" x14ac:dyDescent="0.2">
      <c r="A1507">
        <v>2006</v>
      </c>
      <c r="B1507">
        <v>1</v>
      </c>
      <c r="C1507" t="s">
        <v>1960</v>
      </c>
    </row>
    <row r="1508" spans="1:3" x14ac:dyDescent="0.2">
      <c r="A1508">
        <v>2006</v>
      </c>
      <c r="B1508">
        <v>1</v>
      </c>
      <c r="C1508" t="s">
        <v>1961</v>
      </c>
    </row>
    <row r="1509" spans="1:3" x14ac:dyDescent="0.2">
      <c r="A1509">
        <v>2006</v>
      </c>
      <c r="B1509">
        <v>1</v>
      </c>
      <c r="C1509" t="s">
        <v>1962</v>
      </c>
    </row>
    <row r="1510" spans="1:3" x14ac:dyDescent="0.2">
      <c r="A1510">
        <v>2006</v>
      </c>
      <c r="B1510">
        <v>1</v>
      </c>
      <c r="C1510" t="s">
        <v>1963</v>
      </c>
    </row>
    <row r="1511" spans="1:3" x14ac:dyDescent="0.2">
      <c r="A1511">
        <v>2006</v>
      </c>
      <c r="B1511">
        <v>1</v>
      </c>
      <c r="C1511" t="s">
        <v>1964</v>
      </c>
    </row>
    <row r="1512" spans="1:3" x14ac:dyDescent="0.2">
      <c r="A1512">
        <v>2006</v>
      </c>
      <c r="B1512">
        <v>1</v>
      </c>
      <c r="C1512" t="s">
        <v>1965</v>
      </c>
    </row>
    <row r="1513" spans="1:3" x14ac:dyDescent="0.2">
      <c r="A1513">
        <v>2006</v>
      </c>
      <c r="B1513">
        <v>1</v>
      </c>
      <c r="C1513" t="s">
        <v>1966</v>
      </c>
    </row>
    <row r="1514" spans="1:3" x14ac:dyDescent="0.2">
      <c r="A1514">
        <v>2006</v>
      </c>
      <c r="B1514">
        <v>1</v>
      </c>
      <c r="C1514" t="s">
        <v>1967</v>
      </c>
    </row>
    <row r="1515" spans="1:3" x14ac:dyDescent="0.2">
      <c r="A1515">
        <v>2006</v>
      </c>
      <c r="B1515">
        <v>1</v>
      </c>
      <c r="C1515" t="s">
        <v>1968</v>
      </c>
    </row>
    <row r="1516" spans="1:3" x14ac:dyDescent="0.2">
      <c r="A1516">
        <v>2006</v>
      </c>
      <c r="B1516">
        <v>1</v>
      </c>
      <c r="C1516" t="s">
        <v>1969</v>
      </c>
    </row>
    <row r="1517" spans="1:3" x14ac:dyDescent="0.2">
      <c r="A1517">
        <v>2006</v>
      </c>
      <c r="B1517">
        <v>1</v>
      </c>
      <c r="C1517" t="s">
        <v>1970</v>
      </c>
    </row>
    <row r="1518" spans="1:3" x14ac:dyDescent="0.2">
      <c r="A1518">
        <v>2006</v>
      </c>
      <c r="B1518">
        <v>1</v>
      </c>
      <c r="C1518" t="s">
        <v>1971</v>
      </c>
    </row>
    <row r="1519" spans="1:3" x14ac:dyDescent="0.2">
      <c r="A1519">
        <v>2006</v>
      </c>
      <c r="B1519">
        <v>1</v>
      </c>
      <c r="C1519" t="s">
        <v>1972</v>
      </c>
    </row>
    <row r="1520" spans="1:3" x14ac:dyDescent="0.2">
      <c r="A1520">
        <v>2006</v>
      </c>
      <c r="B1520">
        <v>1</v>
      </c>
      <c r="C1520" t="s">
        <v>1973</v>
      </c>
    </row>
    <row r="1521" spans="1:3" x14ac:dyDescent="0.2">
      <c r="A1521">
        <v>2006</v>
      </c>
      <c r="B1521">
        <v>1</v>
      </c>
      <c r="C1521" t="s">
        <v>1974</v>
      </c>
    </row>
    <row r="1522" spans="1:3" x14ac:dyDescent="0.2">
      <c r="A1522">
        <v>2006</v>
      </c>
      <c r="B1522">
        <v>1</v>
      </c>
      <c r="C1522" t="s">
        <v>1975</v>
      </c>
    </row>
    <row r="1523" spans="1:3" x14ac:dyDescent="0.2">
      <c r="A1523">
        <v>2006</v>
      </c>
      <c r="B1523">
        <v>1</v>
      </c>
      <c r="C1523" t="s">
        <v>1976</v>
      </c>
    </row>
    <row r="1524" spans="1:3" x14ac:dyDescent="0.2">
      <c r="A1524">
        <v>2006</v>
      </c>
      <c r="B1524">
        <v>1</v>
      </c>
      <c r="C1524" t="s">
        <v>1977</v>
      </c>
    </row>
    <row r="1525" spans="1:3" x14ac:dyDescent="0.2">
      <c r="A1525">
        <v>2006</v>
      </c>
      <c r="B1525">
        <v>1</v>
      </c>
      <c r="C1525" t="s">
        <v>1978</v>
      </c>
    </row>
    <row r="1526" spans="1:3" x14ac:dyDescent="0.2">
      <c r="A1526">
        <v>2006</v>
      </c>
      <c r="B1526">
        <v>1</v>
      </c>
      <c r="C1526" t="s">
        <v>1979</v>
      </c>
    </row>
    <row r="1527" spans="1:3" x14ac:dyDescent="0.2">
      <c r="A1527">
        <v>2006</v>
      </c>
      <c r="B1527">
        <v>1</v>
      </c>
      <c r="C1527" t="s">
        <v>1980</v>
      </c>
    </row>
    <row r="1528" spans="1:3" x14ac:dyDescent="0.2">
      <c r="A1528">
        <v>2006</v>
      </c>
      <c r="B1528">
        <v>1</v>
      </c>
      <c r="C1528" t="s">
        <v>1981</v>
      </c>
    </row>
    <row r="1529" spans="1:3" x14ac:dyDescent="0.2">
      <c r="A1529">
        <v>2006</v>
      </c>
      <c r="B1529">
        <v>1</v>
      </c>
      <c r="C1529" t="s">
        <v>1982</v>
      </c>
    </row>
    <row r="1530" spans="1:3" x14ac:dyDescent="0.2">
      <c r="A1530">
        <v>2006</v>
      </c>
      <c r="B1530">
        <v>1</v>
      </c>
      <c r="C1530" t="s">
        <v>1983</v>
      </c>
    </row>
    <row r="1531" spans="1:3" x14ac:dyDescent="0.2">
      <c r="A1531">
        <v>2006</v>
      </c>
      <c r="B1531">
        <v>1</v>
      </c>
      <c r="C1531" t="s">
        <v>1984</v>
      </c>
    </row>
    <row r="1532" spans="1:3" x14ac:dyDescent="0.2">
      <c r="A1532">
        <v>2006</v>
      </c>
      <c r="B1532">
        <v>1</v>
      </c>
      <c r="C1532" t="s">
        <v>1985</v>
      </c>
    </row>
    <row r="1533" spans="1:3" x14ac:dyDescent="0.2">
      <c r="A1533">
        <v>2006</v>
      </c>
      <c r="B1533">
        <v>1</v>
      </c>
      <c r="C1533" t="s">
        <v>1986</v>
      </c>
    </row>
    <row r="1534" spans="1:3" x14ac:dyDescent="0.2">
      <c r="A1534">
        <v>2006</v>
      </c>
      <c r="B1534">
        <v>1</v>
      </c>
      <c r="C1534" t="s">
        <v>1987</v>
      </c>
    </row>
    <row r="1535" spans="1:3" x14ac:dyDescent="0.2">
      <c r="A1535">
        <v>2006</v>
      </c>
      <c r="B1535">
        <v>1</v>
      </c>
      <c r="C1535" t="s">
        <v>1988</v>
      </c>
    </row>
    <row r="1536" spans="1:3" x14ac:dyDescent="0.2">
      <c r="A1536">
        <v>2006</v>
      </c>
      <c r="B1536">
        <v>1</v>
      </c>
      <c r="C1536" t="s">
        <v>1989</v>
      </c>
    </row>
    <row r="1537" spans="1:3" x14ac:dyDescent="0.2">
      <c r="A1537">
        <v>2006</v>
      </c>
      <c r="B1537">
        <v>1</v>
      </c>
      <c r="C1537" t="s">
        <v>1990</v>
      </c>
    </row>
    <row r="1538" spans="1:3" x14ac:dyDescent="0.2">
      <c r="A1538">
        <v>2006</v>
      </c>
      <c r="B1538">
        <v>1</v>
      </c>
      <c r="C1538" t="s">
        <v>1991</v>
      </c>
    </row>
    <row r="1539" spans="1:3" x14ac:dyDescent="0.2">
      <c r="A1539">
        <v>2006</v>
      </c>
      <c r="B1539">
        <v>1</v>
      </c>
      <c r="C1539" t="s">
        <v>1992</v>
      </c>
    </row>
    <row r="1540" spans="1:3" x14ac:dyDescent="0.2">
      <c r="A1540">
        <v>2006</v>
      </c>
      <c r="B1540">
        <v>1</v>
      </c>
      <c r="C1540" t="s">
        <v>1993</v>
      </c>
    </row>
    <row r="1541" spans="1:3" x14ac:dyDescent="0.2">
      <c r="A1541">
        <v>2006</v>
      </c>
      <c r="B1541">
        <v>1</v>
      </c>
      <c r="C1541" t="s">
        <v>1994</v>
      </c>
    </row>
    <row r="1542" spans="1:3" x14ac:dyDescent="0.2">
      <c r="A1542">
        <v>2006</v>
      </c>
      <c r="B1542">
        <v>1</v>
      </c>
      <c r="C1542" t="s">
        <v>1995</v>
      </c>
    </row>
    <row r="1543" spans="1:3" x14ac:dyDescent="0.2">
      <c r="A1543">
        <v>2006</v>
      </c>
      <c r="B1543">
        <v>1</v>
      </c>
      <c r="C1543" t="s">
        <v>1996</v>
      </c>
    </row>
    <row r="1544" spans="1:3" x14ac:dyDescent="0.2">
      <c r="A1544">
        <v>2006</v>
      </c>
      <c r="B1544">
        <v>1</v>
      </c>
      <c r="C1544" t="s">
        <v>1997</v>
      </c>
    </row>
    <row r="1545" spans="1:3" x14ac:dyDescent="0.2">
      <c r="A1545">
        <v>2006</v>
      </c>
      <c r="B1545">
        <v>1</v>
      </c>
      <c r="C1545" t="s">
        <v>1998</v>
      </c>
    </row>
    <row r="1546" spans="1:3" x14ac:dyDescent="0.2">
      <c r="A1546">
        <v>2006</v>
      </c>
      <c r="B1546">
        <v>1</v>
      </c>
      <c r="C1546" t="s">
        <v>1999</v>
      </c>
    </row>
    <row r="1547" spans="1:3" x14ac:dyDescent="0.2">
      <c r="A1547">
        <v>2006</v>
      </c>
      <c r="B1547">
        <v>1</v>
      </c>
      <c r="C1547" t="s">
        <v>2000</v>
      </c>
    </row>
    <row r="1548" spans="1:3" x14ac:dyDescent="0.2">
      <c r="A1548">
        <v>2006</v>
      </c>
      <c r="B1548">
        <v>1</v>
      </c>
      <c r="C1548" t="s">
        <v>2001</v>
      </c>
    </row>
    <row r="1549" spans="1:3" x14ac:dyDescent="0.2">
      <c r="A1549">
        <v>2006</v>
      </c>
      <c r="B1549">
        <v>1</v>
      </c>
      <c r="C1549" t="s">
        <v>2002</v>
      </c>
    </row>
    <row r="1550" spans="1:3" x14ac:dyDescent="0.2">
      <c r="A1550">
        <v>2006</v>
      </c>
      <c r="B1550">
        <v>1</v>
      </c>
      <c r="C1550" t="s">
        <v>2003</v>
      </c>
    </row>
    <row r="1551" spans="1:3" x14ac:dyDescent="0.2">
      <c r="A1551">
        <v>2006</v>
      </c>
      <c r="B1551">
        <v>1</v>
      </c>
      <c r="C1551" t="s">
        <v>2004</v>
      </c>
    </row>
    <row r="1552" spans="1:3" x14ac:dyDescent="0.2">
      <c r="A1552">
        <v>2006</v>
      </c>
      <c r="B1552">
        <v>1</v>
      </c>
      <c r="C1552" t="s">
        <v>2005</v>
      </c>
    </row>
    <row r="1553" spans="1:3" x14ac:dyDescent="0.2">
      <c r="A1553">
        <v>2006</v>
      </c>
      <c r="B1553">
        <v>1</v>
      </c>
      <c r="C1553" t="s">
        <v>2006</v>
      </c>
    </row>
    <row r="1554" spans="1:3" x14ac:dyDescent="0.2">
      <c r="A1554">
        <v>2006</v>
      </c>
      <c r="B1554">
        <v>1</v>
      </c>
      <c r="C1554" t="s">
        <v>2007</v>
      </c>
    </row>
    <row r="1555" spans="1:3" x14ac:dyDescent="0.2">
      <c r="A1555">
        <v>2006</v>
      </c>
      <c r="B1555">
        <v>1</v>
      </c>
      <c r="C1555" t="s">
        <v>2008</v>
      </c>
    </row>
    <row r="1556" spans="1:3" x14ac:dyDescent="0.2">
      <c r="A1556">
        <v>2006</v>
      </c>
      <c r="B1556">
        <v>1</v>
      </c>
      <c r="C1556" t="s">
        <v>2009</v>
      </c>
    </row>
    <row r="1557" spans="1:3" x14ac:dyDescent="0.2">
      <c r="A1557">
        <v>2006</v>
      </c>
      <c r="B1557">
        <v>1</v>
      </c>
      <c r="C1557" t="s">
        <v>2010</v>
      </c>
    </row>
    <row r="1558" spans="1:3" x14ac:dyDescent="0.2">
      <c r="A1558">
        <v>2006</v>
      </c>
      <c r="B1558">
        <v>1</v>
      </c>
      <c r="C1558" t="s">
        <v>2011</v>
      </c>
    </row>
    <row r="1559" spans="1:3" x14ac:dyDescent="0.2">
      <c r="A1559">
        <v>2006</v>
      </c>
      <c r="B1559">
        <v>1</v>
      </c>
      <c r="C1559" t="s">
        <v>2012</v>
      </c>
    </row>
    <row r="1560" spans="1:3" x14ac:dyDescent="0.2">
      <c r="A1560">
        <v>2006</v>
      </c>
      <c r="B1560">
        <v>1</v>
      </c>
      <c r="C1560" t="s">
        <v>2013</v>
      </c>
    </row>
    <row r="1561" spans="1:3" x14ac:dyDescent="0.2">
      <c r="A1561">
        <v>2006</v>
      </c>
      <c r="B1561">
        <v>1</v>
      </c>
      <c r="C1561" t="s">
        <v>2014</v>
      </c>
    </row>
    <row r="1562" spans="1:3" x14ac:dyDescent="0.2">
      <c r="A1562">
        <v>2006</v>
      </c>
      <c r="B1562">
        <v>1</v>
      </c>
      <c r="C1562" t="s">
        <v>2015</v>
      </c>
    </row>
    <row r="1563" spans="1:3" x14ac:dyDescent="0.2">
      <c r="A1563">
        <v>2007</v>
      </c>
      <c r="B1563">
        <v>1</v>
      </c>
      <c r="C1563" t="s">
        <v>2016</v>
      </c>
    </row>
    <row r="1564" spans="1:3" x14ac:dyDescent="0.2">
      <c r="A1564">
        <v>2007</v>
      </c>
      <c r="B1564">
        <v>1</v>
      </c>
      <c r="C1564" t="s">
        <v>2017</v>
      </c>
    </row>
    <row r="1565" spans="1:3" x14ac:dyDescent="0.2">
      <c r="A1565">
        <v>2007</v>
      </c>
      <c r="B1565">
        <v>1</v>
      </c>
      <c r="C1565" t="s">
        <v>2018</v>
      </c>
    </row>
    <row r="1566" spans="1:3" x14ac:dyDescent="0.2">
      <c r="A1566">
        <v>2007</v>
      </c>
      <c r="B1566">
        <v>1</v>
      </c>
      <c r="C1566" t="s">
        <v>2019</v>
      </c>
    </row>
    <row r="1567" spans="1:3" x14ac:dyDescent="0.2">
      <c r="A1567">
        <v>2007</v>
      </c>
      <c r="B1567">
        <v>1</v>
      </c>
      <c r="C1567" t="s">
        <v>2020</v>
      </c>
    </row>
    <row r="1568" spans="1:3" x14ac:dyDescent="0.2">
      <c r="A1568">
        <v>2007</v>
      </c>
      <c r="B1568">
        <v>1</v>
      </c>
      <c r="C1568" t="s">
        <v>2021</v>
      </c>
    </row>
    <row r="1569" spans="1:3" x14ac:dyDescent="0.2">
      <c r="A1569">
        <v>2007</v>
      </c>
      <c r="B1569">
        <v>1</v>
      </c>
      <c r="C1569" t="s">
        <v>2022</v>
      </c>
    </row>
    <row r="1570" spans="1:3" x14ac:dyDescent="0.2">
      <c r="A1570">
        <v>2007</v>
      </c>
      <c r="B1570">
        <v>1</v>
      </c>
      <c r="C1570" t="s">
        <v>2023</v>
      </c>
    </row>
    <row r="1571" spans="1:3" x14ac:dyDescent="0.2">
      <c r="A1571">
        <v>2007</v>
      </c>
      <c r="B1571">
        <v>1</v>
      </c>
      <c r="C1571" t="s">
        <v>2024</v>
      </c>
    </row>
    <row r="1572" spans="1:3" x14ac:dyDescent="0.2">
      <c r="A1572">
        <v>2007</v>
      </c>
      <c r="B1572">
        <v>1</v>
      </c>
      <c r="C1572" t="s">
        <v>2025</v>
      </c>
    </row>
    <row r="1573" spans="1:3" x14ac:dyDescent="0.2">
      <c r="A1573">
        <v>2007</v>
      </c>
      <c r="B1573">
        <v>1</v>
      </c>
      <c r="C1573" t="s">
        <v>2026</v>
      </c>
    </row>
    <row r="1574" spans="1:3" x14ac:dyDescent="0.2">
      <c r="A1574">
        <v>2007</v>
      </c>
      <c r="B1574">
        <v>1</v>
      </c>
      <c r="C1574" t="s">
        <v>2027</v>
      </c>
    </row>
    <row r="1575" spans="1:3" x14ac:dyDescent="0.2">
      <c r="A1575">
        <v>2007</v>
      </c>
      <c r="B1575">
        <v>1</v>
      </c>
      <c r="C1575" t="s">
        <v>2028</v>
      </c>
    </row>
    <row r="1576" spans="1:3" x14ac:dyDescent="0.2">
      <c r="A1576">
        <v>2007</v>
      </c>
      <c r="B1576">
        <v>1</v>
      </c>
      <c r="C1576" t="s">
        <v>2029</v>
      </c>
    </row>
    <row r="1577" spans="1:3" x14ac:dyDescent="0.2">
      <c r="A1577">
        <v>2007</v>
      </c>
      <c r="B1577">
        <v>1</v>
      </c>
      <c r="C1577" t="s">
        <v>2030</v>
      </c>
    </row>
    <row r="1578" spans="1:3" x14ac:dyDescent="0.2">
      <c r="A1578">
        <v>2007</v>
      </c>
      <c r="B1578">
        <v>0.25999999046325684</v>
      </c>
      <c r="C1578" t="s">
        <v>2031</v>
      </c>
    </row>
    <row r="1579" spans="1:3" x14ac:dyDescent="0.2">
      <c r="A1579">
        <v>2007</v>
      </c>
      <c r="B1579">
        <v>1</v>
      </c>
      <c r="C1579" t="s">
        <v>2032</v>
      </c>
    </row>
    <row r="1580" spans="1:3" x14ac:dyDescent="0.2">
      <c r="A1580">
        <v>2007</v>
      </c>
      <c r="B1580">
        <v>1</v>
      </c>
      <c r="C1580" t="s">
        <v>2033</v>
      </c>
    </row>
    <row r="1581" spans="1:3" x14ac:dyDescent="0.2">
      <c r="A1581">
        <v>2007</v>
      </c>
      <c r="B1581">
        <v>1</v>
      </c>
      <c r="C1581" t="s">
        <v>2034</v>
      </c>
    </row>
    <row r="1582" spans="1:3" x14ac:dyDescent="0.2">
      <c r="A1582">
        <v>2007</v>
      </c>
      <c r="B1582">
        <v>1</v>
      </c>
      <c r="C1582" t="s">
        <v>2035</v>
      </c>
    </row>
    <row r="1583" spans="1:3" x14ac:dyDescent="0.2">
      <c r="A1583">
        <v>2007</v>
      </c>
      <c r="B1583">
        <v>1</v>
      </c>
      <c r="C1583" t="s">
        <v>2036</v>
      </c>
    </row>
    <row r="1584" spans="1:3" x14ac:dyDescent="0.2">
      <c r="A1584">
        <v>2007</v>
      </c>
      <c r="B1584">
        <v>1</v>
      </c>
      <c r="C1584" t="s">
        <v>2037</v>
      </c>
    </row>
    <row r="1585" spans="1:3" x14ac:dyDescent="0.2">
      <c r="A1585">
        <v>2007</v>
      </c>
      <c r="B1585">
        <v>1</v>
      </c>
      <c r="C1585" t="s">
        <v>2038</v>
      </c>
    </row>
    <row r="1586" spans="1:3" x14ac:dyDescent="0.2">
      <c r="A1586">
        <v>2007</v>
      </c>
      <c r="B1586">
        <v>1</v>
      </c>
      <c r="C1586" t="s">
        <v>2039</v>
      </c>
    </row>
    <row r="1587" spans="1:3" x14ac:dyDescent="0.2">
      <c r="A1587">
        <v>2007</v>
      </c>
      <c r="B1587">
        <v>1</v>
      </c>
      <c r="C1587" t="s">
        <v>2040</v>
      </c>
    </row>
    <row r="1588" spans="1:3" x14ac:dyDescent="0.2">
      <c r="A1588">
        <v>2007</v>
      </c>
      <c r="B1588">
        <v>1</v>
      </c>
      <c r="C1588" t="s">
        <v>2041</v>
      </c>
    </row>
    <row r="1589" spans="1:3" x14ac:dyDescent="0.2">
      <c r="A1589">
        <v>2007</v>
      </c>
      <c r="B1589">
        <v>1</v>
      </c>
      <c r="C1589" t="s">
        <v>2042</v>
      </c>
    </row>
    <row r="1590" spans="1:3" x14ac:dyDescent="0.2">
      <c r="A1590">
        <v>2007</v>
      </c>
      <c r="B1590">
        <v>1</v>
      </c>
      <c r="C1590" t="s">
        <v>2043</v>
      </c>
    </row>
    <row r="1591" spans="1:3" x14ac:dyDescent="0.2">
      <c r="A1591">
        <v>2007</v>
      </c>
      <c r="B1591">
        <v>1</v>
      </c>
      <c r="C1591" t="s">
        <v>2044</v>
      </c>
    </row>
    <row r="1592" spans="1:3" x14ac:dyDescent="0.2">
      <c r="A1592">
        <v>2007</v>
      </c>
      <c r="B1592">
        <v>1</v>
      </c>
      <c r="C1592" t="s">
        <v>2045</v>
      </c>
    </row>
    <row r="1593" spans="1:3" x14ac:dyDescent="0.2">
      <c r="A1593">
        <v>2007</v>
      </c>
      <c r="B1593">
        <v>1</v>
      </c>
      <c r="C1593" t="s">
        <v>2046</v>
      </c>
    </row>
    <row r="1594" spans="1:3" x14ac:dyDescent="0.2">
      <c r="A1594">
        <v>2007</v>
      </c>
      <c r="B1594">
        <v>1</v>
      </c>
      <c r="C1594" t="s">
        <v>2047</v>
      </c>
    </row>
    <row r="1595" spans="1:3" x14ac:dyDescent="0.2">
      <c r="A1595">
        <v>2007</v>
      </c>
      <c r="B1595">
        <v>1</v>
      </c>
      <c r="C1595" t="s">
        <v>2048</v>
      </c>
    </row>
    <row r="1596" spans="1:3" x14ac:dyDescent="0.2">
      <c r="A1596">
        <v>2007</v>
      </c>
      <c r="B1596">
        <v>1</v>
      </c>
      <c r="C1596" t="s">
        <v>2049</v>
      </c>
    </row>
    <row r="1597" spans="1:3" x14ac:dyDescent="0.2">
      <c r="A1597">
        <v>2007</v>
      </c>
      <c r="B1597">
        <v>1</v>
      </c>
      <c r="C1597" t="s">
        <v>2050</v>
      </c>
    </row>
    <row r="1598" spans="1:3" x14ac:dyDescent="0.2">
      <c r="A1598">
        <v>2007</v>
      </c>
      <c r="B1598">
        <v>1</v>
      </c>
      <c r="C1598" t="s">
        <v>2051</v>
      </c>
    </row>
    <row r="1599" spans="1:3" x14ac:dyDescent="0.2">
      <c r="A1599">
        <v>2007</v>
      </c>
      <c r="B1599">
        <v>1</v>
      </c>
      <c r="C1599" t="s">
        <v>2052</v>
      </c>
    </row>
    <row r="1600" spans="1:3" x14ac:dyDescent="0.2">
      <c r="A1600">
        <v>2007</v>
      </c>
      <c r="B1600">
        <v>1</v>
      </c>
      <c r="C1600" t="s">
        <v>2053</v>
      </c>
    </row>
    <row r="1601" spans="1:3" x14ac:dyDescent="0.2">
      <c r="A1601">
        <v>2007</v>
      </c>
      <c r="B1601">
        <v>1</v>
      </c>
      <c r="C1601" t="s">
        <v>2054</v>
      </c>
    </row>
    <row r="1602" spans="1:3" x14ac:dyDescent="0.2">
      <c r="A1602">
        <v>2007</v>
      </c>
      <c r="B1602">
        <v>1</v>
      </c>
      <c r="C1602" t="s">
        <v>2055</v>
      </c>
    </row>
    <row r="1603" spans="1:3" x14ac:dyDescent="0.2">
      <c r="A1603">
        <v>2007</v>
      </c>
      <c r="B1603">
        <v>1</v>
      </c>
      <c r="C1603" t="s">
        <v>2056</v>
      </c>
    </row>
    <row r="1604" spans="1:3" x14ac:dyDescent="0.2">
      <c r="A1604">
        <v>2007</v>
      </c>
      <c r="B1604">
        <v>1</v>
      </c>
      <c r="C1604" t="s">
        <v>2057</v>
      </c>
    </row>
    <row r="1605" spans="1:3" x14ac:dyDescent="0.2">
      <c r="A1605">
        <v>2007</v>
      </c>
      <c r="B1605">
        <v>1</v>
      </c>
      <c r="C1605" t="s">
        <v>2058</v>
      </c>
    </row>
    <row r="1606" spans="1:3" x14ac:dyDescent="0.2">
      <c r="A1606">
        <v>2007</v>
      </c>
      <c r="B1606">
        <v>1</v>
      </c>
      <c r="C1606" t="s">
        <v>2059</v>
      </c>
    </row>
    <row r="1607" spans="1:3" x14ac:dyDescent="0.2">
      <c r="A1607">
        <v>2007</v>
      </c>
      <c r="B1607">
        <v>1</v>
      </c>
      <c r="C1607" t="s">
        <v>2060</v>
      </c>
    </row>
    <row r="1608" spans="1:3" x14ac:dyDescent="0.2">
      <c r="A1608">
        <v>2007</v>
      </c>
      <c r="B1608">
        <v>1</v>
      </c>
      <c r="C1608" t="s">
        <v>2061</v>
      </c>
    </row>
    <row r="1609" spans="1:3" x14ac:dyDescent="0.2">
      <c r="A1609">
        <v>2007</v>
      </c>
      <c r="B1609">
        <v>1</v>
      </c>
      <c r="C1609" t="s">
        <v>2062</v>
      </c>
    </row>
    <row r="1610" spans="1:3" x14ac:dyDescent="0.2">
      <c r="A1610">
        <v>2007</v>
      </c>
      <c r="B1610">
        <v>1</v>
      </c>
      <c r="C1610" t="s">
        <v>2063</v>
      </c>
    </row>
    <row r="1611" spans="1:3" x14ac:dyDescent="0.2">
      <c r="A1611">
        <v>2007</v>
      </c>
      <c r="B1611">
        <v>1</v>
      </c>
      <c r="C1611" t="s">
        <v>2064</v>
      </c>
    </row>
    <row r="1612" spans="1:3" x14ac:dyDescent="0.2">
      <c r="A1612">
        <v>2007</v>
      </c>
      <c r="B1612">
        <v>1</v>
      </c>
      <c r="C1612" t="s">
        <v>2065</v>
      </c>
    </row>
    <row r="1613" spans="1:3" x14ac:dyDescent="0.2">
      <c r="A1613">
        <v>2007</v>
      </c>
      <c r="B1613">
        <v>1</v>
      </c>
      <c r="C1613" t="s">
        <v>2066</v>
      </c>
    </row>
    <row r="1614" spans="1:3" x14ac:dyDescent="0.2">
      <c r="A1614">
        <v>2007</v>
      </c>
      <c r="B1614">
        <v>1</v>
      </c>
      <c r="C1614" t="s">
        <v>2067</v>
      </c>
    </row>
    <row r="1615" spans="1:3" x14ac:dyDescent="0.2">
      <c r="A1615">
        <v>2007</v>
      </c>
      <c r="B1615">
        <v>1</v>
      </c>
      <c r="C1615" t="s">
        <v>2068</v>
      </c>
    </row>
    <row r="1616" spans="1:3" x14ac:dyDescent="0.2">
      <c r="A1616">
        <v>2007</v>
      </c>
      <c r="B1616">
        <v>1</v>
      </c>
      <c r="C1616" t="s">
        <v>2069</v>
      </c>
    </row>
    <row r="1617" spans="1:3" x14ac:dyDescent="0.2">
      <c r="A1617">
        <v>2007</v>
      </c>
      <c r="B1617">
        <v>1</v>
      </c>
      <c r="C1617" t="s">
        <v>2070</v>
      </c>
    </row>
    <row r="1618" spans="1:3" x14ac:dyDescent="0.2">
      <c r="A1618">
        <v>2007</v>
      </c>
      <c r="B1618">
        <v>1</v>
      </c>
      <c r="C1618" t="s">
        <v>2071</v>
      </c>
    </row>
    <row r="1619" spans="1:3" x14ac:dyDescent="0.2">
      <c r="A1619">
        <v>2007</v>
      </c>
      <c r="B1619">
        <v>1</v>
      </c>
      <c r="C1619" t="s">
        <v>2072</v>
      </c>
    </row>
    <row r="1620" spans="1:3" x14ac:dyDescent="0.2">
      <c r="A1620">
        <v>2007</v>
      </c>
      <c r="B1620">
        <v>1</v>
      </c>
      <c r="C1620" t="s">
        <v>2073</v>
      </c>
    </row>
    <row r="1621" spans="1:3" x14ac:dyDescent="0.2">
      <c r="A1621">
        <v>2007</v>
      </c>
      <c r="B1621">
        <v>1</v>
      </c>
      <c r="C1621" t="s">
        <v>2074</v>
      </c>
    </row>
    <row r="1622" spans="1:3" x14ac:dyDescent="0.2">
      <c r="A1622">
        <v>2007</v>
      </c>
      <c r="B1622">
        <v>1</v>
      </c>
      <c r="C1622" t="s">
        <v>2075</v>
      </c>
    </row>
    <row r="1623" spans="1:3" x14ac:dyDescent="0.2">
      <c r="A1623">
        <v>2007</v>
      </c>
      <c r="B1623">
        <v>1</v>
      </c>
      <c r="C1623" t="s">
        <v>2076</v>
      </c>
    </row>
    <row r="1624" spans="1:3" x14ac:dyDescent="0.2">
      <c r="A1624">
        <v>2007</v>
      </c>
      <c r="B1624">
        <v>1</v>
      </c>
      <c r="C1624" t="s">
        <v>2077</v>
      </c>
    </row>
    <row r="1625" spans="1:3" x14ac:dyDescent="0.2">
      <c r="A1625">
        <v>2007</v>
      </c>
      <c r="B1625">
        <v>1</v>
      </c>
      <c r="C1625" t="s">
        <v>2078</v>
      </c>
    </row>
    <row r="1626" spans="1:3" x14ac:dyDescent="0.2">
      <c r="A1626">
        <v>2007</v>
      </c>
      <c r="B1626">
        <v>1</v>
      </c>
      <c r="C1626" t="s">
        <v>2079</v>
      </c>
    </row>
    <row r="1627" spans="1:3" x14ac:dyDescent="0.2">
      <c r="A1627">
        <v>2007</v>
      </c>
      <c r="B1627">
        <v>1</v>
      </c>
      <c r="C1627" t="s">
        <v>2080</v>
      </c>
    </row>
    <row r="1628" spans="1:3" x14ac:dyDescent="0.2">
      <c r="A1628">
        <v>2007</v>
      </c>
      <c r="B1628">
        <v>1</v>
      </c>
      <c r="C1628" t="s">
        <v>2081</v>
      </c>
    </row>
    <row r="1629" spans="1:3" x14ac:dyDescent="0.2">
      <c r="A1629">
        <v>2007</v>
      </c>
      <c r="B1629">
        <v>1</v>
      </c>
      <c r="C1629" t="s">
        <v>2082</v>
      </c>
    </row>
    <row r="1630" spans="1:3" x14ac:dyDescent="0.2">
      <c r="A1630">
        <v>2007</v>
      </c>
      <c r="B1630">
        <v>1</v>
      </c>
      <c r="C1630" t="s">
        <v>2083</v>
      </c>
    </row>
    <row r="1631" spans="1:3" x14ac:dyDescent="0.2">
      <c r="A1631">
        <v>2007</v>
      </c>
      <c r="B1631">
        <v>1</v>
      </c>
      <c r="C1631" t="s">
        <v>2084</v>
      </c>
    </row>
    <row r="1632" spans="1:3" x14ac:dyDescent="0.2">
      <c r="A1632">
        <v>2007</v>
      </c>
      <c r="B1632">
        <v>1</v>
      </c>
      <c r="C1632" t="s">
        <v>2085</v>
      </c>
    </row>
    <row r="1633" spans="1:3" x14ac:dyDescent="0.2">
      <c r="A1633">
        <v>2007</v>
      </c>
      <c r="B1633">
        <v>1</v>
      </c>
      <c r="C1633" t="s">
        <v>2086</v>
      </c>
    </row>
    <row r="1634" spans="1:3" x14ac:dyDescent="0.2">
      <c r="A1634">
        <v>2007</v>
      </c>
      <c r="B1634">
        <v>1</v>
      </c>
      <c r="C1634" t="s">
        <v>2087</v>
      </c>
    </row>
    <row r="1635" spans="1:3" x14ac:dyDescent="0.2">
      <c r="A1635">
        <v>2007</v>
      </c>
      <c r="B1635">
        <v>1</v>
      </c>
      <c r="C1635" t="s">
        <v>2088</v>
      </c>
    </row>
    <row r="1636" spans="1:3" x14ac:dyDescent="0.2">
      <c r="A1636">
        <v>2007</v>
      </c>
      <c r="B1636">
        <v>1</v>
      </c>
      <c r="C1636" t="s">
        <v>2089</v>
      </c>
    </row>
    <row r="1637" spans="1:3" x14ac:dyDescent="0.2">
      <c r="A1637">
        <v>2007</v>
      </c>
      <c r="B1637">
        <v>1</v>
      </c>
      <c r="C1637" t="s">
        <v>2090</v>
      </c>
    </row>
    <row r="1638" spans="1:3" x14ac:dyDescent="0.2">
      <c r="A1638">
        <v>2007</v>
      </c>
      <c r="B1638">
        <v>1</v>
      </c>
      <c r="C1638" t="s">
        <v>2091</v>
      </c>
    </row>
    <row r="1639" spans="1:3" x14ac:dyDescent="0.2">
      <c r="A1639">
        <v>2007</v>
      </c>
      <c r="B1639">
        <v>1</v>
      </c>
      <c r="C1639" t="s">
        <v>2092</v>
      </c>
    </row>
    <row r="1640" spans="1:3" x14ac:dyDescent="0.2">
      <c r="A1640">
        <v>2008</v>
      </c>
      <c r="B1640">
        <v>1</v>
      </c>
      <c r="C1640" t="s">
        <v>2093</v>
      </c>
    </row>
    <row r="1641" spans="1:3" x14ac:dyDescent="0.2">
      <c r="A1641">
        <v>2008</v>
      </c>
      <c r="B1641">
        <v>1</v>
      </c>
      <c r="C1641" t="s">
        <v>2094</v>
      </c>
    </row>
    <row r="1642" spans="1:3" x14ac:dyDescent="0.2">
      <c r="A1642">
        <v>2008</v>
      </c>
      <c r="B1642">
        <v>1</v>
      </c>
      <c r="C1642" t="s">
        <v>2095</v>
      </c>
    </row>
    <row r="1643" spans="1:3" x14ac:dyDescent="0.2">
      <c r="A1643">
        <v>2008</v>
      </c>
      <c r="B1643">
        <v>1</v>
      </c>
      <c r="C1643" t="s">
        <v>2096</v>
      </c>
    </row>
    <row r="1644" spans="1:3" x14ac:dyDescent="0.2">
      <c r="A1644">
        <v>2008</v>
      </c>
      <c r="B1644">
        <v>1</v>
      </c>
      <c r="C1644" t="s">
        <v>2097</v>
      </c>
    </row>
    <row r="1645" spans="1:3" x14ac:dyDescent="0.2">
      <c r="A1645">
        <v>2008</v>
      </c>
      <c r="B1645">
        <v>1</v>
      </c>
      <c r="C1645" t="s">
        <v>2098</v>
      </c>
    </row>
    <row r="1646" spans="1:3" x14ac:dyDescent="0.2">
      <c r="A1646">
        <v>2008</v>
      </c>
      <c r="B1646">
        <v>1</v>
      </c>
      <c r="C1646" t="s">
        <v>2099</v>
      </c>
    </row>
    <row r="1647" spans="1:3" x14ac:dyDescent="0.2">
      <c r="A1647">
        <v>2008</v>
      </c>
      <c r="B1647">
        <v>1</v>
      </c>
      <c r="C1647" t="s">
        <v>2100</v>
      </c>
    </row>
    <row r="1648" spans="1:3" x14ac:dyDescent="0.2">
      <c r="A1648">
        <v>2008</v>
      </c>
      <c r="B1648">
        <v>1</v>
      </c>
      <c r="C1648" t="s">
        <v>2101</v>
      </c>
    </row>
    <row r="1649" spans="1:3" x14ac:dyDescent="0.2">
      <c r="A1649">
        <v>2008</v>
      </c>
      <c r="B1649">
        <v>1</v>
      </c>
      <c r="C1649" t="s">
        <v>2102</v>
      </c>
    </row>
    <row r="1650" spans="1:3" x14ac:dyDescent="0.2">
      <c r="A1650">
        <v>2008</v>
      </c>
      <c r="B1650">
        <v>1</v>
      </c>
      <c r="C1650" t="s">
        <v>2103</v>
      </c>
    </row>
    <row r="1651" spans="1:3" x14ac:dyDescent="0.2">
      <c r="A1651">
        <v>2008</v>
      </c>
      <c r="B1651">
        <v>1</v>
      </c>
      <c r="C1651" t="s">
        <v>2104</v>
      </c>
    </row>
    <row r="1652" spans="1:3" x14ac:dyDescent="0.2">
      <c r="A1652">
        <v>2008</v>
      </c>
      <c r="B1652">
        <v>1</v>
      </c>
      <c r="C1652" t="s">
        <v>2105</v>
      </c>
    </row>
    <row r="1653" spans="1:3" x14ac:dyDescent="0.2">
      <c r="A1653">
        <v>2008</v>
      </c>
      <c r="B1653">
        <v>1</v>
      </c>
      <c r="C1653" t="s">
        <v>2106</v>
      </c>
    </row>
    <row r="1654" spans="1:3" x14ac:dyDescent="0.2">
      <c r="A1654">
        <v>2008</v>
      </c>
      <c r="B1654">
        <v>1</v>
      </c>
      <c r="C1654" t="s">
        <v>2107</v>
      </c>
    </row>
    <row r="1655" spans="1:3" x14ac:dyDescent="0.2">
      <c r="A1655">
        <v>2008</v>
      </c>
      <c r="B1655">
        <v>0.25</v>
      </c>
      <c r="C1655" t="s">
        <v>2108</v>
      </c>
    </row>
    <row r="1656" spans="1:3" x14ac:dyDescent="0.2">
      <c r="A1656">
        <v>2008</v>
      </c>
      <c r="B1656">
        <v>1</v>
      </c>
      <c r="C1656" t="s">
        <v>2109</v>
      </c>
    </row>
    <row r="1657" spans="1:3" x14ac:dyDescent="0.2">
      <c r="A1657">
        <v>2008</v>
      </c>
      <c r="B1657">
        <v>1</v>
      </c>
      <c r="C1657" t="s">
        <v>2110</v>
      </c>
    </row>
    <row r="1658" spans="1:3" x14ac:dyDescent="0.2">
      <c r="A1658">
        <v>2008</v>
      </c>
      <c r="B1658">
        <v>1</v>
      </c>
      <c r="C1658" t="s">
        <v>2111</v>
      </c>
    </row>
    <row r="1659" spans="1:3" x14ac:dyDescent="0.2">
      <c r="A1659">
        <v>2008</v>
      </c>
      <c r="B1659">
        <v>1</v>
      </c>
      <c r="C1659" t="s">
        <v>2112</v>
      </c>
    </row>
    <row r="1660" spans="1:3" x14ac:dyDescent="0.2">
      <c r="A1660">
        <v>2008</v>
      </c>
      <c r="B1660">
        <v>1</v>
      </c>
      <c r="C1660" t="s">
        <v>2113</v>
      </c>
    </row>
    <row r="1661" spans="1:3" x14ac:dyDescent="0.2">
      <c r="A1661">
        <v>2008</v>
      </c>
      <c r="B1661">
        <v>1</v>
      </c>
      <c r="C1661" t="s">
        <v>2114</v>
      </c>
    </row>
    <row r="1662" spans="1:3" x14ac:dyDescent="0.2">
      <c r="A1662">
        <v>2008</v>
      </c>
      <c r="B1662">
        <v>1</v>
      </c>
      <c r="C1662" t="s">
        <v>2115</v>
      </c>
    </row>
    <row r="1663" spans="1:3" x14ac:dyDescent="0.2">
      <c r="A1663">
        <v>2008</v>
      </c>
      <c r="B1663">
        <v>1</v>
      </c>
      <c r="C1663" t="s">
        <v>2116</v>
      </c>
    </row>
    <row r="1664" spans="1:3" x14ac:dyDescent="0.2">
      <c r="A1664">
        <v>2008</v>
      </c>
      <c r="B1664">
        <v>1</v>
      </c>
      <c r="C1664" t="s">
        <v>2117</v>
      </c>
    </row>
    <row r="1665" spans="1:3" x14ac:dyDescent="0.2">
      <c r="A1665">
        <v>2008</v>
      </c>
      <c r="B1665">
        <v>1</v>
      </c>
      <c r="C1665" t="s">
        <v>2118</v>
      </c>
    </row>
    <row r="1666" spans="1:3" x14ac:dyDescent="0.2">
      <c r="A1666">
        <v>2008</v>
      </c>
      <c r="B1666">
        <v>1</v>
      </c>
      <c r="C1666" t="s">
        <v>2119</v>
      </c>
    </row>
    <row r="1667" spans="1:3" x14ac:dyDescent="0.2">
      <c r="A1667">
        <v>2008</v>
      </c>
      <c r="B1667">
        <v>1</v>
      </c>
      <c r="C1667" t="s">
        <v>2120</v>
      </c>
    </row>
    <row r="1668" spans="1:3" x14ac:dyDescent="0.2">
      <c r="A1668">
        <v>2008</v>
      </c>
      <c r="B1668">
        <v>1</v>
      </c>
      <c r="C1668" t="s">
        <v>2121</v>
      </c>
    </row>
    <row r="1669" spans="1:3" x14ac:dyDescent="0.2">
      <c r="A1669">
        <v>2008</v>
      </c>
      <c r="B1669">
        <v>1</v>
      </c>
      <c r="C1669" t="s">
        <v>2122</v>
      </c>
    </row>
    <row r="1670" spans="1:3" x14ac:dyDescent="0.2">
      <c r="A1670">
        <v>2008</v>
      </c>
      <c r="B1670">
        <v>1</v>
      </c>
      <c r="C1670" t="s">
        <v>2123</v>
      </c>
    </row>
    <row r="1671" spans="1:3" x14ac:dyDescent="0.2">
      <c r="A1671">
        <v>2008</v>
      </c>
      <c r="B1671">
        <v>1</v>
      </c>
      <c r="C1671" t="s">
        <v>2124</v>
      </c>
    </row>
    <row r="1672" spans="1:3" x14ac:dyDescent="0.2">
      <c r="A1672">
        <v>2008</v>
      </c>
      <c r="B1672">
        <v>1</v>
      </c>
      <c r="C1672" t="s">
        <v>2125</v>
      </c>
    </row>
    <row r="1673" spans="1:3" x14ac:dyDescent="0.2">
      <c r="A1673">
        <v>2008</v>
      </c>
      <c r="B1673">
        <v>1</v>
      </c>
      <c r="C1673" t="s">
        <v>2126</v>
      </c>
    </row>
    <row r="1674" spans="1:3" x14ac:dyDescent="0.2">
      <c r="A1674">
        <v>2008</v>
      </c>
      <c r="B1674">
        <v>1</v>
      </c>
      <c r="C1674" t="s">
        <v>2127</v>
      </c>
    </row>
    <row r="1675" spans="1:3" x14ac:dyDescent="0.2">
      <c r="A1675">
        <v>2008</v>
      </c>
      <c r="B1675">
        <v>1</v>
      </c>
      <c r="C1675" t="s">
        <v>2128</v>
      </c>
    </row>
    <row r="1676" spans="1:3" x14ac:dyDescent="0.2">
      <c r="A1676">
        <v>2008</v>
      </c>
      <c r="B1676">
        <v>1</v>
      </c>
      <c r="C1676" t="s">
        <v>2129</v>
      </c>
    </row>
    <row r="1677" spans="1:3" x14ac:dyDescent="0.2">
      <c r="A1677">
        <v>2008</v>
      </c>
      <c r="B1677">
        <v>1</v>
      </c>
      <c r="C1677" t="s">
        <v>2130</v>
      </c>
    </row>
    <row r="1678" spans="1:3" x14ac:dyDescent="0.2">
      <c r="A1678">
        <v>2008</v>
      </c>
      <c r="B1678">
        <v>1</v>
      </c>
      <c r="C1678" t="s">
        <v>2131</v>
      </c>
    </row>
    <row r="1679" spans="1:3" x14ac:dyDescent="0.2">
      <c r="A1679">
        <v>2008</v>
      </c>
      <c r="B1679">
        <v>1</v>
      </c>
      <c r="C1679" t="s">
        <v>2132</v>
      </c>
    </row>
    <row r="1680" spans="1:3" x14ac:dyDescent="0.2">
      <c r="A1680">
        <v>2008</v>
      </c>
      <c r="B1680">
        <v>1</v>
      </c>
      <c r="C1680" t="s">
        <v>2133</v>
      </c>
    </row>
    <row r="1681" spans="1:3" x14ac:dyDescent="0.2">
      <c r="A1681">
        <v>2008</v>
      </c>
      <c r="B1681">
        <v>1</v>
      </c>
      <c r="C1681" t="s">
        <v>2134</v>
      </c>
    </row>
    <row r="1682" spans="1:3" x14ac:dyDescent="0.2">
      <c r="A1682">
        <v>2008</v>
      </c>
      <c r="B1682">
        <v>1</v>
      </c>
      <c r="C1682" t="s">
        <v>2135</v>
      </c>
    </row>
    <row r="1683" spans="1:3" x14ac:dyDescent="0.2">
      <c r="A1683">
        <v>2008</v>
      </c>
      <c r="B1683">
        <v>1</v>
      </c>
      <c r="C1683" t="s">
        <v>2136</v>
      </c>
    </row>
    <row r="1684" spans="1:3" x14ac:dyDescent="0.2">
      <c r="A1684">
        <v>2008</v>
      </c>
      <c r="B1684">
        <v>1</v>
      </c>
      <c r="C1684" t="s">
        <v>2137</v>
      </c>
    </row>
    <row r="1685" spans="1:3" x14ac:dyDescent="0.2">
      <c r="A1685">
        <v>2008</v>
      </c>
      <c r="B1685">
        <v>1</v>
      </c>
      <c r="C1685" t="s">
        <v>2138</v>
      </c>
    </row>
    <row r="1686" spans="1:3" x14ac:dyDescent="0.2">
      <c r="A1686">
        <v>2008</v>
      </c>
      <c r="B1686">
        <v>1</v>
      </c>
      <c r="C1686" t="s">
        <v>2139</v>
      </c>
    </row>
    <row r="1687" spans="1:3" x14ac:dyDescent="0.2">
      <c r="A1687">
        <v>2008</v>
      </c>
      <c r="B1687">
        <v>1</v>
      </c>
      <c r="C1687" t="s">
        <v>2140</v>
      </c>
    </row>
    <row r="1688" spans="1:3" x14ac:dyDescent="0.2">
      <c r="A1688">
        <v>2008</v>
      </c>
      <c r="B1688">
        <v>1</v>
      </c>
      <c r="C1688" t="s">
        <v>2141</v>
      </c>
    </row>
    <row r="1689" spans="1:3" x14ac:dyDescent="0.2">
      <c r="A1689">
        <v>2008</v>
      </c>
      <c r="B1689">
        <v>1</v>
      </c>
      <c r="C1689" t="s">
        <v>2142</v>
      </c>
    </row>
    <row r="1690" spans="1:3" x14ac:dyDescent="0.2">
      <c r="A1690">
        <v>2008</v>
      </c>
      <c r="B1690">
        <v>1</v>
      </c>
      <c r="C1690" t="s">
        <v>2143</v>
      </c>
    </row>
    <row r="1691" spans="1:3" x14ac:dyDescent="0.2">
      <c r="A1691">
        <v>2008</v>
      </c>
      <c r="B1691">
        <v>1</v>
      </c>
      <c r="C1691" t="s">
        <v>2144</v>
      </c>
    </row>
    <row r="1692" spans="1:3" x14ac:dyDescent="0.2">
      <c r="A1692">
        <v>2008</v>
      </c>
      <c r="B1692">
        <v>1</v>
      </c>
      <c r="C1692" t="s">
        <v>2145</v>
      </c>
    </row>
    <row r="1693" spans="1:3" x14ac:dyDescent="0.2">
      <c r="A1693">
        <v>2008</v>
      </c>
      <c r="B1693">
        <v>1</v>
      </c>
      <c r="C1693" t="s">
        <v>2146</v>
      </c>
    </row>
    <row r="1694" spans="1:3" x14ac:dyDescent="0.2">
      <c r="A1694">
        <v>2008</v>
      </c>
      <c r="B1694">
        <v>1</v>
      </c>
      <c r="C1694" t="s">
        <v>2147</v>
      </c>
    </row>
    <row r="1695" spans="1:3" x14ac:dyDescent="0.2">
      <c r="A1695">
        <v>2008</v>
      </c>
      <c r="B1695">
        <v>1</v>
      </c>
      <c r="C1695" t="s">
        <v>2148</v>
      </c>
    </row>
    <row r="1696" spans="1:3" x14ac:dyDescent="0.2">
      <c r="A1696">
        <v>2008</v>
      </c>
      <c r="B1696">
        <v>1</v>
      </c>
      <c r="C1696" t="s">
        <v>2149</v>
      </c>
    </row>
    <row r="1697" spans="1:3" x14ac:dyDescent="0.2">
      <c r="A1697">
        <v>2008</v>
      </c>
      <c r="B1697">
        <v>1</v>
      </c>
      <c r="C1697" t="s">
        <v>2150</v>
      </c>
    </row>
    <row r="1698" spans="1:3" x14ac:dyDescent="0.2">
      <c r="A1698">
        <v>2008</v>
      </c>
      <c r="B1698">
        <v>1</v>
      </c>
      <c r="C1698" t="s">
        <v>2151</v>
      </c>
    </row>
    <row r="1699" spans="1:3" x14ac:dyDescent="0.2">
      <c r="A1699">
        <v>2008</v>
      </c>
      <c r="B1699">
        <v>1</v>
      </c>
      <c r="C1699" t="s">
        <v>2152</v>
      </c>
    </row>
    <row r="1700" spans="1:3" x14ac:dyDescent="0.2">
      <c r="A1700">
        <v>2008</v>
      </c>
      <c r="B1700">
        <v>1</v>
      </c>
      <c r="C1700" t="s">
        <v>2153</v>
      </c>
    </row>
    <row r="1701" spans="1:3" x14ac:dyDescent="0.2">
      <c r="A1701">
        <v>2008</v>
      </c>
      <c r="B1701">
        <v>1</v>
      </c>
      <c r="C1701" t="s">
        <v>2154</v>
      </c>
    </row>
    <row r="1702" spans="1:3" x14ac:dyDescent="0.2">
      <c r="A1702">
        <v>2008</v>
      </c>
      <c r="B1702">
        <v>1</v>
      </c>
      <c r="C1702" t="s">
        <v>2155</v>
      </c>
    </row>
    <row r="1703" spans="1:3" x14ac:dyDescent="0.2">
      <c r="A1703">
        <v>2008</v>
      </c>
      <c r="B1703">
        <v>1</v>
      </c>
      <c r="C1703" t="s">
        <v>2156</v>
      </c>
    </row>
    <row r="1704" spans="1:3" x14ac:dyDescent="0.2">
      <c r="A1704">
        <v>2008</v>
      </c>
      <c r="B1704">
        <v>1</v>
      </c>
      <c r="C1704" t="s">
        <v>2157</v>
      </c>
    </row>
    <row r="1705" spans="1:3" x14ac:dyDescent="0.2">
      <c r="A1705">
        <v>2008</v>
      </c>
      <c r="B1705">
        <v>1</v>
      </c>
      <c r="C1705" t="s">
        <v>2158</v>
      </c>
    </row>
    <row r="1706" spans="1:3" x14ac:dyDescent="0.2">
      <c r="A1706">
        <v>2008</v>
      </c>
      <c r="B1706">
        <v>1</v>
      </c>
      <c r="C1706" t="s">
        <v>2159</v>
      </c>
    </row>
    <row r="1707" spans="1:3" x14ac:dyDescent="0.2">
      <c r="A1707">
        <v>2008</v>
      </c>
      <c r="B1707">
        <v>1</v>
      </c>
      <c r="C1707" t="s">
        <v>2160</v>
      </c>
    </row>
    <row r="1708" spans="1:3" x14ac:dyDescent="0.2">
      <c r="A1708">
        <v>2008</v>
      </c>
      <c r="B1708">
        <v>1</v>
      </c>
      <c r="C1708" t="s">
        <v>2161</v>
      </c>
    </row>
    <row r="1709" spans="1:3" x14ac:dyDescent="0.2">
      <c r="A1709">
        <v>2008</v>
      </c>
      <c r="B1709">
        <v>1</v>
      </c>
      <c r="C1709" t="s">
        <v>2162</v>
      </c>
    </row>
    <row r="1710" spans="1:3" x14ac:dyDescent="0.2">
      <c r="A1710">
        <v>2008</v>
      </c>
      <c r="B1710">
        <v>1</v>
      </c>
      <c r="C1710" t="s">
        <v>2163</v>
      </c>
    </row>
    <row r="1711" spans="1:3" x14ac:dyDescent="0.2">
      <c r="A1711">
        <v>2008</v>
      </c>
      <c r="B1711">
        <v>1</v>
      </c>
      <c r="C1711" t="s">
        <v>2164</v>
      </c>
    </row>
    <row r="1712" spans="1:3" x14ac:dyDescent="0.2">
      <c r="A1712">
        <v>2008</v>
      </c>
      <c r="B1712">
        <v>1</v>
      </c>
      <c r="C1712" t="s">
        <v>2165</v>
      </c>
    </row>
    <row r="1713" spans="1:3" x14ac:dyDescent="0.2">
      <c r="A1713">
        <v>2008</v>
      </c>
      <c r="B1713">
        <v>1</v>
      </c>
      <c r="C1713" t="s">
        <v>2166</v>
      </c>
    </row>
    <row r="1714" spans="1:3" x14ac:dyDescent="0.2">
      <c r="A1714">
        <v>2008</v>
      </c>
      <c r="B1714">
        <v>1</v>
      </c>
      <c r="C1714" t="s">
        <v>2167</v>
      </c>
    </row>
    <row r="1715" spans="1:3" x14ac:dyDescent="0.2">
      <c r="A1715">
        <v>2008</v>
      </c>
      <c r="B1715">
        <v>1</v>
      </c>
      <c r="C1715" t="s">
        <v>2168</v>
      </c>
    </row>
    <row r="1716" spans="1:3" x14ac:dyDescent="0.2">
      <c r="A1716">
        <v>2008</v>
      </c>
      <c r="B1716">
        <v>1</v>
      </c>
      <c r="C1716" t="s">
        <v>2169</v>
      </c>
    </row>
    <row r="1717" spans="1:3" x14ac:dyDescent="0.2">
      <c r="A1717">
        <v>2009</v>
      </c>
      <c r="B1717">
        <v>1</v>
      </c>
      <c r="C1717" t="s">
        <v>2170</v>
      </c>
    </row>
    <row r="1718" spans="1:3" x14ac:dyDescent="0.2">
      <c r="A1718">
        <v>2009</v>
      </c>
      <c r="B1718">
        <v>1</v>
      </c>
      <c r="C1718" t="s">
        <v>2171</v>
      </c>
    </row>
    <row r="1719" spans="1:3" x14ac:dyDescent="0.2">
      <c r="A1719">
        <v>2009</v>
      </c>
      <c r="B1719">
        <v>1</v>
      </c>
      <c r="C1719" t="s">
        <v>2172</v>
      </c>
    </row>
    <row r="1720" spans="1:3" x14ac:dyDescent="0.2">
      <c r="A1720">
        <v>2009</v>
      </c>
      <c r="B1720">
        <v>1</v>
      </c>
      <c r="C1720" t="s">
        <v>2173</v>
      </c>
    </row>
    <row r="1721" spans="1:3" x14ac:dyDescent="0.2">
      <c r="A1721">
        <v>2009</v>
      </c>
      <c r="B1721">
        <v>1</v>
      </c>
      <c r="C1721" t="s">
        <v>2174</v>
      </c>
    </row>
    <row r="1722" spans="1:3" x14ac:dyDescent="0.2">
      <c r="A1722">
        <v>2009</v>
      </c>
      <c r="B1722">
        <v>1</v>
      </c>
      <c r="C1722" t="s">
        <v>2175</v>
      </c>
    </row>
    <row r="1723" spans="1:3" x14ac:dyDescent="0.2">
      <c r="A1723">
        <v>2009</v>
      </c>
      <c r="B1723">
        <v>1</v>
      </c>
      <c r="C1723" t="s">
        <v>2176</v>
      </c>
    </row>
    <row r="1724" spans="1:3" x14ac:dyDescent="0.2">
      <c r="A1724">
        <v>2009</v>
      </c>
      <c r="B1724">
        <v>1</v>
      </c>
      <c r="C1724" t="s">
        <v>2177</v>
      </c>
    </row>
    <row r="1725" spans="1:3" x14ac:dyDescent="0.2">
      <c r="A1725">
        <v>2009</v>
      </c>
      <c r="B1725">
        <v>1</v>
      </c>
      <c r="C1725" t="s">
        <v>2178</v>
      </c>
    </row>
    <row r="1726" spans="1:3" x14ac:dyDescent="0.2">
      <c r="A1726">
        <v>2009</v>
      </c>
      <c r="B1726">
        <v>1</v>
      </c>
      <c r="C1726" t="s">
        <v>2179</v>
      </c>
    </row>
    <row r="1727" spans="1:3" x14ac:dyDescent="0.2">
      <c r="A1727">
        <v>2009</v>
      </c>
      <c r="B1727">
        <v>1</v>
      </c>
      <c r="C1727" t="s">
        <v>2180</v>
      </c>
    </row>
    <row r="1728" spans="1:3" x14ac:dyDescent="0.2">
      <c r="A1728">
        <v>2009</v>
      </c>
      <c r="B1728">
        <v>1</v>
      </c>
      <c r="C1728" t="s">
        <v>2181</v>
      </c>
    </row>
    <row r="1729" spans="1:3" x14ac:dyDescent="0.2">
      <c r="A1729">
        <v>2009</v>
      </c>
      <c r="B1729">
        <v>1</v>
      </c>
      <c r="C1729" t="s">
        <v>2182</v>
      </c>
    </row>
    <row r="1730" spans="1:3" x14ac:dyDescent="0.2">
      <c r="A1730">
        <v>2009</v>
      </c>
      <c r="B1730">
        <v>1</v>
      </c>
      <c r="C1730" t="s">
        <v>2183</v>
      </c>
    </row>
    <row r="1731" spans="1:3" x14ac:dyDescent="0.2">
      <c r="A1731">
        <v>2009</v>
      </c>
      <c r="B1731">
        <v>1</v>
      </c>
      <c r="C1731" t="s">
        <v>2184</v>
      </c>
    </row>
    <row r="1732" spans="1:3" x14ac:dyDescent="0.2">
      <c r="A1732">
        <v>2009</v>
      </c>
      <c r="B1732">
        <v>0.18999999761581421</v>
      </c>
      <c r="C1732" t="s">
        <v>2185</v>
      </c>
    </row>
    <row r="1733" spans="1:3" x14ac:dyDescent="0.2">
      <c r="A1733">
        <v>2009</v>
      </c>
      <c r="B1733">
        <v>1</v>
      </c>
      <c r="C1733" t="s">
        <v>2186</v>
      </c>
    </row>
    <row r="1734" spans="1:3" x14ac:dyDescent="0.2">
      <c r="A1734">
        <v>2009</v>
      </c>
      <c r="B1734">
        <v>1</v>
      </c>
      <c r="C1734" t="s">
        <v>2187</v>
      </c>
    </row>
    <row r="1735" spans="1:3" x14ac:dyDescent="0.2">
      <c r="A1735">
        <v>2009</v>
      </c>
      <c r="B1735">
        <v>1</v>
      </c>
      <c r="C1735" t="s">
        <v>2188</v>
      </c>
    </row>
    <row r="1736" spans="1:3" x14ac:dyDescent="0.2">
      <c r="A1736">
        <v>2009</v>
      </c>
      <c r="B1736">
        <v>1</v>
      </c>
      <c r="C1736" t="s">
        <v>2189</v>
      </c>
    </row>
    <row r="1737" spans="1:3" x14ac:dyDescent="0.2">
      <c r="A1737">
        <v>2009</v>
      </c>
      <c r="B1737">
        <v>1</v>
      </c>
      <c r="C1737" t="s">
        <v>2190</v>
      </c>
    </row>
    <row r="1738" spans="1:3" x14ac:dyDescent="0.2">
      <c r="A1738">
        <v>2009</v>
      </c>
      <c r="B1738">
        <v>1</v>
      </c>
      <c r="C1738" t="s">
        <v>2191</v>
      </c>
    </row>
    <row r="1739" spans="1:3" x14ac:dyDescent="0.2">
      <c r="A1739">
        <v>2009</v>
      </c>
      <c r="B1739">
        <v>1</v>
      </c>
      <c r="C1739" t="s">
        <v>2192</v>
      </c>
    </row>
    <row r="1740" spans="1:3" x14ac:dyDescent="0.2">
      <c r="A1740">
        <v>2009</v>
      </c>
      <c r="B1740">
        <v>1</v>
      </c>
      <c r="C1740" t="s">
        <v>2193</v>
      </c>
    </row>
    <row r="1741" spans="1:3" x14ac:dyDescent="0.2">
      <c r="A1741">
        <v>2009</v>
      </c>
      <c r="B1741">
        <v>1</v>
      </c>
      <c r="C1741" t="s">
        <v>2194</v>
      </c>
    </row>
    <row r="1742" spans="1:3" x14ac:dyDescent="0.2">
      <c r="A1742">
        <v>2009</v>
      </c>
      <c r="B1742">
        <v>1</v>
      </c>
      <c r="C1742" t="s">
        <v>2195</v>
      </c>
    </row>
    <row r="1743" spans="1:3" x14ac:dyDescent="0.2">
      <c r="A1743">
        <v>2009</v>
      </c>
      <c r="B1743">
        <v>1</v>
      </c>
      <c r="C1743" t="s">
        <v>2196</v>
      </c>
    </row>
    <row r="1744" spans="1:3" x14ac:dyDescent="0.2">
      <c r="A1744">
        <v>2009</v>
      </c>
      <c r="B1744">
        <v>1</v>
      </c>
      <c r="C1744" t="s">
        <v>2197</v>
      </c>
    </row>
    <row r="1745" spans="1:3" x14ac:dyDescent="0.2">
      <c r="A1745">
        <v>2009</v>
      </c>
      <c r="B1745">
        <v>1</v>
      </c>
      <c r="C1745" t="s">
        <v>2198</v>
      </c>
    </row>
    <row r="1746" spans="1:3" x14ac:dyDescent="0.2">
      <c r="A1746">
        <v>2009</v>
      </c>
      <c r="B1746">
        <v>1</v>
      </c>
      <c r="C1746" t="s">
        <v>2199</v>
      </c>
    </row>
    <row r="1747" spans="1:3" x14ac:dyDescent="0.2">
      <c r="A1747">
        <v>2009</v>
      </c>
      <c r="B1747">
        <v>1</v>
      </c>
      <c r="C1747" t="s">
        <v>2200</v>
      </c>
    </row>
    <row r="1748" spans="1:3" x14ac:dyDescent="0.2">
      <c r="A1748">
        <v>2009</v>
      </c>
      <c r="B1748">
        <v>1</v>
      </c>
      <c r="C1748" t="s">
        <v>2201</v>
      </c>
    </row>
    <row r="1749" spans="1:3" x14ac:dyDescent="0.2">
      <c r="A1749">
        <v>2009</v>
      </c>
      <c r="B1749">
        <v>1</v>
      </c>
      <c r="C1749" t="s">
        <v>2202</v>
      </c>
    </row>
    <row r="1750" spans="1:3" x14ac:dyDescent="0.2">
      <c r="A1750">
        <v>2009</v>
      </c>
      <c r="B1750">
        <v>1</v>
      </c>
      <c r="C1750" t="s">
        <v>2203</v>
      </c>
    </row>
    <row r="1751" spans="1:3" x14ac:dyDescent="0.2">
      <c r="A1751">
        <v>2009</v>
      </c>
      <c r="B1751">
        <v>1</v>
      </c>
      <c r="C1751" t="s">
        <v>2204</v>
      </c>
    </row>
    <row r="1752" spans="1:3" x14ac:dyDescent="0.2">
      <c r="A1752">
        <v>2009</v>
      </c>
      <c r="B1752">
        <v>1</v>
      </c>
      <c r="C1752" t="s">
        <v>2205</v>
      </c>
    </row>
    <row r="1753" spans="1:3" x14ac:dyDescent="0.2">
      <c r="A1753">
        <v>2009</v>
      </c>
      <c r="B1753">
        <v>1</v>
      </c>
      <c r="C1753" t="s">
        <v>2206</v>
      </c>
    </row>
    <row r="1754" spans="1:3" x14ac:dyDescent="0.2">
      <c r="A1754">
        <v>2009</v>
      </c>
      <c r="B1754">
        <v>1</v>
      </c>
      <c r="C1754" t="s">
        <v>2207</v>
      </c>
    </row>
    <row r="1755" spans="1:3" x14ac:dyDescent="0.2">
      <c r="A1755">
        <v>2009</v>
      </c>
      <c r="B1755">
        <v>1</v>
      </c>
      <c r="C1755" t="s">
        <v>2208</v>
      </c>
    </row>
    <row r="1756" spans="1:3" x14ac:dyDescent="0.2">
      <c r="A1756">
        <v>2009</v>
      </c>
      <c r="B1756">
        <v>1</v>
      </c>
      <c r="C1756" t="s">
        <v>2209</v>
      </c>
    </row>
    <row r="1757" spans="1:3" x14ac:dyDescent="0.2">
      <c r="A1757">
        <v>2009</v>
      </c>
      <c r="B1757">
        <v>1</v>
      </c>
      <c r="C1757" t="s">
        <v>2210</v>
      </c>
    </row>
    <row r="1758" spans="1:3" x14ac:dyDescent="0.2">
      <c r="A1758">
        <v>2009</v>
      </c>
      <c r="B1758">
        <v>1</v>
      </c>
      <c r="C1758" t="s">
        <v>2211</v>
      </c>
    </row>
    <row r="1759" spans="1:3" x14ac:dyDescent="0.2">
      <c r="A1759">
        <v>2009</v>
      </c>
      <c r="B1759">
        <v>1</v>
      </c>
      <c r="C1759" t="s">
        <v>2212</v>
      </c>
    </row>
    <row r="1760" spans="1:3" x14ac:dyDescent="0.2">
      <c r="A1760">
        <v>2009</v>
      </c>
      <c r="B1760">
        <v>1</v>
      </c>
      <c r="C1760" t="s">
        <v>2213</v>
      </c>
    </row>
    <row r="1761" spans="1:3" x14ac:dyDescent="0.2">
      <c r="A1761">
        <v>2009</v>
      </c>
      <c r="B1761">
        <v>1</v>
      </c>
      <c r="C1761" t="s">
        <v>2214</v>
      </c>
    </row>
    <row r="1762" spans="1:3" x14ac:dyDescent="0.2">
      <c r="A1762">
        <v>2009</v>
      </c>
      <c r="B1762">
        <v>1</v>
      </c>
      <c r="C1762" t="s">
        <v>2215</v>
      </c>
    </row>
    <row r="1763" spans="1:3" x14ac:dyDescent="0.2">
      <c r="A1763">
        <v>2009</v>
      </c>
      <c r="B1763">
        <v>1</v>
      </c>
      <c r="C1763" t="s">
        <v>2216</v>
      </c>
    </row>
    <row r="1764" spans="1:3" x14ac:dyDescent="0.2">
      <c r="A1764">
        <v>2009</v>
      </c>
      <c r="B1764">
        <v>1</v>
      </c>
      <c r="C1764" t="s">
        <v>2217</v>
      </c>
    </row>
    <row r="1765" spans="1:3" x14ac:dyDescent="0.2">
      <c r="A1765">
        <v>2009</v>
      </c>
      <c r="B1765">
        <v>1</v>
      </c>
      <c r="C1765" t="s">
        <v>2218</v>
      </c>
    </row>
    <row r="1766" spans="1:3" x14ac:dyDescent="0.2">
      <c r="A1766">
        <v>2009</v>
      </c>
      <c r="B1766">
        <v>1</v>
      </c>
      <c r="C1766" t="s">
        <v>2219</v>
      </c>
    </row>
    <row r="1767" spans="1:3" x14ac:dyDescent="0.2">
      <c r="A1767">
        <v>2009</v>
      </c>
      <c r="B1767">
        <v>1</v>
      </c>
      <c r="C1767" t="s">
        <v>2220</v>
      </c>
    </row>
    <row r="1768" spans="1:3" x14ac:dyDescent="0.2">
      <c r="A1768">
        <v>2009</v>
      </c>
      <c r="B1768">
        <v>1</v>
      </c>
      <c r="C1768" t="s">
        <v>2221</v>
      </c>
    </row>
    <row r="1769" spans="1:3" x14ac:dyDescent="0.2">
      <c r="A1769">
        <v>2009</v>
      </c>
      <c r="B1769">
        <v>1</v>
      </c>
      <c r="C1769" t="s">
        <v>2222</v>
      </c>
    </row>
    <row r="1770" spans="1:3" x14ac:dyDescent="0.2">
      <c r="A1770">
        <v>2009</v>
      </c>
      <c r="B1770">
        <v>1</v>
      </c>
      <c r="C1770" t="s">
        <v>2223</v>
      </c>
    </row>
    <row r="1771" spans="1:3" x14ac:dyDescent="0.2">
      <c r="A1771">
        <v>2009</v>
      </c>
      <c r="B1771">
        <v>1</v>
      </c>
      <c r="C1771" t="s">
        <v>2224</v>
      </c>
    </row>
    <row r="1772" spans="1:3" x14ac:dyDescent="0.2">
      <c r="A1772">
        <v>2009</v>
      </c>
      <c r="B1772">
        <v>1</v>
      </c>
      <c r="C1772" t="s">
        <v>2225</v>
      </c>
    </row>
    <row r="1773" spans="1:3" x14ac:dyDescent="0.2">
      <c r="A1773">
        <v>2009</v>
      </c>
      <c r="B1773">
        <v>1</v>
      </c>
      <c r="C1773" t="s">
        <v>2226</v>
      </c>
    </row>
    <row r="1774" spans="1:3" x14ac:dyDescent="0.2">
      <c r="A1774">
        <v>2009</v>
      </c>
      <c r="B1774">
        <v>1</v>
      </c>
      <c r="C1774" t="s">
        <v>2227</v>
      </c>
    </row>
    <row r="1775" spans="1:3" x14ac:dyDescent="0.2">
      <c r="A1775">
        <v>2009</v>
      </c>
      <c r="B1775">
        <v>1</v>
      </c>
      <c r="C1775" t="s">
        <v>2228</v>
      </c>
    </row>
    <row r="1776" spans="1:3" x14ac:dyDescent="0.2">
      <c r="A1776">
        <v>2009</v>
      </c>
      <c r="B1776">
        <v>1</v>
      </c>
      <c r="C1776" t="s">
        <v>2229</v>
      </c>
    </row>
    <row r="1777" spans="1:3" x14ac:dyDescent="0.2">
      <c r="A1777">
        <v>2009</v>
      </c>
      <c r="B1777">
        <v>1</v>
      </c>
      <c r="C1777" t="s">
        <v>2230</v>
      </c>
    </row>
    <row r="1778" spans="1:3" x14ac:dyDescent="0.2">
      <c r="A1778">
        <v>2009</v>
      </c>
      <c r="B1778">
        <v>1</v>
      </c>
      <c r="C1778" t="s">
        <v>2231</v>
      </c>
    </row>
    <row r="1779" spans="1:3" x14ac:dyDescent="0.2">
      <c r="A1779">
        <v>2009</v>
      </c>
      <c r="B1779">
        <v>1</v>
      </c>
      <c r="C1779" t="s">
        <v>2232</v>
      </c>
    </row>
    <row r="1780" spans="1:3" x14ac:dyDescent="0.2">
      <c r="A1780">
        <v>2009</v>
      </c>
      <c r="B1780">
        <v>1</v>
      </c>
      <c r="C1780" t="s">
        <v>2233</v>
      </c>
    </row>
    <row r="1781" spans="1:3" x14ac:dyDescent="0.2">
      <c r="A1781">
        <v>2009</v>
      </c>
      <c r="B1781">
        <v>1</v>
      </c>
      <c r="C1781" t="s">
        <v>2234</v>
      </c>
    </row>
    <row r="1782" spans="1:3" x14ac:dyDescent="0.2">
      <c r="A1782">
        <v>2009</v>
      </c>
      <c r="B1782">
        <v>1</v>
      </c>
      <c r="C1782" t="s">
        <v>2235</v>
      </c>
    </row>
    <row r="1783" spans="1:3" x14ac:dyDescent="0.2">
      <c r="A1783">
        <v>2009</v>
      </c>
      <c r="B1783">
        <v>1</v>
      </c>
      <c r="C1783" t="s">
        <v>2236</v>
      </c>
    </row>
    <row r="1784" spans="1:3" x14ac:dyDescent="0.2">
      <c r="A1784">
        <v>2009</v>
      </c>
      <c r="B1784">
        <v>1</v>
      </c>
      <c r="C1784" t="s">
        <v>2237</v>
      </c>
    </row>
    <row r="1785" spans="1:3" x14ac:dyDescent="0.2">
      <c r="A1785">
        <v>2009</v>
      </c>
      <c r="B1785">
        <v>1</v>
      </c>
      <c r="C1785" t="s">
        <v>2238</v>
      </c>
    </row>
    <row r="1786" spans="1:3" x14ac:dyDescent="0.2">
      <c r="A1786">
        <v>2009</v>
      </c>
      <c r="B1786">
        <v>1</v>
      </c>
      <c r="C1786" t="s">
        <v>2239</v>
      </c>
    </row>
    <row r="1787" spans="1:3" x14ac:dyDescent="0.2">
      <c r="A1787">
        <v>2009</v>
      </c>
      <c r="B1787">
        <v>1</v>
      </c>
      <c r="C1787" t="s">
        <v>2240</v>
      </c>
    </row>
    <row r="1788" spans="1:3" x14ac:dyDescent="0.2">
      <c r="A1788">
        <v>2009</v>
      </c>
      <c r="B1788">
        <v>1</v>
      </c>
      <c r="C1788" t="s">
        <v>2241</v>
      </c>
    </row>
    <row r="1789" spans="1:3" x14ac:dyDescent="0.2">
      <c r="A1789">
        <v>2009</v>
      </c>
      <c r="B1789">
        <v>1</v>
      </c>
      <c r="C1789" t="s">
        <v>2242</v>
      </c>
    </row>
    <row r="1790" spans="1:3" x14ac:dyDescent="0.2">
      <c r="A1790">
        <v>2009</v>
      </c>
      <c r="B1790">
        <v>1</v>
      </c>
      <c r="C1790" t="s">
        <v>2243</v>
      </c>
    </row>
    <row r="1791" spans="1:3" x14ac:dyDescent="0.2">
      <c r="A1791">
        <v>2009</v>
      </c>
      <c r="B1791">
        <v>1</v>
      </c>
      <c r="C1791" t="s">
        <v>2244</v>
      </c>
    </row>
    <row r="1792" spans="1:3" x14ac:dyDescent="0.2">
      <c r="A1792">
        <v>2009</v>
      </c>
      <c r="B1792">
        <v>1</v>
      </c>
      <c r="C1792" t="s">
        <v>2245</v>
      </c>
    </row>
    <row r="1793" spans="1:3" x14ac:dyDescent="0.2">
      <c r="A1793">
        <v>2009</v>
      </c>
      <c r="B1793">
        <v>1</v>
      </c>
      <c r="C1793" t="s">
        <v>2246</v>
      </c>
    </row>
    <row r="1794" spans="1:3" x14ac:dyDescent="0.2">
      <c r="A1794">
        <v>2009</v>
      </c>
      <c r="B1794">
        <v>1</v>
      </c>
      <c r="C1794" t="s">
        <v>2247</v>
      </c>
    </row>
    <row r="1795" spans="1:3" x14ac:dyDescent="0.2">
      <c r="A1795">
        <v>2009</v>
      </c>
      <c r="B1795">
        <v>1</v>
      </c>
      <c r="C1795" t="s">
        <v>2248</v>
      </c>
    </row>
    <row r="1796" spans="1:3" x14ac:dyDescent="0.2">
      <c r="A1796">
        <v>2009</v>
      </c>
      <c r="B1796">
        <v>1</v>
      </c>
      <c r="C1796" t="s">
        <v>2249</v>
      </c>
    </row>
    <row r="1797" spans="1:3" x14ac:dyDescent="0.2">
      <c r="A1797">
        <v>2009</v>
      </c>
      <c r="B1797">
        <v>1</v>
      </c>
      <c r="C1797" t="s">
        <v>2250</v>
      </c>
    </row>
    <row r="1798" spans="1:3" x14ac:dyDescent="0.2">
      <c r="A1798">
        <v>2009</v>
      </c>
      <c r="B1798">
        <v>1</v>
      </c>
      <c r="C1798" t="s">
        <v>2251</v>
      </c>
    </row>
    <row r="1799" spans="1:3" x14ac:dyDescent="0.2">
      <c r="A1799">
        <v>2010</v>
      </c>
      <c r="B1799">
        <v>1</v>
      </c>
      <c r="C1799" t="s">
        <v>2252</v>
      </c>
    </row>
    <row r="1800" spans="1:3" x14ac:dyDescent="0.2">
      <c r="A1800">
        <v>2010</v>
      </c>
      <c r="B1800">
        <v>1</v>
      </c>
      <c r="C1800" t="s">
        <v>2253</v>
      </c>
    </row>
    <row r="1801" spans="1:3" x14ac:dyDescent="0.2">
      <c r="A1801">
        <v>2010</v>
      </c>
      <c r="B1801">
        <v>1</v>
      </c>
      <c r="C1801" t="s">
        <v>2254</v>
      </c>
    </row>
    <row r="1802" spans="1:3" x14ac:dyDescent="0.2">
      <c r="A1802">
        <v>2010</v>
      </c>
      <c r="B1802">
        <v>1</v>
      </c>
      <c r="C1802" t="s">
        <v>2255</v>
      </c>
    </row>
    <row r="1803" spans="1:3" x14ac:dyDescent="0.2">
      <c r="A1803">
        <v>2010</v>
      </c>
      <c r="B1803">
        <v>1</v>
      </c>
      <c r="C1803" t="s">
        <v>2256</v>
      </c>
    </row>
    <row r="1804" spans="1:3" x14ac:dyDescent="0.2">
      <c r="A1804">
        <v>2010</v>
      </c>
      <c r="B1804">
        <v>1</v>
      </c>
      <c r="C1804" t="s">
        <v>2257</v>
      </c>
    </row>
    <row r="1805" spans="1:3" x14ac:dyDescent="0.2">
      <c r="A1805">
        <v>2010</v>
      </c>
      <c r="B1805">
        <v>1</v>
      </c>
      <c r="C1805" t="s">
        <v>2258</v>
      </c>
    </row>
    <row r="1806" spans="1:3" x14ac:dyDescent="0.2">
      <c r="A1806">
        <v>2010</v>
      </c>
      <c r="B1806">
        <v>1</v>
      </c>
      <c r="C1806" t="s">
        <v>2259</v>
      </c>
    </row>
    <row r="1807" spans="1:3" x14ac:dyDescent="0.2">
      <c r="A1807">
        <v>2010</v>
      </c>
      <c r="B1807">
        <v>1</v>
      </c>
      <c r="C1807" t="s">
        <v>2260</v>
      </c>
    </row>
    <row r="1808" spans="1:3" x14ac:dyDescent="0.2">
      <c r="A1808">
        <v>2010</v>
      </c>
      <c r="B1808">
        <v>1</v>
      </c>
      <c r="C1808" t="s">
        <v>2261</v>
      </c>
    </row>
    <row r="1809" spans="1:3" x14ac:dyDescent="0.2">
      <c r="A1809">
        <v>2010</v>
      </c>
      <c r="B1809">
        <v>1</v>
      </c>
      <c r="C1809" t="s">
        <v>2262</v>
      </c>
    </row>
    <row r="1810" spans="1:3" x14ac:dyDescent="0.2">
      <c r="A1810">
        <v>2010</v>
      </c>
      <c r="B1810">
        <v>1</v>
      </c>
      <c r="C1810" t="s">
        <v>2263</v>
      </c>
    </row>
    <row r="1811" spans="1:3" x14ac:dyDescent="0.2">
      <c r="A1811">
        <v>2010</v>
      </c>
      <c r="B1811">
        <v>1</v>
      </c>
      <c r="C1811" t="s">
        <v>2264</v>
      </c>
    </row>
    <row r="1812" spans="1:3" x14ac:dyDescent="0.2">
      <c r="A1812">
        <v>2010</v>
      </c>
      <c r="B1812">
        <v>1</v>
      </c>
      <c r="C1812" t="s">
        <v>2265</v>
      </c>
    </row>
    <row r="1813" spans="1:3" x14ac:dyDescent="0.2">
      <c r="A1813">
        <v>2010</v>
      </c>
      <c r="B1813">
        <v>1</v>
      </c>
      <c r="C1813" t="s">
        <v>2266</v>
      </c>
    </row>
    <row r="1814" spans="1:3" x14ac:dyDescent="0.2">
      <c r="A1814">
        <v>2010</v>
      </c>
      <c r="B1814">
        <v>1</v>
      </c>
      <c r="C1814" t="s">
        <v>2267</v>
      </c>
    </row>
    <row r="1815" spans="1:3" x14ac:dyDescent="0.2">
      <c r="A1815">
        <v>2010</v>
      </c>
      <c r="B1815">
        <v>0.17000000178813934</v>
      </c>
      <c r="C1815" t="s">
        <v>2268</v>
      </c>
    </row>
    <row r="1816" spans="1:3" x14ac:dyDescent="0.2">
      <c r="A1816">
        <v>2010</v>
      </c>
      <c r="B1816">
        <v>1</v>
      </c>
      <c r="C1816" t="s">
        <v>2269</v>
      </c>
    </row>
    <row r="1817" spans="1:3" x14ac:dyDescent="0.2">
      <c r="A1817">
        <v>2010</v>
      </c>
      <c r="B1817">
        <v>1</v>
      </c>
      <c r="C1817" t="s">
        <v>2270</v>
      </c>
    </row>
    <row r="1818" spans="1:3" x14ac:dyDescent="0.2">
      <c r="A1818">
        <v>2010</v>
      </c>
      <c r="B1818">
        <v>1</v>
      </c>
      <c r="C1818" t="s">
        <v>2271</v>
      </c>
    </row>
    <row r="1819" spans="1:3" x14ac:dyDescent="0.2">
      <c r="A1819">
        <v>2010</v>
      </c>
      <c r="B1819">
        <v>1</v>
      </c>
      <c r="C1819" t="s">
        <v>2272</v>
      </c>
    </row>
    <row r="1820" spans="1:3" x14ac:dyDescent="0.2">
      <c r="A1820">
        <v>2010</v>
      </c>
      <c r="B1820">
        <v>1</v>
      </c>
      <c r="C1820" t="s">
        <v>2273</v>
      </c>
    </row>
    <row r="1821" spans="1:3" x14ac:dyDescent="0.2">
      <c r="A1821">
        <v>2010</v>
      </c>
      <c r="B1821">
        <v>1</v>
      </c>
      <c r="C1821" t="s">
        <v>2274</v>
      </c>
    </row>
    <row r="1822" spans="1:3" x14ac:dyDescent="0.2">
      <c r="A1822">
        <v>2010</v>
      </c>
      <c r="B1822">
        <v>1</v>
      </c>
      <c r="C1822" t="s">
        <v>2275</v>
      </c>
    </row>
    <row r="1823" spans="1:3" x14ac:dyDescent="0.2">
      <c r="A1823">
        <v>2010</v>
      </c>
      <c r="B1823">
        <v>1</v>
      </c>
      <c r="C1823" t="s">
        <v>2276</v>
      </c>
    </row>
    <row r="1824" spans="1:3" x14ac:dyDescent="0.2">
      <c r="A1824">
        <v>2010</v>
      </c>
      <c r="B1824">
        <v>1</v>
      </c>
      <c r="C1824" t="s">
        <v>2277</v>
      </c>
    </row>
    <row r="1825" spans="1:3" x14ac:dyDescent="0.2">
      <c r="A1825">
        <v>2010</v>
      </c>
      <c r="B1825">
        <v>1</v>
      </c>
      <c r="C1825" t="s">
        <v>2278</v>
      </c>
    </row>
    <row r="1826" spans="1:3" x14ac:dyDescent="0.2">
      <c r="A1826">
        <v>2010</v>
      </c>
      <c r="B1826">
        <v>1</v>
      </c>
      <c r="C1826" t="s">
        <v>2279</v>
      </c>
    </row>
    <row r="1827" spans="1:3" x14ac:dyDescent="0.2">
      <c r="A1827">
        <v>2010</v>
      </c>
      <c r="B1827">
        <v>1</v>
      </c>
      <c r="C1827" t="s">
        <v>2280</v>
      </c>
    </row>
    <row r="1828" spans="1:3" x14ac:dyDescent="0.2">
      <c r="A1828">
        <v>2010</v>
      </c>
      <c r="B1828">
        <v>1</v>
      </c>
      <c r="C1828" t="s">
        <v>2281</v>
      </c>
    </row>
    <row r="1829" spans="1:3" x14ac:dyDescent="0.2">
      <c r="A1829">
        <v>2010</v>
      </c>
      <c r="B1829">
        <v>1</v>
      </c>
      <c r="C1829" t="s">
        <v>2282</v>
      </c>
    </row>
    <row r="1830" spans="1:3" x14ac:dyDescent="0.2">
      <c r="A1830">
        <v>2010</v>
      </c>
      <c r="B1830">
        <v>1</v>
      </c>
      <c r="C1830" t="s">
        <v>2283</v>
      </c>
    </row>
    <row r="1831" spans="1:3" x14ac:dyDescent="0.2">
      <c r="A1831">
        <v>2010</v>
      </c>
      <c r="B1831">
        <v>1</v>
      </c>
      <c r="C1831" t="s">
        <v>2284</v>
      </c>
    </row>
    <row r="1832" spans="1:3" x14ac:dyDescent="0.2">
      <c r="A1832">
        <v>2010</v>
      </c>
      <c r="B1832">
        <v>1</v>
      </c>
      <c r="C1832" t="s">
        <v>2285</v>
      </c>
    </row>
    <row r="1833" spans="1:3" x14ac:dyDescent="0.2">
      <c r="A1833">
        <v>2010</v>
      </c>
      <c r="B1833">
        <v>1</v>
      </c>
      <c r="C1833" t="s">
        <v>2286</v>
      </c>
    </row>
    <row r="1834" spans="1:3" x14ac:dyDescent="0.2">
      <c r="A1834">
        <v>2010</v>
      </c>
      <c r="B1834">
        <v>1</v>
      </c>
      <c r="C1834" t="s">
        <v>2287</v>
      </c>
    </row>
    <row r="1835" spans="1:3" x14ac:dyDescent="0.2">
      <c r="A1835">
        <v>2010</v>
      </c>
      <c r="B1835">
        <v>1</v>
      </c>
      <c r="C1835" t="s">
        <v>2288</v>
      </c>
    </row>
    <row r="1836" spans="1:3" x14ac:dyDescent="0.2">
      <c r="A1836">
        <v>2010</v>
      </c>
      <c r="B1836">
        <v>1</v>
      </c>
      <c r="C1836" t="s">
        <v>2289</v>
      </c>
    </row>
    <row r="1837" spans="1:3" x14ac:dyDescent="0.2">
      <c r="A1837">
        <v>2010</v>
      </c>
      <c r="B1837">
        <v>1</v>
      </c>
      <c r="C1837" t="s">
        <v>2290</v>
      </c>
    </row>
    <row r="1838" spans="1:3" x14ac:dyDescent="0.2">
      <c r="A1838">
        <v>2010</v>
      </c>
      <c r="B1838">
        <v>1</v>
      </c>
      <c r="C1838" t="s">
        <v>2291</v>
      </c>
    </row>
    <row r="1839" spans="1:3" x14ac:dyDescent="0.2">
      <c r="A1839">
        <v>2010</v>
      </c>
      <c r="B1839">
        <v>1</v>
      </c>
      <c r="C1839" t="s">
        <v>2292</v>
      </c>
    </row>
    <row r="1840" spans="1:3" x14ac:dyDescent="0.2">
      <c r="A1840">
        <v>2010</v>
      </c>
      <c r="B1840">
        <v>1</v>
      </c>
      <c r="C1840" t="s">
        <v>2293</v>
      </c>
    </row>
    <row r="1841" spans="1:3" x14ac:dyDescent="0.2">
      <c r="A1841">
        <v>2010</v>
      </c>
      <c r="B1841">
        <v>1</v>
      </c>
      <c r="C1841" t="s">
        <v>2294</v>
      </c>
    </row>
    <row r="1842" spans="1:3" x14ac:dyDescent="0.2">
      <c r="A1842">
        <v>2010</v>
      </c>
      <c r="B1842">
        <v>1</v>
      </c>
      <c r="C1842" t="s">
        <v>2295</v>
      </c>
    </row>
    <row r="1843" spans="1:3" x14ac:dyDescent="0.2">
      <c r="A1843">
        <v>2010</v>
      </c>
      <c r="B1843">
        <v>1</v>
      </c>
      <c r="C1843" t="s">
        <v>2296</v>
      </c>
    </row>
    <row r="1844" spans="1:3" x14ac:dyDescent="0.2">
      <c r="A1844">
        <v>2010</v>
      </c>
      <c r="B1844">
        <v>1</v>
      </c>
      <c r="C1844" t="s">
        <v>2297</v>
      </c>
    </row>
    <row r="1845" spans="1:3" x14ac:dyDescent="0.2">
      <c r="A1845">
        <v>2010</v>
      </c>
      <c r="B1845">
        <v>1</v>
      </c>
      <c r="C1845" t="s">
        <v>2298</v>
      </c>
    </row>
    <row r="1846" spans="1:3" x14ac:dyDescent="0.2">
      <c r="A1846">
        <v>2010</v>
      </c>
      <c r="B1846">
        <v>1</v>
      </c>
      <c r="C1846" t="s">
        <v>2299</v>
      </c>
    </row>
    <row r="1847" spans="1:3" x14ac:dyDescent="0.2">
      <c r="A1847">
        <v>2010</v>
      </c>
      <c r="B1847">
        <v>1</v>
      </c>
      <c r="C1847" t="s">
        <v>2300</v>
      </c>
    </row>
    <row r="1848" spans="1:3" x14ac:dyDescent="0.2">
      <c r="A1848">
        <v>2010</v>
      </c>
      <c r="B1848">
        <v>1</v>
      </c>
      <c r="C1848" t="s">
        <v>2301</v>
      </c>
    </row>
    <row r="1849" spans="1:3" x14ac:dyDescent="0.2">
      <c r="A1849">
        <v>2010</v>
      </c>
      <c r="B1849">
        <v>1</v>
      </c>
      <c r="C1849" t="s">
        <v>2302</v>
      </c>
    </row>
    <row r="1850" spans="1:3" x14ac:dyDescent="0.2">
      <c r="A1850">
        <v>2010</v>
      </c>
      <c r="B1850">
        <v>1</v>
      </c>
      <c r="C1850" t="s">
        <v>2303</v>
      </c>
    </row>
    <row r="1851" spans="1:3" x14ac:dyDescent="0.2">
      <c r="A1851">
        <v>2010</v>
      </c>
      <c r="B1851">
        <v>1</v>
      </c>
      <c r="C1851" t="s">
        <v>2304</v>
      </c>
    </row>
    <row r="1852" spans="1:3" x14ac:dyDescent="0.2">
      <c r="A1852">
        <v>2010</v>
      </c>
      <c r="B1852">
        <v>1</v>
      </c>
      <c r="C1852" t="s">
        <v>2305</v>
      </c>
    </row>
    <row r="1853" spans="1:3" x14ac:dyDescent="0.2">
      <c r="A1853">
        <v>2010</v>
      </c>
      <c r="B1853">
        <v>1</v>
      </c>
      <c r="C1853" t="s">
        <v>2306</v>
      </c>
    </row>
    <row r="1854" spans="1:3" x14ac:dyDescent="0.2">
      <c r="A1854">
        <v>2010</v>
      </c>
      <c r="B1854">
        <v>1</v>
      </c>
      <c r="C1854" t="s">
        <v>2307</v>
      </c>
    </row>
    <row r="1855" spans="1:3" x14ac:dyDescent="0.2">
      <c r="A1855">
        <v>2010</v>
      </c>
      <c r="B1855">
        <v>1</v>
      </c>
      <c r="C1855" t="s">
        <v>2308</v>
      </c>
    </row>
    <row r="1856" spans="1:3" x14ac:dyDescent="0.2">
      <c r="A1856">
        <v>2010</v>
      </c>
      <c r="B1856">
        <v>1</v>
      </c>
      <c r="C1856" t="s">
        <v>2309</v>
      </c>
    </row>
    <row r="1857" spans="1:3" x14ac:dyDescent="0.2">
      <c r="A1857">
        <v>2010</v>
      </c>
      <c r="B1857">
        <v>1</v>
      </c>
      <c r="C1857" t="s">
        <v>2310</v>
      </c>
    </row>
    <row r="1858" spans="1:3" x14ac:dyDescent="0.2">
      <c r="A1858">
        <v>2010</v>
      </c>
      <c r="B1858">
        <v>1</v>
      </c>
      <c r="C1858" t="s">
        <v>2311</v>
      </c>
    </row>
    <row r="1859" spans="1:3" x14ac:dyDescent="0.2">
      <c r="A1859">
        <v>2010</v>
      </c>
      <c r="B1859">
        <v>1</v>
      </c>
      <c r="C1859" t="s">
        <v>2312</v>
      </c>
    </row>
    <row r="1860" spans="1:3" x14ac:dyDescent="0.2">
      <c r="A1860">
        <v>2010</v>
      </c>
      <c r="B1860">
        <v>1</v>
      </c>
      <c r="C1860" t="s">
        <v>2313</v>
      </c>
    </row>
    <row r="1861" spans="1:3" x14ac:dyDescent="0.2">
      <c r="A1861">
        <v>2010</v>
      </c>
      <c r="B1861">
        <v>1</v>
      </c>
      <c r="C1861" t="s">
        <v>2314</v>
      </c>
    </row>
    <row r="1862" spans="1:3" x14ac:dyDescent="0.2">
      <c r="A1862">
        <v>2010</v>
      </c>
      <c r="B1862">
        <v>1</v>
      </c>
      <c r="C1862" t="s">
        <v>2315</v>
      </c>
    </row>
    <row r="1863" spans="1:3" x14ac:dyDescent="0.2">
      <c r="A1863">
        <v>2010</v>
      </c>
      <c r="B1863">
        <v>1</v>
      </c>
      <c r="C1863" t="s">
        <v>2316</v>
      </c>
    </row>
    <row r="1864" spans="1:3" x14ac:dyDescent="0.2">
      <c r="A1864">
        <v>2010</v>
      </c>
      <c r="B1864">
        <v>1</v>
      </c>
      <c r="C1864" t="s">
        <v>2317</v>
      </c>
    </row>
    <row r="1865" spans="1:3" x14ac:dyDescent="0.2">
      <c r="A1865">
        <v>2010</v>
      </c>
      <c r="B1865">
        <v>1</v>
      </c>
      <c r="C1865" t="s">
        <v>2318</v>
      </c>
    </row>
    <row r="1866" spans="1:3" x14ac:dyDescent="0.2">
      <c r="A1866">
        <v>2010</v>
      </c>
      <c r="B1866">
        <v>1</v>
      </c>
      <c r="C1866" t="s">
        <v>2319</v>
      </c>
    </row>
    <row r="1867" spans="1:3" x14ac:dyDescent="0.2">
      <c r="A1867">
        <v>2010</v>
      </c>
      <c r="B1867">
        <v>1</v>
      </c>
      <c r="C1867" t="s">
        <v>2320</v>
      </c>
    </row>
    <row r="1868" spans="1:3" x14ac:dyDescent="0.2">
      <c r="A1868">
        <v>2010</v>
      </c>
      <c r="B1868">
        <v>1</v>
      </c>
      <c r="C1868" t="s">
        <v>2321</v>
      </c>
    </row>
    <row r="1869" spans="1:3" x14ac:dyDescent="0.2">
      <c r="A1869">
        <v>2010</v>
      </c>
      <c r="B1869">
        <v>1</v>
      </c>
      <c r="C1869" t="s">
        <v>2322</v>
      </c>
    </row>
    <row r="1870" spans="1:3" x14ac:dyDescent="0.2">
      <c r="A1870">
        <v>2010</v>
      </c>
      <c r="B1870">
        <v>1</v>
      </c>
      <c r="C1870" t="s">
        <v>2323</v>
      </c>
    </row>
    <row r="1871" spans="1:3" x14ac:dyDescent="0.2">
      <c r="A1871">
        <v>2010</v>
      </c>
      <c r="B1871">
        <v>1</v>
      </c>
      <c r="C1871" t="s">
        <v>2324</v>
      </c>
    </row>
    <row r="1872" spans="1:3" x14ac:dyDescent="0.2">
      <c r="A1872">
        <v>2010</v>
      </c>
      <c r="B1872">
        <v>1</v>
      </c>
      <c r="C1872" t="s">
        <v>2325</v>
      </c>
    </row>
    <row r="1873" spans="1:3" x14ac:dyDescent="0.2">
      <c r="A1873">
        <v>2010</v>
      </c>
      <c r="B1873">
        <v>1</v>
      </c>
      <c r="C1873" t="s">
        <v>2326</v>
      </c>
    </row>
    <row r="1874" spans="1:3" x14ac:dyDescent="0.2">
      <c r="A1874">
        <v>2010</v>
      </c>
      <c r="B1874">
        <v>1</v>
      </c>
      <c r="C1874" t="s">
        <v>2327</v>
      </c>
    </row>
    <row r="1875" spans="1:3" x14ac:dyDescent="0.2">
      <c r="A1875">
        <v>2010</v>
      </c>
      <c r="B1875">
        <v>1</v>
      </c>
      <c r="C1875" t="s">
        <v>2328</v>
      </c>
    </row>
    <row r="1876" spans="1:3" x14ac:dyDescent="0.2">
      <c r="A1876">
        <v>2010</v>
      </c>
      <c r="B1876">
        <v>1</v>
      </c>
      <c r="C1876" t="s">
        <v>2329</v>
      </c>
    </row>
    <row r="1877" spans="1:3" x14ac:dyDescent="0.2">
      <c r="A1877">
        <v>2010</v>
      </c>
      <c r="B1877">
        <v>1</v>
      </c>
      <c r="C1877" t="s">
        <v>2330</v>
      </c>
    </row>
    <row r="1878" spans="1:3" x14ac:dyDescent="0.2">
      <c r="A1878">
        <v>2010</v>
      </c>
      <c r="B1878">
        <v>1</v>
      </c>
      <c r="C1878" t="s">
        <v>2331</v>
      </c>
    </row>
    <row r="1879" spans="1:3" x14ac:dyDescent="0.2">
      <c r="A1879">
        <v>2010</v>
      </c>
      <c r="B1879">
        <v>1</v>
      </c>
      <c r="C1879" t="s">
        <v>2332</v>
      </c>
    </row>
    <row r="1880" spans="1:3" x14ac:dyDescent="0.2">
      <c r="A1880">
        <v>2010</v>
      </c>
      <c r="B1880">
        <v>1</v>
      </c>
      <c r="C1880" t="s">
        <v>2333</v>
      </c>
    </row>
    <row r="1881" spans="1:3" x14ac:dyDescent="0.2">
      <c r="A1881">
        <v>2010</v>
      </c>
      <c r="B1881">
        <v>1</v>
      </c>
      <c r="C1881" t="s">
        <v>2334</v>
      </c>
    </row>
    <row r="1882" spans="1:3" x14ac:dyDescent="0.2">
      <c r="A1882">
        <v>2011</v>
      </c>
      <c r="B1882">
        <v>1</v>
      </c>
      <c r="C1882" t="s">
        <v>2335</v>
      </c>
    </row>
    <row r="1883" spans="1:3" x14ac:dyDescent="0.2">
      <c r="A1883">
        <v>2011</v>
      </c>
      <c r="B1883">
        <v>1</v>
      </c>
      <c r="C1883" t="s">
        <v>2336</v>
      </c>
    </row>
    <row r="1884" spans="1:3" x14ac:dyDescent="0.2">
      <c r="A1884">
        <v>2011</v>
      </c>
      <c r="B1884">
        <v>1</v>
      </c>
      <c r="C1884" t="s">
        <v>2337</v>
      </c>
    </row>
    <row r="1885" spans="1:3" x14ac:dyDescent="0.2">
      <c r="A1885">
        <v>2011</v>
      </c>
      <c r="B1885">
        <v>1</v>
      </c>
      <c r="C1885" t="s">
        <v>2338</v>
      </c>
    </row>
    <row r="1886" spans="1:3" x14ac:dyDescent="0.2">
      <c r="A1886">
        <v>2011</v>
      </c>
      <c r="B1886">
        <v>1</v>
      </c>
      <c r="C1886" t="s">
        <v>2339</v>
      </c>
    </row>
    <row r="1887" spans="1:3" x14ac:dyDescent="0.2">
      <c r="A1887">
        <v>2011</v>
      </c>
      <c r="B1887">
        <v>1</v>
      </c>
      <c r="C1887" t="s">
        <v>2340</v>
      </c>
    </row>
    <row r="1888" spans="1:3" x14ac:dyDescent="0.2">
      <c r="A1888">
        <v>2011</v>
      </c>
      <c r="B1888">
        <v>1</v>
      </c>
      <c r="C1888" t="s">
        <v>2341</v>
      </c>
    </row>
    <row r="1889" spans="1:3" x14ac:dyDescent="0.2">
      <c r="A1889">
        <v>2011</v>
      </c>
      <c r="B1889">
        <v>1</v>
      </c>
      <c r="C1889" t="s">
        <v>2342</v>
      </c>
    </row>
    <row r="1890" spans="1:3" x14ac:dyDescent="0.2">
      <c r="A1890">
        <v>2011</v>
      </c>
      <c r="B1890">
        <v>1</v>
      </c>
      <c r="C1890" t="s">
        <v>2343</v>
      </c>
    </row>
    <row r="1891" spans="1:3" x14ac:dyDescent="0.2">
      <c r="A1891">
        <v>2011</v>
      </c>
      <c r="B1891">
        <v>1</v>
      </c>
      <c r="C1891" t="s">
        <v>2344</v>
      </c>
    </row>
    <row r="1892" spans="1:3" x14ac:dyDescent="0.2">
      <c r="A1892">
        <v>2011</v>
      </c>
      <c r="B1892">
        <v>1</v>
      </c>
      <c r="C1892" t="s">
        <v>2345</v>
      </c>
    </row>
    <row r="1893" spans="1:3" x14ac:dyDescent="0.2">
      <c r="A1893">
        <v>2011</v>
      </c>
      <c r="B1893">
        <v>1</v>
      </c>
      <c r="C1893" t="s">
        <v>2346</v>
      </c>
    </row>
    <row r="1894" spans="1:3" x14ac:dyDescent="0.2">
      <c r="A1894">
        <v>2011</v>
      </c>
      <c r="B1894">
        <v>1</v>
      </c>
      <c r="C1894" t="s">
        <v>2347</v>
      </c>
    </row>
    <row r="1895" spans="1:3" x14ac:dyDescent="0.2">
      <c r="A1895">
        <v>2011</v>
      </c>
      <c r="B1895">
        <v>1</v>
      </c>
      <c r="C1895" t="s">
        <v>2348</v>
      </c>
    </row>
    <row r="1896" spans="1:3" x14ac:dyDescent="0.2">
      <c r="A1896">
        <v>2011</v>
      </c>
      <c r="B1896">
        <v>1</v>
      </c>
      <c r="C1896" t="s">
        <v>2349</v>
      </c>
    </row>
    <row r="1897" spans="1:3" x14ac:dyDescent="0.2">
      <c r="A1897">
        <v>2011</v>
      </c>
      <c r="B1897">
        <v>1</v>
      </c>
      <c r="C1897" t="s">
        <v>2350</v>
      </c>
    </row>
    <row r="1898" spans="1:3" x14ac:dyDescent="0.2">
      <c r="A1898">
        <v>2011</v>
      </c>
      <c r="B1898">
        <v>0.11999999731779099</v>
      </c>
      <c r="C1898" t="s">
        <v>2351</v>
      </c>
    </row>
    <row r="1899" spans="1:3" x14ac:dyDescent="0.2">
      <c r="A1899">
        <v>2011</v>
      </c>
      <c r="B1899">
        <v>1</v>
      </c>
      <c r="C1899" t="s">
        <v>2352</v>
      </c>
    </row>
    <row r="1900" spans="1:3" x14ac:dyDescent="0.2">
      <c r="A1900">
        <v>2011</v>
      </c>
      <c r="B1900">
        <v>1</v>
      </c>
      <c r="C1900" t="s">
        <v>2353</v>
      </c>
    </row>
    <row r="1901" spans="1:3" x14ac:dyDescent="0.2">
      <c r="A1901">
        <v>2011</v>
      </c>
      <c r="B1901">
        <v>1</v>
      </c>
      <c r="C1901" t="s">
        <v>2354</v>
      </c>
    </row>
    <row r="1902" spans="1:3" x14ac:dyDescent="0.2">
      <c r="A1902">
        <v>2011</v>
      </c>
      <c r="B1902">
        <v>1</v>
      </c>
      <c r="C1902" t="s">
        <v>2355</v>
      </c>
    </row>
    <row r="1903" spans="1:3" x14ac:dyDescent="0.2">
      <c r="A1903">
        <v>2011</v>
      </c>
      <c r="B1903">
        <v>1</v>
      </c>
      <c r="C1903" t="s">
        <v>2356</v>
      </c>
    </row>
    <row r="1904" spans="1:3" x14ac:dyDescent="0.2">
      <c r="A1904">
        <v>2011</v>
      </c>
      <c r="B1904">
        <v>1</v>
      </c>
      <c r="C1904" t="s">
        <v>2357</v>
      </c>
    </row>
    <row r="1905" spans="1:3" x14ac:dyDescent="0.2">
      <c r="A1905">
        <v>2011</v>
      </c>
      <c r="B1905">
        <v>1</v>
      </c>
      <c r="C1905" t="s">
        <v>2358</v>
      </c>
    </row>
    <row r="1906" spans="1:3" x14ac:dyDescent="0.2">
      <c r="A1906">
        <v>2011</v>
      </c>
      <c r="B1906">
        <v>1</v>
      </c>
      <c r="C1906" t="s">
        <v>2359</v>
      </c>
    </row>
    <row r="1907" spans="1:3" x14ac:dyDescent="0.2">
      <c r="A1907">
        <v>2011</v>
      </c>
      <c r="B1907">
        <v>1</v>
      </c>
      <c r="C1907" t="s">
        <v>2360</v>
      </c>
    </row>
    <row r="1908" spans="1:3" x14ac:dyDescent="0.2">
      <c r="A1908">
        <v>2011</v>
      </c>
      <c r="B1908">
        <v>1</v>
      </c>
      <c r="C1908" t="s">
        <v>2361</v>
      </c>
    </row>
    <row r="1909" spans="1:3" x14ac:dyDescent="0.2">
      <c r="A1909">
        <v>2011</v>
      </c>
      <c r="B1909">
        <v>1</v>
      </c>
      <c r="C1909" t="s">
        <v>2362</v>
      </c>
    </row>
    <row r="1910" spans="1:3" x14ac:dyDescent="0.2">
      <c r="A1910">
        <v>2011</v>
      </c>
      <c r="B1910">
        <v>1</v>
      </c>
      <c r="C1910" t="s">
        <v>2363</v>
      </c>
    </row>
    <row r="1911" spans="1:3" x14ac:dyDescent="0.2">
      <c r="A1911">
        <v>2011</v>
      </c>
      <c r="B1911">
        <v>1</v>
      </c>
      <c r="C1911" t="s">
        <v>2364</v>
      </c>
    </row>
    <row r="1912" spans="1:3" x14ac:dyDescent="0.2">
      <c r="A1912">
        <v>2011</v>
      </c>
      <c r="B1912">
        <v>1</v>
      </c>
      <c r="C1912" t="s">
        <v>2365</v>
      </c>
    </row>
    <row r="1913" spans="1:3" x14ac:dyDescent="0.2">
      <c r="A1913">
        <v>2011</v>
      </c>
      <c r="B1913">
        <v>1</v>
      </c>
      <c r="C1913" t="s">
        <v>2366</v>
      </c>
    </row>
    <row r="1914" spans="1:3" x14ac:dyDescent="0.2">
      <c r="A1914">
        <v>2011</v>
      </c>
      <c r="B1914">
        <v>1</v>
      </c>
      <c r="C1914" t="s">
        <v>2367</v>
      </c>
    </row>
    <row r="1915" spans="1:3" x14ac:dyDescent="0.2">
      <c r="A1915">
        <v>2011</v>
      </c>
      <c r="B1915">
        <v>1</v>
      </c>
      <c r="C1915" t="s">
        <v>2368</v>
      </c>
    </row>
    <row r="1916" spans="1:3" x14ac:dyDescent="0.2">
      <c r="A1916">
        <v>2011</v>
      </c>
      <c r="B1916">
        <v>1</v>
      </c>
      <c r="C1916" t="s">
        <v>2369</v>
      </c>
    </row>
    <row r="1917" spans="1:3" x14ac:dyDescent="0.2">
      <c r="A1917">
        <v>2011</v>
      </c>
      <c r="B1917">
        <v>1</v>
      </c>
      <c r="C1917" t="s">
        <v>2370</v>
      </c>
    </row>
    <row r="1918" spans="1:3" x14ac:dyDescent="0.2">
      <c r="A1918">
        <v>2011</v>
      </c>
      <c r="B1918">
        <v>1</v>
      </c>
      <c r="C1918" t="s">
        <v>2371</v>
      </c>
    </row>
    <row r="1919" spans="1:3" x14ac:dyDescent="0.2">
      <c r="A1919">
        <v>2011</v>
      </c>
      <c r="B1919">
        <v>1</v>
      </c>
      <c r="C1919" t="s">
        <v>2372</v>
      </c>
    </row>
    <row r="1920" spans="1:3" x14ac:dyDescent="0.2">
      <c r="A1920">
        <v>2011</v>
      </c>
      <c r="B1920">
        <v>1</v>
      </c>
      <c r="C1920" t="s">
        <v>2373</v>
      </c>
    </row>
    <row r="1921" spans="1:3" x14ac:dyDescent="0.2">
      <c r="A1921">
        <v>2011</v>
      </c>
      <c r="B1921">
        <v>1</v>
      </c>
      <c r="C1921" t="s">
        <v>2374</v>
      </c>
    </row>
    <row r="1922" spans="1:3" x14ac:dyDescent="0.2">
      <c r="A1922">
        <v>2011</v>
      </c>
      <c r="B1922">
        <v>1</v>
      </c>
      <c r="C1922" t="s">
        <v>2375</v>
      </c>
    </row>
    <row r="1923" spans="1:3" x14ac:dyDescent="0.2">
      <c r="A1923">
        <v>2011</v>
      </c>
      <c r="B1923">
        <v>1</v>
      </c>
      <c r="C1923" t="s">
        <v>2376</v>
      </c>
    </row>
    <row r="1924" spans="1:3" x14ac:dyDescent="0.2">
      <c r="A1924">
        <v>2011</v>
      </c>
      <c r="B1924">
        <v>1</v>
      </c>
      <c r="C1924" t="s">
        <v>2377</v>
      </c>
    </row>
    <row r="1925" spans="1:3" x14ac:dyDescent="0.2">
      <c r="A1925">
        <v>2011</v>
      </c>
      <c r="B1925">
        <v>1</v>
      </c>
      <c r="C1925" t="s">
        <v>2378</v>
      </c>
    </row>
    <row r="1926" spans="1:3" x14ac:dyDescent="0.2">
      <c r="A1926">
        <v>2011</v>
      </c>
      <c r="B1926">
        <v>1</v>
      </c>
      <c r="C1926" t="s">
        <v>2379</v>
      </c>
    </row>
    <row r="1927" spans="1:3" x14ac:dyDescent="0.2">
      <c r="A1927">
        <v>2011</v>
      </c>
      <c r="B1927">
        <v>1</v>
      </c>
      <c r="C1927" t="s">
        <v>2380</v>
      </c>
    </row>
    <row r="1928" spans="1:3" x14ac:dyDescent="0.2">
      <c r="A1928">
        <v>2011</v>
      </c>
      <c r="B1928">
        <v>1</v>
      </c>
      <c r="C1928" t="s">
        <v>2381</v>
      </c>
    </row>
    <row r="1929" spans="1:3" x14ac:dyDescent="0.2">
      <c r="A1929">
        <v>2011</v>
      </c>
      <c r="B1929">
        <v>1</v>
      </c>
      <c r="C1929" t="s">
        <v>2382</v>
      </c>
    </row>
    <row r="1930" spans="1:3" x14ac:dyDescent="0.2">
      <c r="A1930">
        <v>2011</v>
      </c>
      <c r="B1930">
        <v>1</v>
      </c>
      <c r="C1930" t="s">
        <v>2383</v>
      </c>
    </row>
    <row r="1931" spans="1:3" x14ac:dyDescent="0.2">
      <c r="A1931">
        <v>2011</v>
      </c>
      <c r="B1931">
        <v>1</v>
      </c>
      <c r="C1931" t="s">
        <v>2384</v>
      </c>
    </row>
    <row r="1932" spans="1:3" x14ac:dyDescent="0.2">
      <c r="A1932">
        <v>2011</v>
      </c>
      <c r="B1932">
        <v>1</v>
      </c>
      <c r="C1932" t="s">
        <v>2385</v>
      </c>
    </row>
    <row r="1933" spans="1:3" x14ac:dyDescent="0.2">
      <c r="A1933">
        <v>2011</v>
      </c>
      <c r="B1933">
        <v>1</v>
      </c>
      <c r="C1933" t="s">
        <v>2386</v>
      </c>
    </row>
    <row r="1934" spans="1:3" x14ac:dyDescent="0.2">
      <c r="A1934">
        <v>2011</v>
      </c>
      <c r="B1934">
        <v>1</v>
      </c>
      <c r="C1934" t="s">
        <v>2387</v>
      </c>
    </row>
    <row r="1935" spans="1:3" x14ac:dyDescent="0.2">
      <c r="A1935">
        <v>2011</v>
      </c>
      <c r="B1935">
        <v>1</v>
      </c>
      <c r="C1935" t="s">
        <v>2388</v>
      </c>
    </row>
    <row r="1936" spans="1:3" x14ac:dyDescent="0.2">
      <c r="A1936">
        <v>2011</v>
      </c>
      <c r="B1936">
        <v>1</v>
      </c>
      <c r="C1936" t="s">
        <v>2389</v>
      </c>
    </row>
    <row r="1937" spans="1:3" x14ac:dyDescent="0.2">
      <c r="A1937">
        <v>2011</v>
      </c>
      <c r="B1937">
        <v>1</v>
      </c>
      <c r="C1937" t="s">
        <v>2390</v>
      </c>
    </row>
    <row r="1938" spans="1:3" x14ac:dyDescent="0.2">
      <c r="A1938">
        <v>2011</v>
      </c>
      <c r="B1938">
        <v>1</v>
      </c>
      <c r="C1938" t="s">
        <v>2391</v>
      </c>
    </row>
    <row r="1939" spans="1:3" x14ac:dyDescent="0.2">
      <c r="A1939">
        <v>2011</v>
      </c>
      <c r="B1939">
        <v>1</v>
      </c>
      <c r="C1939" t="s">
        <v>2392</v>
      </c>
    </row>
    <row r="1940" spans="1:3" x14ac:dyDescent="0.2">
      <c r="A1940">
        <v>2011</v>
      </c>
      <c r="B1940">
        <v>1</v>
      </c>
      <c r="C1940" t="s">
        <v>2393</v>
      </c>
    </row>
    <row r="1941" spans="1:3" x14ac:dyDescent="0.2">
      <c r="A1941">
        <v>2011</v>
      </c>
      <c r="B1941">
        <v>1</v>
      </c>
      <c r="C1941" t="s">
        <v>2394</v>
      </c>
    </row>
    <row r="1942" spans="1:3" x14ac:dyDescent="0.2">
      <c r="A1942">
        <v>2011</v>
      </c>
      <c r="B1942">
        <v>1</v>
      </c>
      <c r="C1942" t="s">
        <v>2395</v>
      </c>
    </row>
    <row r="1943" spans="1:3" x14ac:dyDescent="0.2">
      <c r="A1943">
        <v>2011</v>
      </c>
      <c r="B1943">
        <v>1</v>
      </c>
      <c r="C1943" t="s">
        <v>2396</v>
      </c>
    </row>
    <row r="1944" spans="1:3" x14ac:dyDescent="0.2">
      <c r="A1944">
        <v>2011</v>
      </c>
      <c r="B1944">
        <v>1</v>
      </c>
      <c r="C1944" t="s">
        <v>2397</v>
      </c>
    </row>
    <row r="1945" spans="1:3" x14ac:dyDescent="0.2">
      <c r="A1945">
        <v>2011</v>
      </c>
      <c r="B1945">
        <v>1</v>
      </c>
      <c r="C1945" t="s">
        <v>2398</v>
      </c>
    </row>
    <row r="1946" spans="1:3" x14ac:dyDescent="0.2">
      <c r="A1946">
        <v>2011</v>
      </c>
      <c r="B1946">
        <v>1</v>
      </c>
      <c r="C1946" t="s">
        <v>2399</v>
      </c>
    </row>
    <row r="1947" spans="1:3" x14ac:dyDescent="0.2">
      <c r="A1947">
        <v>2011</v>
      </c>
      <c r="B1947">
        <v>1</v>
      </c>
      <c r="C1947" t="s">
        <v>2400</v>
      </c>
    </row>
    <row r="1948" spans="1:3" x14ac:dyDescent="0.2">
      <c r="A1948">
        <v>2011</v>
      </c>
      <c r="B1948">
        <v>1</v>
      </c>
      <c r="C1948" t="s">
        <v>2401</v>
      </c>
    </row>
    <row r="1949" spans="1:3" x14ac:dyDescent="0.2">
      <c r="A1949">
        <v>2011</v>
      </c>
      <c r="B1949">
        <v>1</v>
      </c>
      <c r="C1949" t="s">
        <v>2402</v>
      </c>
    </row>
    <row r="1950" spans="1:3" x14ac:dyDescent="0.2">
      <c r="A1950">
        <v>2011</v>
      </c>
      <c r="B1950">
        <v>1</v>
      </c>
      <c r="C1950" t="s">
        <v>2403</v>
      </c>
    </row>
    <row r="1951" spans="1:3" x14ac:dyDescent="0.2">
      <c r="A1951">
        <v>2011</v>
      </c>
      <c r="B1951">
        <v>1</v>
      </c>
      <c r="C1951" t="s">
        <v>2404</v>
      </c>
    </row>
    <row r="1952" spans="1:3" x14ac:dyDescent="0.2">
      <c r="A1952">
        <v>2011</v>
      </c>
      <c r="B1952">
        <v>1</v>
      </c>
      <c r="C1952" t="s">
        <v>2405</v>
      </c>
    </row>
    <row r="1953" spans="1:3" x14ac:dyDescent="0.2">
      <c r="A1953">
        <v>2011</v>
      </c>
      <c r="B1953">
        <v>1</v>
      </c>
      <c r="C1953" t="s">
        <v>2406</v>
      </c>
    </row>
    <row r="1954" spans="1:3" x14ac:dyDescent="0.2">
      <c r="A1954">
        <v>2011</v>
      </c>
      <c r="B1954">
        <v>1</v>
      </c>
      <c r="C1954" t="s">
        <v>2407</v>
      </c>
    </row>
    <row r="1955" spans="1:3" x14ac:dyDescent="0.2">
      <c r="A1955">
        <v>2011</v>
      </c>
      <c r="B1955">
        <v>1</v>
      </c>
      <c r="C1955" t="s">
        <v>2408</v>
      </c>
    </row>
    <row r="1956" spans="1:3" x14ac:dyDescent="0.2">
      <c r="A1956">
        <v>2011</v>
      </c>
      <c r="B1956">
        <v>1</v>
      </c>
      <c r="C1956" t="s">
        <v>2409</v>
      </c>
    </row>
    <row r="1957" spans="1:3" x14ac:dyDescent="0.2">
      <c r="A1957">
        <v>2011</v>
      </c>
      <c r="B1957">
        <v>1</v>
      </c>
      <c r="C1957" t="s">
        <v>2410</v>
      </c>
    </row>
    <row r="1958" spans="1:3" x14ac:dyDescent="0.2">
      <c r="A1958">
        <v>2011</v>
      </c>
      <c r="B1958">
        <v>1</v>
      </c>
      <c r="C1958" t="s">
        <v>2411</v>
      </c>
    </row>
    <row r="1959" spans="1:3" x14ac:dyDescent="0.2">
      <c r="A1959">
        <v>2011</v>
      </c>
      <c r="B1959">
        <v>1</v>
      </c>
      <c r="C1959" t="s">
        <v>2412</v>
      </c>
    </row>
    <row r="1960" spans="1:3" x14ac:dyDescent="0.2">
      <c r="A1960">
        <v>2011</v>
      </c>
      <c r="B1960">
        <v>1</v>
      </c>
      <c r="C1960" t="s">
        <v>2413</v>
      </c>
    </row>
    <row r="1961" spans="1:3" x14ac:dyDescent="0.2">
      <c r="A1961">
        <v>2011</v>
      </c>
      <c r="B1961">
        <v>1</v>
      </c>
      <c r="C1961" t="s">
        <v>2414</v>
      </c>
    </row>
    <row r="1962" spans="1:3" x14ac:dyDescent="0.2">
      <c r="A1962">
        <v>2011</v>
      </c>
      <c r="B1962">
        <v>1</v>
      </c>
      <c r="C1962" t="s">
        <v>2415</v>
      </c>
    </row>
    <row r="1963" spans="1:3" x14ac:dyDescent="0.2">
      <c r="A1963">
        <v>2011</v>
      </c>
      <c r="B1963">
        <v>1</v>
      </c>
      <c r="C1963" t="s">
        <v>2416</v>
      </c>
    </row>
    <row r="1964" spans="1:3" x14ac:dyDescent="0.2">
      <c r="A1964">
        <v>2011</v>
      </c>
      <c r="B1964">
        <v>1</v>
      </c>
      <c r="C1964" t="s">
        <v>2417</v>
      </c>
    </row>
    <row r="1965" spans="1:3" x14ac:dyDescent="0.2">
      <c r="A1965">
        <v>2011</v>
      </c>
      <c r="B1965">
        <v>1</v>
      </c>
      <c r="C1965" t="s">
        <v>2418</v>
      </c>
    </row>
    <row r="1966" spans="1:3" x14ac:dyDescent="0.2">
      <c r="A1966">
        <v>2011</v>
      </c>
      <c r="B1966">
        <v>1</v>
      </c>
      <c r="C1966" t="s">
        <v>2419</v>
      </c>
    </row>
    <row r="1967" spans="1:3" x14ac:dyDescent="0.2">
      <c r="A1967">
        <v>2011</v>
      </c>
      <c r="B1967">
        <v>1</v>
      </c>
      <c r="C1967" t="s">
        <v>2420</v>
      </c>
    </row>
    <row r="1968" spans="1:3" x14ac:dyDescent="0.2">
      <c r="A1968">
        <v>2012</v>
      </c>
      <c r="B1968">
        <v>1</v>
      </c>
      <c r="C1968" t="s">
        <v>2421</v>
      </c>
    </row>
    <row r="1969" spans="1:3" x14ac:dyDescent="0.2">
      <c r="A1969">
        <v>2012</v>
      </c>
      <c r="B1969">
        <v>1</v>
      </c>
      <c r="C1969" t="s">
        <v>2422</v>
      </c>
    </row>
    <row r="1970" spans="1:3" x14ac:dyDescent="0.2">
      <c r="A1970">
        <v>2012</v>
      </c>
      <c r="B1970">
        <v>1</v>
      </c>
      <c r="C1970" t="s">
        <v>2423</v>
      </c>
    </row>
    <row r="1971" spans="1:3" x14ac:dyDescent="0.2">
      <c r="A1971">
        <v>2012</v>
      </c>
      <c r="B1971">
        <v>1</v>
      </c>
      <c r="C1971" t="s">
        <v>2424</v>
      </c>
    </row>
    <row r="1972" spans="1:3" x14ac:dyDescent="0.2">
      <c r="A1972">
        <v>2012</v>
      </c>
      <c r="B1972">
        <v>1</v>
      </c>
      <c r="C1972" t="s">
        <v>2425</v>
      </c>
    </row>
    <row r="1973" spans="1:3" x14ac:dyDescent="0.2">
      <c r="A1973">
        <v>2012</v>
      </c>
      <c r="B1973">
        <v>1</v>
      </c>
      <c r="C1973" t="s">
        <v>2426</v>
      </c>
    </row>
    <row r="1974" spans="1:3" x14ac:dyDescent="0.2">
      <c r="A1974">
        <v>2012</v>
      </c>
      <c r="B1974">
        <v>1</v>
      </c>
      <c r="C1974" t="s">
        <v>2427</v>
      </c>
    </row>
    <row r="1975" spans="1:3" x14ac:dyDescent="0.2">
      <c r="A1975">
        <v>2012</v>
      </c>
      <c r="B1975">
        <v>1</v>
      </c>
      <c r="C1975" t="s">
        <v>2428</v>
      </c>
    </row>
    <row r="1976" spans="1:3" x14ac:dyDescent="0.2">
      <c r="A1976">
        <v>2012</v>
      </c>
      <c r="B1976">
        <v>1</v>
      </c>
      <c r="C1976" t="s">
        <v>2429</v>
      </c>
    </row>
    <row r="1977" spans="1:3" x14ac:dyDescent="0.2">
      <c r="A1977">
        <v>2012</v>
      </c>
      <c r="B1977">
        <v>1</v>
      </c>
      <c r="C1977" t="s">
        <v>2430</v>
      </c>
    </row>
    <row r="1978" spans="1:3" x14ac:dyDescent="0.2">
      <c r="A1978">
        <v>2012</v>
      </c>
      <c r="B1978">
        <v>1</v>
      </c>
      <c r="C1978" t="s">
        <v>2431</v>
      </c>
    </row>
    <row r="1979" spans="1:3" x14ac:dyDescent="0.2">
      <c r="A1979">
        <v>2012</v>
      </c>
      <c r="B1979">
        <v>1</v>
      </c>
      <c r="C1979" t="s">
        <v>2432</v>
      </c>
    </row>
    <row r="1980" spans="1:3" x14ac:dyDescent="0.2">
      <c r="A1980">
        <v>2012</v>
      </c>
      <c r="B1980">
        <v>1</v>
      </c>
      <c r="C1980" t="s">
        <v>2433</v>
      </c>
    </row>
    <row r="1981" spans="1:3" x14ac:dyDescent="0.2">
      <c r="A1981">
        <v>2012</v>
      </c>
      <c r="B1981">
        <v>1</v>
      </c>
      <c r="C1981" t="s">
        <v>2434</v>
      </c>
    </row>
    <row r="1982" spans="1:3" x14ac:dyDescent="0.2">
      <c r="A1982">
        <v>2012</v>
      </c>
      <c r="B1982">
        <v>1</v>
      </c>
      <c r="C1982" t="s">
        <v>2435</v>
      </c>
    </row>
    <row r="1983" spans="1:3" x14ac:dyDescent="0.2">
      <c r="A1983">
        <v>2012</v>
      </c>
      <c r="B1983">
        <v>1</v>
      </c>
      <c r="C1983" t="s">
        <v>2436</v>
      </c>
    </row>
    <row r="1984" spans="1:3" x14ac:dyDescent="0.2">
      <c r="A1984">
        <v>2012</v>
      </c>
      <c r="B1984">
        <v>1</v>
      </c>
      <c r="C1984" t="s">
        <v>2437</v>
      </c>
    </row>
    <row r="1985" spans="1:3" x14ac:dyDescent="0.2">
      <c r="A1985">
        <v>2012</v>
      </c>
      <c r="B1985">
        <v>4.9999997019767761E-2</v>
      </c>
      <c r="C1985" t="s">
        <v>2438</v>
      </c>
    </row>
    <row r="1986" spans="1:3" x14ac:dyDescent="0.2">
      <c r="A1986">
        <v>2012</v>
      </c>
      <c r="B1986">
        <v>1</v>
      </c>
      <c r="C1986" t="s">
        <v>2439</v>
      </c>
    </row>
    <row r="1987" spans="1:3" x14ac:dyDescent="0.2">
      <c r="A1987">
        <v>2012</v>
      </c>
      <c r="B1987">
        <v>1</v>
      </c>
      <c r="C1987" t="s">
        <v>2440</v>
      </c>
    </row>
    <row r="1988" spans="1:3" x14ac:dyDescent="0.2">
      <c r="A1988">
        <v>2012</v>
      </c>
      <c r="B1988">
        <v>1</v>
      </c>
      <c r="C1988" t="s">
        <v>2441</v>
      </c>
    </row>
    <row r="1989" spans="1:3" x14ac:dyDescent="0.2">
      <c r="A1989">
        <v>2012</v>
      </c>
      <c r="B1989">
        <v>1</v>
      </c>
      <c r="C1989" t="s">
        <v>2442</v>
      </c>
    </row>
    <row r="1990" spans="1:3" x14ac:dyDescent="0.2">
      <c r="A1990">
        <v>2012</v>
      </c>
      <c r="B1990">
        <v>1</v>
      </c>
      <c r="C1990" t="s">
        <v>2443</v>
      </c>
    </row>
    <row r="1991" spans="1:3" x14ac:dyDescent="0.2">
      <c r="A1991">
        <v>2012</v>
      </c>
      <c r="B1991">
        <v>1</v>
      </c>
      <c r="C1991" t="s">
        <v>2444</v>
      </c>
    </row>
    <row r="1992" spans="1:3" x14ac:dyDescent="0.2">
      <c r="A1992">
        <v>2012</v>
      </c>
      <c r="B1992">
        <v>1</v>
      </c>
      <c r="C1992" t="s">
        <v>2445</v>
      </c>
    </row>
    <row r="1993" spans="1:3" x14ac:dyDescent="0.2">
      <c r="A1993">
        <v>2012</v>
      </c>
      <c r="B1993">
        <v>1</v>
      </c>
      <c r="C1993" t="s">
        <v>2446</v>
      </c>
    </row>
    <row r="1994" spans="1:3" x14ac:dyDescent="0.2">
      <c r="A1994">
        <v>2012</v>
      </c>
      <c r="B1994">
        <v>1</v>
      </c>
      <c r="C1994" t="s">
        <v>2447</v>
      </c>
    </row>
    <row r="1995" spans="1:3" x14ac:dyDescent="0.2">
      <c r="A1995">
        <v>2012</v>
      </c>
      <c r="B1995">
        <v>1</v>
      </c>
      <c r="C1995" t="s">
        <v>2448</v>
      </c>
    </row>
    <row r="1996" spans="1:3" x14ac:dyDescent="0.2">
      <c r="A1996">
        <v>2012</v>
      </c>
      <c r="B1996">
        <v>1</v>
      </c>
      <c r="C1996" t="s">
        <v>2449</v>
      </c>
    </row>
    <row r="1997" spans="1:3" x14ac:dyDescent="0.2">
      <c r="A1997">
        <v>2012</v>
      </c>
      <c r="B1997">
        <v>1</v>
      </c>
      <c r="C1997" t="s">
        <v>2450</v>
      </c>
    </row>
    <row r="1998" spans="1:3" x14ac:dyDescent="0.2">
      <c r="A1998">
        <v>2012</v>
      </c>
      <c r="B1998">
        <v>1</v>
      </c>
      <c r="C1998" t="s">
        <v>2451</v>
      </c>
    </row>
    <row r="1999" spans="1:3" x14ac:dyDescent="0.2">
      <c r="A1999">
        <v>2012</v>
      </c>
      <c r="B1999">
        <v>1</v>
      </c>
      <c r="C1999" t="s">
        <v>2452</v>
      </c>
    </row>
    <row r="2000" spans="1:3" x14ac:dyDescent="0.2">
      <c r="A2000">
        <v>2012</v>
      </c>
      <c r="B2000">
        <v>1</v>
      </c>
      <c r="C2000" t="s">
        <v>2453</v>
      </c>
    </row>
    <row r="2001" spans="1:3" x14ac:dyDescent="0.2">
      <c r="A2001">
        <v>2012</v>
      </c>
      <c r="B2001">
        <v>1</v>
      </c>
      <c r="C2001" t="s">
        <v>2454</v>
      </c>
    </row>
    <row r="2002" spans="1:3" x14ac:dyDescent="0.2">
      <c r="A2002">
        <v>2012</v>
      </c>
      <c r="B2002">
        <v>1</v>
      </c>
      <c r="C2002" t="s">
        <v>2455</v>
      </c>
    </row>
    <row r="2003" spans="1:3" x14ac:dyDescent="0.2">
      <c r="A2003">
        <v>2012</v>
      </c>
      <c r="B2003">
        <v>1</v>
      </c>
      <c r="C2003" t="s">
        <v>2456</v>
      </c>
    </row>
    <row r="2004" spans="1:3" x14ac:dyDescent="0.2">
      <c r="A2004">
        <v>2012</v>
      </c>
      <c r="B2004">
        <v>1</v>
      </c>
      <c r="C2004" t="s">
        <v>2457</v>
      </c>
    </row>
    <row r="2005" spans="1:3" x14ac:dyDescent="0.2">
      <c r="A2005">
        <v>2012</v>
      </c>
      <c r="B2005">
        <v>1</v>
      </c>
      <c r="C2005" t="s">
        <v>2458</v>
      </c>
    </row>
    <row r="2006" spans="1:3" x14ac:dyDescent="0.2">
      <c r="A2006">
        <v>2012</v>
      </c>
      <c r="B2006">
        <v>1</v>
      </c>
      <c r="C2006" t="s">
        <v>2459</v>
      </c>
    </row>
    <row r="2007" spans="1:3" x14ac:dyDescent="0.2">
      <c r="A2007">
        <v>2012</v>
      </c>
      <c r="B2007">
        <v>1</v>
      </c>
      <c r="C2007" t="s">
        <v>2460</v>
      </c>
    </row>
    <row r="2008" spans="1:3" x14ac:dyDescent="0.2">
      <c r="A2008">
        <v>2012</v>
      </c>
      <c r="B2008">
        <v>1</v>
      </c>
      <c r="C2008" t="s">
        <v>2461</v>
      </c>
    </row>
    <row r="2009" spans="1:3" x14ac:dyDescent="0.2">
      <c r="A2009">
        <v>2012</v>
      </c>
      <c r="B2009">
        <v>1</v>
      </c>
      <c r="C2009" t="s">
        <v>2462</v>
      </c>
    </row>
    <row r="2010" spans="1:3" x14ac:dyDescent="0.2">
      <c r="A2010">
        <v>2012</v>
      </c>
      <c r="B2010">
        <v>1</v>
      </c>
      <c r="C2010" t="s">
        <v>2463</v>
      </c>
    </row>
    <row r="2011" spans="1:3" x14ac:dyDescent="0.2">
      <c r="A2011">
        <v>2012</v>
      </c>
      <c r="B2011">
        <v>1</v>
      </c>
      <c r="C2011" t="s">
        <v>2464</v>
      </c>
    </row>
    <row r="2012" spans="1:3" x14ac:dyDescent="0.2">
      <c r="A2012">
        <v>2012</v>
      </c>
      <c r="B2012">
        <v>1</v>
      </c>
      <c r="C2012" t="s">
        <v>2465</v>
      </c>
    </row>
    <row r="2013" spans="1:3" x14ac:dyDescent="0.2">
      <c r="A2013">
        <v>2012</v>
      </c>
      <c r="B2013">
        <v>1</v>
      </c>
      <c r="C2013" t="s">
        <v>2466</v>
      </c>
    </row>
    <row r="2014" spans="1:3" x14ac:dyDescent="0.2">
      <c r="A2014">
        <v>2012</v>
      </c>
      <c r="B2014">
        <v>1</v>
      </c>
      <c r="C2014" t="s">
        <v>2467</v>
      </c>
    </row>
    <row r="2015" spans="1:3" x14ac:dyDescent="0.2">
      <c r="A2015">
        <v>2012</v>
      </c>
      <c r="B2015">
        <v>1</v>
      </c>
      <c r="C2015" t="s">
        <v>2468</v>
      </c>
    </row>
    <row r="2016" spans="1:3" x14ac:dyDescent="0.2">
      <c r="A2016">
        <v>2012</v>
      </c>
      <c r="B2016">
        <v>1</v>
      </c>
      <c r="C2016" t="s">
        <v>2469</v>
      </c>
    </row>
    <row r="2017" spans="1:3" x14ac:dyDescent="0.2">
      <c r="A2017">
        <v>2012</v>
      </c>
      <c r="B2017">
        <v>1</v>
      </c>
      <c r="C2017" t="s">
        <v>2470</v>
      </c>
    </row>
    <row r="2018" spans="1:3" x14ac:dyDescent="0.2">
      <c r="A2018">
        <v>2012</v>
      </c>
      <c r="B2018">
        <v>1</v>
      </c>
      <c r="C2018" t="s">
        <v>2471</v>
      </c>
    </row>
    <row r="2019" spans="1:3" x14ac:dyDescent="0.2">
      <c r="A2019">
        <v>2012</v>
      </c>
      <c r="B2019">
        <v>1</v>
      </c>
      <c r="C2019" t="s">
        <v>2472</v>
      </c>
    </row>
    <row r="2020" spans="1:3" x14ac:dyDescent="0.2">
      <c r="A2020">
        <v>2012</v>
      </c>
      <c r="B2020">
        <v>1</v>
      </c>
      <c r="C2020" t="s">
        <v>2473</v>
      </c>
    </row>
    <row r="2021" spans="1:3" x14ac:dyDescent="0.2">
      <c r="A2021">
        <v>2012</v>
      </c>
      <c r="B2021">
        <v>1</v>
      </c>
      <c r="C2021" t="s">
        <v>2474</v>
      </c>
    </row>
    <row r="2022" spans="1:3" x14ac:dyDescent="0.2">
      <c r="A2022">
        <v>2012</v>
      </c>
      <c r="B2022">
        <v>1</v>
      </c>
      <c r="C2022" t="s">
        <v>2475</v>
      </c>
    </row>
    <row r="2023" spans="1:3" x14ac:dyDescent="0.2">
      <c r="A2023">
        <v>2012</v>
      </c>
      <c r="B2023">
        <v>1</v>
      </c>
      <c r="C2023" t="s">
        <v>2476</v>
      </c>
    </row>
    <row r="2024" spans="1:3" x14ac:dyDescent="0.2">
      <c r="A2024">
        <v>2012</v>
      </c>
      <c r="B2024">
        <v>1</v>
      </c>
      <c r="C2024" t="s">
        <v>2477</v>
      </c>
    </row>
    <row r="2025" spans="1:3" x14ac:dyDescent="0.2">
      <c r="A2025">
        <v>2012</v>
      </c>
      <c r="B2025">
        <v>1</v>
      </c>
      <c r="C2025" t="s">
        <v>2478</v>
      </c>
    </row>
    <row r="2026" spans="1:3" x14ac:dyDescent="0.2">
      <c r="A2026">
        <v>2012</v>
      </c>
      <c r="B2026">
        <v>1</v>
      </c>
      <c r="C2026" t="s">
        <v>2479</v>
      </c>
    </row>
    <row r="2027" spans="1:3" x14ac:dyDescent="0.2">
      <c r="A2027">
        <v>2012</v>
      </c>
      <c r="B2027">
        <v>1</v>
      </c>
      <c r="C2027" t="s">
        <v>2480</v>
      </c>
    </row>
    <row r="2028" spans="1:3" x14ac:dyDescent="0.2">
      <c r="A2028">
        <v>2012</v>
      </c>
      <c r="B2028">
        <v>1</v>
      </c>
      <c r="C2028" t="s">
        <v>2481</v>
      </c>
    </row>
    <row r="2029" spans="1:3" x14ac:dyDescent="0.2">
      <c r="A2029">
        <v>2012</v>
      </c>
      <c r="B2029">
        <v>1</v>
      </c>
      <c r="C2029" t="s">
        <v>2482</v>
      </c>
    </row>
    <row r="2030" spans="1:3" x14ac:dyDescent="0.2">
      <c r="A2030">
        <v>2012</v>
      </c>
      <c r="B2030">
        <v>1</v>
      </c>
      <c r="C2030" t="s">
        <v>2483</v>
      </c>
    </row>
    <row r="2031" spans="1:3" x14ac:dyDescent="0.2">
      <c r="A2031">
        <v>2012</v>
      </c>
      <c r="B2031">
        <v>1</v>
      </c>
      <c r="C2031" t="s">
        <v>2484</v>
      </c>
    </row>
    <row r="2032" spans="1:3" x14ac:dyDescent="0.2">
      <c r="A2032">
        <v>2012</v>
      </c>
      <c r="B2032">
        <v>1</v>
      </c>
      <c r="C2032" t="s">
        <v>2485</v>
      </c>
    </row>
    <row r="2033" spans="1:3" x14ac:dyDescent="0.2">
      <c r="A2033">
        <v>2012</v>
      </c>
      <c r="B2033">
        <v>1</v>
      </c>
      <c r="C2033" t="s">
        <v>2486</v>
      </c>
    </row>
    <row r="2034" spans="1:3" x14ac:dyDescent="0.2">
      <c r="A2034">
        <v>2012</v>
      </c>
      <c r="B2034">
        <v>1</v>
      </c>
      <c r="C2034" t="s">
        <v>2487</v>
      </c>
    </row>
    <row r="2035" spans="1:3" x14ac:dyDescent="0.2">
      <c r="A2035">
        <v>2012</v>
      </c>
      <c r="B2035">
        <v>1</v>
      </c>
      <c r="C2035" t="s">
        <v>2488</v>
      </c>
    </row>
    <row r="2036" spans="1:3" x14ac:dyDescent="0.2">
      <c r="A2036">
        <v>2012</v>
      </c>
      <c r="B2036">
        <v>1</v>
      </c>
      <c r="C2036" t="s">
        <v>2489</v>
      </c>
    </row>
    <row r="2037" spans="1:3" x14ac:dyDescent="0.2">
      <c r="A2037">
        <v>2012</v>
      </c>
      <c r="B2037">
        <v>1</v>
      </c>
      <c r="C2037" t="s">
        <v>2490</v>
      </c>
    </row>
    <row r="2038" spans="1:3" x14ac:dyDescent="0.2">
      <c r="A2038">
        <v>2012</v>
      </c>
      <c r="B2038">
        <v>1</v>
      </c>
      <c r="C2038" t="s">
        <v>2491</v>
      </c>
    </row>
    <row r="2039" spans="1:3" x14ac:dyDescent="0.2">
      <c r="A2039">
        <v>2012</v>
      </c>
      <c r="B2039">
        <v>1</v>
      </c>
      <c r="C2039" t="s">
        <v>2492</v>
      </c>
    </row>
    <row r="2040" spans="1:3" x14ac:dyDescent="0.2">
      <c r="A2040">
        <v>2012</v>
      </c>
      <c r="B2040">
        <v>1</v>
      </c>
      <c r="C2040" t="s">
        <v>2493</v>
      </c>
    </row>
    <row r="2041" spans="1:3" x14ac:dyDescent="0.2">
      <c r="A2041">
        <v>2012</v>
      </c>
      <c r="B2041">
        <v>1</v>
      </c>
      <c r="C2041" t="s">
        <v>2494</v>
      </c>
    </row>
    <row r="2042" spans="1:3" x14ac:dyDescent="0.2">
      <c r="A2042">
        <v>2012</v>
      </c>
      <c r="B2042">
        <v>1</v>
      </c>
      <c r="C2042" t="s">
        <v>2495</v>
      </c>
    </row>
    <row r="2043" spans="1:3" x14ac:dyDescent="0.2">
      <c r="A2043">
        <v>2012</v>
      </c>
      <c r="B2043">
        <v>1</v>
      </c>
      <c r="C2043" t="s">
        <v>2496</v>
      </c>
    </row>
    <row r="2044" spans="1:3" x14ac:dyDescent="0.2">
      <c r="A2044">
        <v>2012</v>
      </c>
      <c r="B2044">
        <v>1</v>
      </c>
      <c r="C2044" t="s">
        <v>2497</v>
      </c>
    </row>
    <row r="2045" spans="1:3" x14ac:dyDescent="0.2">
      <c r="A2045">
        <v>2012</v>
      </c>
      <c r="B2045">
        <v>1</v>
      </c>
      <c r="C2045" t="s">
        <v>2498</v>
      </c>
    </row>
    <row r="2046" spans="1:3" x14ac:dyDescent="0.2">
      <c r="A2046">
        <v>2012</v>
      </c>
      <c r="B2046">
        <v>1</v>
      </c>
      <c r="C2046" t="s">
        <v>2499</v>
      </c>
    </row>
    <row r="2047" spans="1:3" x14ac:dyDescent="0.2">
      <c r="A2047">
        <v>2012</v>
      </c>
      <c r="B2047">
        <v>1</v>
      </c>
      <c r="C2047" t="s">
        <v>2500</v>
      </c>
    </row>
    <row r="2048" spans="1:3" x14ac:dyDescent="0.2">
      <c r="A2048">
        <v>2012</v>
      </c>
      <c r="B2048">
        <v>1</v>
      </c>
      <c r="C2048" t="s">
        <v>2501</v>
      </c>
    </row>
    <row r="2049" spans="1:3" x14ac:dyDescent="0.2">
      <c r="A2049">
        <v>2012</v>
      </c>
      <c r="B2049">
        <v>1</v>
      </c>
      <c r="C2049" t="s">
        <v>2502</v>
      </c>
    </row>
    <row r="2050" spans="1:3" x14ac:dyDescent="0.2">
      <c r="A2050">
        <v>2012</v>
      </c>
      <c r="B2050">
        <v>1</v>
      </c>
      <c r="C2050" t="s">
        <v>2503</v>
      </c>
    </row>
    <row r="2051" spans="1:3" x14ac:dyDescent="0.2">
      <c r="A2051">
        <v>2012</v>
      </c>
      <c r="B2051">
        <v>1</v>
      </c>
      <c r="C2051" t="s">
        <v>2504</v>
      </c>
    </row>
    <row r="2052" spans="1:3" x14ac:dyDescent="0.2">
      <c r="A2052">
        <v>2012</v>
      </c>
      <c r="B2052">
        <v>1</v>
      </c>
      <c r="C2052" t="s">
        <v>2505</v>
      </c>
    </row>
    <row r="2053" spans="1:3" x14ac:dyDescent="0.2">
      <c r="A2053">
        <v>2012</v>
      </c>
      <c r="B2053">
        <v>1</v>
      </c>
      <c r="C2053" t="s">
        <v>2506</v>
      </c>
    </row>
    <row r="2054" spans="1:3" x14ac:dyDescent="0.2">
      <c r="A2054">
        <v>2012</v>
      </c>
      <c r="B2054">
        <v>1</v>
      </c>
      <c r="C2054" t="s">
        <v>2507</v>
      </c>
    </row>
    <row r="2055" spans="1:3" x14ac:dyDescent="0.2">
      <c r="A2055">
        <v>2012</v>
      </c>
      <c r="B2055">
        <v>1</v>
      </c>
      <c r="C2055" t="s">
        <v>2508</v>
      </c>
    </row>
    <row r="2056" spans="1:3" x14ac:dyDescent="0.2">
      <c r="A2056">
        <v>2012</v>
      </c>
      <c r="B2056">
        <v>1</v>
      </c>
      <c r="C2056" t="s">
        <v>2509</v>
      </c>
    </row>
    <row r="2057" spans="1:3" x14ac:dyDescent="0.2">
      <c r="A2057">
        <v>2013</v>
      </c>
      <c r="B2057">
        <v>1</v>
      </c>
      <c r="C2057" t="s">
        <v>2510</v>
      </c>
    </row>
    <row r="2058" spans="1:3" x14ac:dyDescent="0.2">
      <c r="A2058">
        <v>2013</v>
      </c>
      <c r="B2058">
        <v>1</v>
      </c>
      <c r="C2058" t="s">
        <v>2511</v>
      </c>
    </row>
    <row r="2059" spans="1:3" x14ac:dyDescent="0.2">
      <c r="A2059">
        <v>2013</v>
      </c>
      <c r="B2059">
        <v>1</v>
      </c>
      <c r="C2059" t="s">
        <v>2512</v>
      </c>
    </row>
    <row r="2060" spans="1:3" x14ac:dyDescent="0.2">
      <c r="A2060">
        <v>2013</v>
      </c>
      <c r="B2060">
        <v>1</v>
      </c>
      <c r="C2060" t="s">
        <v>2513</v>
      </c>
    </row>
    <row r="2061" spans="1:3" x14ac:dyDescent="0.2">
      <c r="A2061">
        <v>2013</v>
      </c>
      <c r="B2061">
        <v>1</v>
      </c>
      <c r="C2061" t="s">
        <v>2514</v>
      </c>
    </row>
    <row r="2062" spans="1:3" x14ac:dyDescent="0.2">
      <c r="A2062">
        <v>2013</v>
      </c>
      <c r="B2062">
        <v>1</v>
      </c>
      <c r="C2062" t="s">
        <v>2515</v>
      </c>
    </row>
    <row r="2063" spans="1:3" x14ac:dyDescent="0.2">
      <c r="A2063">
        <v>2013</v>
      </c>
      <c r="B2063">
        <v>1</v>
      </c>
      <c r="C2063" t="s">
        <v>2516</v>
      </c>
    </row>
    <row r="2064" spans="1:3" x14ac:dyDescent="0.2">
      <c r="A2064">
        <v>2013</v>
      </c>
      <c r="B2064">
        <v>1</v>
      </c>
      <c r="C2064" t="s">
        <v>2517</v>
      </c>
    </row>
    <row r="2065" spans="1:3" x14ac:dyDescent="0.2">
      <c r="A2065">
        <v>2013</v>
      </c>
      <c r="B2065">
        <v>1</v>
      </c>
      <c r="C2065" t="s">
        <v>2518</v>
      </c>
    </row>
    <row r="2066" spans="1:3" x14ac:dyDescent="0.2">
      <c r="A2066">
        <v>2013</v>
      </c>
      <c r="B2066">
        <v>1</v>
      </c>
      <c r="C2066" t="s">
        <v>2519</v>
      </c>
    </row>
    <row r="2067" spans="1:3" x14ac:dyDescent="0.2">
      <c r="A2067">
        <v>2013</v>
      </c>
      <c r="B2067">
        <v>1</v>
      </c>
      <c r="C2067" t="s">
        <v>2520</v>
      </c>
    </row>
    <row r="2068" spans="1:3" x14ac:dyDescent="0.2">
      <c r="A2068">
        <v>2013</v>
      </c>
      <c r="B2068">
        <v>1</v>
      </c>
      <c r="C2068" t="s">
        <v>2521</v>
      </c>
    </row>
    <row r="2069" spans="1:3" x14ac:dyDescent="0.2">
      <c r="A2069">
        <v>2013</v>
      </c>
      <c r="B2069">
        <v>1</v>
      </c>
      <c r="C2069" t="s">
        <v>2522</v>
      </c>
    </row>
    <row r="2070" spans="1:3" x14ac:dyDescent="0.2">
      <c r="A2070">
        <v>2013</v>
      </c>
      <c r="B2070">
        <v>1</v>
      </c>
      <c r="C2070" t="s">
        <v>2523</v>
      </c>
    </row>
    <row r="2071" spans="1:3" x14ac:dyDescent="0.2">
      <c r="A2071">
        <v>2013</v>
      </c>
      <c r="B2071">
        <v>1</v>
      </c>
      <c r="C2071" t="s">
        <v>2524</v>
      </c>
    </row>
    <row r="2072" spans="1:3" x14ac:dyDescent="0.2">
      <c r="A2072">
        <v>2013</v>
      </c>
      <c r="B2072">
        <v>1</v>
      </c>
      <c r="C2072" t="s">
        <v>2525</v>
      </c>
    </row>
    <row r="2073" spans="1:3" x14ac:dyDescent="0.2">
      <c r="A2073">
        <v>2013</v>
      </c>
      <c r="B2073">
        <v>1</v>
      </c>
      <c r="C2073" t="s">
        <v>2526</v>
      </c>
    </row>
    <row r="2074" spans="1:3" x14ac:dyDescent="0.2">
      <c r="A2074">
        <v>2013</v>
      </c>
      <c r="B2074">
        <v>1</v>
      </c>
      <c r="C2074" t="s">
        <v>2527</v>
      </c>
    </row>
    <row r="2075" spans="1:3" x14ac:dyDescent="0.2">
      <c r="A2075">
        <v>2013</v>
      </c>
      <c r="B2075">
        <v>1</v>
      </c>
      <c r="C2075" t="s">
        <v>2528</v>
      </c>
    </row>
    <row r="2076" spans="1:3" x14ac:dyDescent="0.2">
      <c r="A2076">
        <v>2013</v>
      </c>
      <c r="B2076">
        <v>1</v>
      </c>
      <c r="C2076" t="s">
        <v>2529</v>
      </c>
    </row>
    <row r="2077" spans="1:3" x14ac:dyDescent="0.2">
      <c r="A2077">
        <v>2013</v>
      </c>
      <c r="B2077">
        <v>1</v>
      </c>
      <c r="C2077" t="s">
        <v>2530</v>
      </c>
    </row>
    <row r="2078" spans="1:3" x14ac:dyDescent="0.2">
      <c r="A2078">
        <v>2013</v>
      </c>
      <c r="B2078">
        <v>1</v>
      </c>
      <c r="C2078" t="s">
        <v>2531</v>
      </c>
    </row>
    <row r="2079" spans="1:3" x14ac:dyDescent="0.2">
      <c r="A2079">
        <v>2013</v>
      </c>
      <c r="B2079">
        <v>1</v>
      </c>
      <c r="C2079" t="s">
        <v>2532</v>
      </c>
    </row>
    <row r="2080" spans="1:3" x14ac:dyDescent="0.2">
      <c r="A2080">
        <v>2013</v>
      </c>
      <c r="B2080">
        <v>1</v>
      </c>
      <c r="C2080" t="s">
        <v>2533</v>
      </c>
    </row>
    <row r="2081" spans="1:3" x14ac:dyDescent="0.2">
      <c r="A2081">
        <v>2013</v>
      </c>
      <c r="B2081">
        <v>1</v>
      </c>
      <c r="C2081" t="s">
        <v>2534</v>
      </c>
    </row>
    <row r="2082" spans="1:3" x14ac:dyDescent="0.2">
      <c r="A2082">
        <v>2013</v>
      </c>
      <c r="B2082">
        <v>1</v>
      </c>
      <c r="C2082" t="s">
        <v>2535</v>
      </c>
    </row>
    <row r="2083" spans="1:3" x14ac:dyDescent="0.2">
      <c r="A2083">
        <v>2013</v>
      </c>
      <c r="B2083">
        <v>1</v>
      </c>
      <c r="C2083" t="s">
        <v>2536</v>
      </c>
    </row>
    <row r="2084" spans="1:3" x14ac:dyDescent="0.2">
      <c r="A2084">
        <v>2013</v>
      </c>
      <c r="B2084">
        <v>1</v>
      </c>
      <c r="C2084" t="s">
        <v>2537</v>
      </c>
    </row>
    <row r="2085" spans="1:3" x14ac:dyDescent="0.2">
      <c r="A2085">
        <v>2013</v>
      </c>
      <c r="B2085">
        <v>1</v>
      </c>
      <c r="C2085" t="s">
        <v>2538</v>
      </c>
    </row>
    <row r="2086" spans="1:3" x14ac:dyDescent="0.2">
      <c r="A2086">
        <v>2013</v>
      </c>
      <c r="B2086">
        <v>1</v>
      </c>
      <c r="C2086" t="s">
        <v>2539</v>
      </c>
    </row>
    <row r="2087" spans="1:3" x14ac:dyDescent="0.2">
      <c r="A2087">
        <v>2013</v>
      </c>
      <c r="B2087">
        <v>1</v>
      </c>
      <c r="C2087" t="s">
        <v>2540</v>
      </c>
    </row>
    <row r="2088" spans="1:3" x14ac:dyDescent="0.2">
      <c r="A2088">
        <v>2013</v>
      </c>
      <c r="B2088">
        <v>1</v>
      </c>
      <c r="C2088" t="s">
        <v>2541</v>
      </c>
    </row>
    <row r="2089" spans="1:3" x14ac:dyDescent="0.2">
      <c r="A2089">
        <v>2013</v>
      </c>
      <c r="B2089">
        <v>1</v>
      </c>
      <c r="C2089" t="s">
        <v>2542</v>
      </c>
    </row>
    <row r="2090" spans="1:3" x14ac:dyDescent="0.2">
      <c r="A2090">
        <v>2013</v>
      </c>
      <c r="B2090">
        <v>1</v>
      </c>
      <c r="C2090" t="s">
        <v>2543</v>
      </c>
    </row>
    <row r="2091" spans="1:3" x14ac:dyDescent="0.2">
      <c r="A2091">
        <v>2013</v>
      </c>
      <c r="B2091">
        <v>1</v>
      </c>
      <c r="C2091" t="s">
        <v>2544</v>
      </c>
    </row>
    <row r="2092" spans="1:3" x14ac:dyDescent="0.2">
      <c r="A2092">
        <v>2013</v>
      </c>
      <c r="B2092">
        <v>1</v>
      </c>
      <c r="C2092" t="s">
        <v>2545</v>
      </c>
    </row>
    <row r="2093" spans="1:3" x14ac:dyDescent="0.2">
      <c r="A2093">
        <v>2013</v>
      </c>
      <c r="B2093">
        <v>1</v>
      </c>
      <c r="C2093" t="s">
        <v>2546</v>
      </c>
    </row>
    <row r="2094" spans="1:3" x14ac:dyDescent="0.2">
      <c r="A2094">
        <v>2013</v>
      </c>
      <c r="B2094">
        <v>1</v>
      </c>
      <c r="C2094" t="s">
        <v>2547</v>
      </c>
    </row>
    <row r="2095" spans="1:3" x14ac:dyDescent="0.2">
      <c r="A2095">
        <v>2013</v>
      </c>
      <c r="B2095">
        <v>1</v>
      </c>
      <c r="C2095" t="s">
        <v>2548</v>
      </c>
    </row>
    <row r="2096" spans="1:3" x14ac:dyDescent="0.2">
      <c r="A2096">
        <v>2013</v>
      </c>
      <c r="B2096">
        <v>1</v>
      </c>
      <c r="C2096" t="s">
        <v>2549</v>
      </c>
    </row>
    <row r="2097" spans="1:3" x14ac:dyDescent="0.2">
      <c r="A2097">
        <v>2013</v>
      </c>
      <c r="B2097">
        <v>1</v>
      </c>
      <c r="C2097" t="s">
        <v>2550</v>
      </c>
    </row>
    <row r="2098" spans="1:3" x14ac:dyDescent="0.2">
      <c r="A2098">
        <v>2013</v>
      </c>
      <c r="B2098">
        <v>1</v>
      </c>
      <c r="C2098" t="s">
        <v>2551</v>
      </c>
    </row>
    <row r="2099" spans="1:3" x14ac:dyDescent="0.2">
      <c r="A2099">
        <v>2013</v>
      </c>
      <c r="B2099">
        <v>1</v>
      </c>
      <c r="C2099" t="s">
        <v>2552</v>
      </c>
    </row>
    <row r="2100" spans="1:3" x14ac:dyDescent="0.2">
      <c r="A2100">
        <v>2013</v>
      </c>
      <c r="B2100">
        <v>1</v>
      </c>
      <c r="C2100" t="s">
        <v>2553</v>
      </c>
    </row>
    <row r="2101" spans="1:3" x14ac:dyDescent="0.2">
      <c r="A2101">
        <v>2013</v>
      </c>
      <c r="B2101">
        <v>1</v>
      </c>
      <c r="C2101" t="s">
        <v>2554</v>
      </c>
    </row>
    <row r="2102" spans="1:3" x14ac:dyDescent="0.2">
      <c r="A2102">
        <v>2013</v>
      </c>
      <c r="B2102">
        <v>1</v>
      </c>
      <c r="C2102" t="s">
        <v>2555</v>
      </c>
    </row>
    <row r="2103" spans="1:3" x14ac:dyDescent="0.2">
      <c r="A2103">
        <v>2013</v>
      </c>
      <c r="B2103">
        <v>1</v>
      </c>
      <c r="C2103" t="s">
        <v>2556</v>
      </c>
    </row>
    <row r="2104" spans="1:3" x14ac:dyDescent="0.2">
      <c r="A2104">
        <v>2013</v>
      </c>
      <c r="B2104">
        <v>1</v>
      </c>
      <c r="C2104" t="s">
        <v>2557</v>
      </c>
    </row>
    <row r="2105" spans="1:3" x14ac:dyDescent="0.2">
      <c r="A2105">
        <v>2013</v>
      </c>
      <c r="B2105">
        <v>1</v>
      </c>
      <c r="C2105" t="s">
        <v>2558</v>
      </c>
    </row>
    <row r="2106" spans="1:3" x14ac:dyDescent="0.2">
      <c r="A2106">
        <v>2013</v>
      </c>
      <c r="B2106">
        <v>1</v>
      </c>
      <c r="C2106" t="s">
        <v>2559</v>
      </c>
    </row>
    <row r="2107" spans="1:3" x14ac:dyDescent="0.2">
      <c r="A2107">
        <v>2013</v>
      </c>
      <c r="B2107">
        <v>1</v>
      </c>
      <c r="C2107" t="s">
        <v>2560</v>
      </c>
    </row>
    <row r="2108" spans="1:3" x14ac:dyDescent="0.2">
      <c r="A2108">
        <v>2013</v>
      </c>
      <c r="B2108">
        <v>1</v>
      </c>
      <c r="C2108" t="s">
        <v>2561</v>
      </c>
    </row>
    <row r="2109" spans="1:3" x14ac:dyDescent="0.2">
      <c r="A2109">
        <v>2013</v>
      </c>
      <c r="B2109">
        <v>1</v>
      </c>
      <c r="C2109" t="s">
        <v>2562</v>
      </c>
    </row>
    <row r="2110" spans="1:3" x14ac:dyDescent="0.2">
      <c r="A2110">
        <v>2013</v>
      </c>
      <c r="B2110">
        <v>1</v>
      </c>
      <c r="C2110" t="s">
        <v>2563</v>
      </c>
    </row>
    <row r="2111" spans="1:3" x14ac:dyDescent="0.2">
      <c r="A2111">
        <v>2013</v>
      </c>
      <c r="B2111">
        <v>1</v>
      </c>
      <c r="C2111" t="s">
        <v>2564</v>
      </c>
    </row>
    <row r="2112" spans="1:3" x14ac:dyDescent="0.2">
      <c r="A2112">
        <v>2013</v>
      </c>
      <c r="B2112">
        <v>1</v>
      </c>
      <c r="C2112" t="s">
        <v>2565</v>
      </c>
    </row>
    <row r="2113" spans="1:3" x14ac:dyDescent="0.2">
      <c r="A2113">
        <v>2013</v>
      </c>
      <c r="B2113">
        <v>1</v>
      </c>
      <c r="C2113" t="s">
        <v>2566</v>
      </c>
    </row>
    <row r="2114" spans="1:3" x14ac:dyDescent="0.2">
      <c r="A2114">
        <v>2013</v>
      </c>
      <c r="B2114">
        <v>1</v>
      </c>
      <c r="C2114" t="s">
        <v>2567</v>
      </c>
    </row>
    <row r="2115" spans="1:3" x14ac:dyDescent="0.2">
      <c r="A2115">
        <v>2013</v>
      </c>
      <c r="B2115">
        <v>1</v>
      </c>
      <c r="C2115" t="s">
        <v>2568</v>
      </c>
    </row>
    <row r="2116" spans="1:3" x14ac:dyDescent="0.2">
      <c r="A2116">
        <v>2013</v>
      </c>
      <c r="B2116">
        <v>1</v>
      </c>
      <c r="C2116" t="s">
        <v>2569</v>
      </c>
    </row>
    <row r="2117" spans="1:3" x14ac:dyDescent="0.2">
      <c r="A2117">
        <v>2013</v>
      </c>
      <c r="B2117">
        <v>1</v>
      </c>
      <c r="C2117" t="s">
        <v>2570</v>
      </c>
    </row>
    <row r="2118" spans="1:3" x14ac:dyDescent="0.2">
      <c r="A2118">
        <v>2013</v>
      </c>
      <c r="B2118">
        <v>1</v>
      </c>
      <c r="C2118" t="s">
        <v>2571</v>
      </c>
    </row>
    <row r="2119" spans="1:3" x14ac:dyDescent="0.2">
      <c r="A2119">
        <v>2013</v>
      </c>
      <c r="B2119">
        <v>1</v>
      </c>
      <c r="C2119" t="s">
        <v>2572</v>
      </c>
    </row>
    <row r="2120" spans="1:3" x14ac:dyDescent="0.2">
      <c r="A2120">
        <v>2013</v>
      </c>
      <c r="B2120">
        <v>1</v>
      </c>
      <c r="C2120" t="s">
        <v>2573</v>
      </c>
    </row>
    <row r="2121" spans="1:3" x14ac:dyDescent="0.2">
      <c r="A2121">
        <v>2013</v>
      </c>
      <c r="B2121">
        <v>1</v>
      </c>
      <c r="C2121" t="s">
        <v>2574</v>
      </c>
    </row>
    <row r="2122" spans="1:3" x14ac:dyDescent="0.2">
      <c r="A2122">
        <v>2013</v>
      </c>
      <c r="B2122">
        <v>1</v>
      </c>
      <c r="C2122" t="s">
        <v>2575</v>
      </c>
    </row>
    <row r="2123" spans="1:3" x14ac:dyDescent="0.2">
      <c r="A2123">
        <v>2013</v>
      </c>
      <c r="B2123">
        <v>1</v>
      </c>
      <c r="C2123" t="s">
        <v>2576</v>
      </c>
    </row>
    <row r="2124" spans="1:3" x14ac:dyDescent="0.2">
      <c r="A2124">
        <v>2013</v>
      </c>
      <c r="B2124">
        <v>1</v>
      </c>
      <c r="C2124" t="s">
        <v>2577</v>
      </c>
    </row>
    <row r="2125" spans="1:3" x14ac:dyDescent="0.2">
      <c r="A2125">
        <v>2013</v>
      </c>
      <c r="B2125">
        <v>1</v>
      </c>
      <c r="C2125" t="s">
        <v>2578</v>
      </c>
    </row>
    <row r="2126" spans="1:3" x14ac:dyDescent="0.2">
      <c r="A2126">
        <v>2013</v>
      </c>
      <c r="B2126">
        <v>1</v>
      </c>
      <c r="C2126" t="s">
        <v>2579</v>
      </c>
    </row>
    <row r="2127" spans="1:3" x14ac:dyDescent="0.2">
      <c r="A2127">
        <v>2013</v>
      </c>
      <c r="B2127">
        <v>1</v>
      </c>
      <c r="C2127" t="s">
        <v>2580</v>
      </c>
    </row>
    <row r="2128" spans="1:3" x14ac:dyDescent="0.2">
      <c r="A2128">
        <v>2013</v>
      </c>
      <c r="B2128">
        <v>1</v>
      </c>
      <c r="C2128" t="s">
        <v>2581</v>
      </c>
    </row>
    <row r="2129" spans="1:3" x14ac:dyDescent="0.2">
      <c r="A2129">
        <v>2013</v>
      </c>
      <c r="B2129">
        <v>1</v>
      </c>
      <c r="C2129" t="s">
        <v>2582</v>
      </c>
    </row>
    <row r="2130" spans="1:3" x14ac:dyDescent="0.2">
      <c r="A2130">
        <v>2013</v>
      </c>
      <c r="B2130">
        <v>1</v>
      </c>
      <c r="C2130" t="s">
        <v>2583</v>
      </c>
    </row>
    <row r="2131" spans="1:3" x14ac:dyDescent="0.2">
      <c r="A2131">
        <v>2013</v>
      </c>
      <c r="B2131">
        <v>1</v>
      </c>
      <c r="C2131" t="s">
        <v>2584</v>
      </c>
    </row>
    <row r="2132" spans="1:3" x14ac:dyDescent="0.2">
      <c r="A2132">
        <v>2013</v>
      </c>
      <c r="B2132">
        <v>1</v>
      </c>
      <c r="C2132" t="s">
        <v>2585</v>
      </c>
    </row>
    <row r="2133" spans="1:3" x14ac:dyDescent="0.2">
      <c r="A2133">
        <v>2013</v>
      </c>
      <c r="B2133">
        <v>1</v>
      </c>
      <c r="C2133" t="s">
        <v>2586</v>
      </c>
    </row>
    <row r="2134" spans="1:3" x14ac:dyDescent="0.2">
      <c r="A2134">
        <v>2013</v>
      </c>
      <c r="B2134">
        <v>1</v>
      </c>
      <c r="C2134" t="s">
        <v>2587</v>
      </c>
    </row>
    <row r="2135" spans="1:3" x14ac:dyDescent="0.2">
      <c r="A2135">
        <v>2013</v>
      </c>
      <c r="B2135">
        <v>1</v>
      </c>
      <c r="C2135" t="s">
        <v>2588</v>
      </c>
    </row>
    <row r="2136" spans="1:3" x14ac:dyDescent="0.2">
      <c r="A2136">
        <v>2013</v>
      </c>
      <c r="B2136">
        <v>1</v>
      </c>
      <c r="C2136" t="s">
        <v>2589</v>
      </c>
    </row>
    <row r="2137" spans="1:3" x14ac:dyDescent="0.2">
      <c r="A2137">
        <v>2013</v>
      </c>
      <c r="B2137">
        <v>1</v>
      </c>
      <c r="C2137" t="s">
        <v>2590</v>
      </c>
    </row>
    <row r="2138" spans="1:3" x14ac:dyDescent="0.2">
      <c r="A2138">
        <v>2013</v>
      </c>
      <c r="B2138">
        <v>1</v>
      </c>
      <c r="C2138" t="s">
        <v>2591</v>
      </c>
    </row>
    <row r="2139" spans="1:3" x14ac:dyDescent="0.2">
      <c r="A2139">
        <v>2013</v>
      </c>
      <c r="B2139">
        <v>1</v>
      </c>
      <c r="C2139" t="s">
        <v>2592</v>
      </c>
    </row>
    <row r="2140" spans="1:3" x14ac:dyDescent="0.2">
      <c r="A2140">
        <v>2013</v>
      </c>
      <c r="B2140">
        <v>1</v>
      </c>
      <c r="C2140" t="s">
        <v>2593</v>
      </c>
    </row>
    <row r="2141" spans="1:3" x14ac:dyDescent="0.2">
      <c r="A2141">
        <v>2013</v>
      </c>
      <c r="B2141">
        <v>1</v>
      </c>
      <c r="C2141" t="s">
        <v>2594</v>
      </c>
    </row>
    <row r="2142" spans="1:3" x14ac:dyDescent="0.2">
      <c r="A2142">
        <v>2013</v>
      </c>
      <c r="B2142">
        <v>1</v>
      </c>
      <c r="C2142" t="s">
        <v>2595</v>
      </c>
    </row>
    <row r="2143" spans="1:3" x14ac:dyDescent="0.2">
      <c r="A2143">
        <v>2013</v>
      </c>
      <c r="B2143">
        <v>1</v>
      </c>
      <c r="C2143" t="s">
        <v>2596</v>
      </c>
    </row>
    <row r="2144" spans="1:3" x14ac:dyDescent="0.2">
      <c r="A2144">
        <v>2013</v>
      </c>
      <c r="B2144">
        <v>1</v>
      </c>
      <c r="C2144" t="s">
        <v>2597</v>
      </c>
    </row>
    <row r="2145" spans="1:3" x14ac:dyDescent="0.2">
      <c r="A2145">
        <v>2013</v>
      </c>
      <c r="B2145">
        <v>1</v>
      </c>
      <c r="C2145" t="s">
        <v>2598</v>
      </c>
    </row>
    <row r="2146" spans="1:3" x14ac:dyDescent="0.2">
      <c r="A2146">
        <v>2013</v>
      </c>
      <c r="B2146">
        <v>1</v>
      </c>
      <c r="C2146" t="s">
        <v>2599</v>
      </c>
    </row>
    <row r="2147" spans="1:3" x14ac:dyDescent="0.2">
      <c r="A2147">
        <v>2014</v>
      </c>
      <c r="B2147">
        <v>1</v>
      </c>
      <c r="C2147" t="s">
        <v>2600</v>
      </c>
    </row>
    <row r="2148" spans="1:3" x14ac:dyDescent="0.2">
      <c r="A2148">
        <v>2014</v>
      </c>
      <c r="B2148">
        <v>1</v>
      </c>
      <c r="C2148" t="s">
        <v>2601</v>
      </c>
    </row>
    <row r="2149" spans="1:3" x14ac:dyDescent="0.2">
      <c r="A2149">
        <v>2014</v>
      </c>
      <c r="B2149">
        <v>1</v>
      </c>
      <c r="C2149" t="s">
        <v>2602</v>
      </c>
    </row>
    <row r="2150" spans="1:3" x14ac:dyDescent="0.2">
      <c r="A2150">
        <v>2014</v>
      </c>
      <c r="B2150">
        <v>1</v>
      </c>
      <c r="C2150" t="s">
        <v>2603</v>
      </c>
    </row>
    <row r="2151" spans="1:3" x14ac:dyDescent="0.2">
      <c r="A2151">
        <v>2014</v>
      </c>
      <c r="B2151">
        <v>1</v>
      </c>
      <c r="C2151" t="s">
        <v>2604</v>
      </c>
    </row>
    <row r="2152" spans="1:3" x14ac:dyDescent="0.2">
      <c r="A2152">
        <v>2014</v>
      </c>
      <c r="B2152">
        <v>1</v>
      </c>
      <c r="C2152" t="s">
        <v>2605</v>
      </c>
    </row>
    <row r="2153" spans="1:3" x14ac:dyDescent="0.2">
      <c r="A2153">
        <v>2014</v>
      </c>
      <c r="B2153">
        <v>1</v>
      </c>
      <c r="C2153" t="s">
        <v>2606</v>
      </c>
    </row>
    <row r="2154" spans="1:3" x14ac:dyDescent="0.2">
      <c r="A2154">
        <v>2014</v>
      </c>
      <c r="B2154">
        <v>1</v>
      </c>
      <c r="C2154" t="s">
        <v>2607</v>
      </c>
    </row>
    <row r="2155" spans="1:3" x14ac:dyDescent="0.2">
      <c r="A2155">
        <v>2014</v>
      </c>
      <c r="B2155">
        <v>1</v>
      </c>
      <c r="C2155" t="s">
        <v>2608</v>
      </c>
    </row>
    <row r="2156" spans="1:3" x14ac:dyDescent="0.2">
      <c r="A2156">
        <v>2014</v>
      </c>
      <c r="B2156">
        <v>1</v>
      </c>
      <c r="C2156" t="s">
        <v>2609</v>
      </c>
    </row>
    <row r="2157" spans="1:3" x14ac:dyDescent="0.2">
      <c r="A2157">
        <v>2014</v>
      </c>
      <c r="B2157">
        <v>1</v>
      </c>
      <c r="C2157" t="s">
        <v>2610</v>
      </c>
    </row>
    <row r="2158" spans="1:3" x14ac:dyDescent="0.2">
      <c r="A2158">
        <v>2014</v>
      </c>
      <c r="B2158">
        <v>1</v>
      </c>
      <c r="C2158" t="s">
        <v>2611</v>
      </c>
    </row>
    <row r="2159" spans="1:3" x14ac:dyDescent="0.2">
      <c r="A2159">
        <v>2014</v>
      </c>
      <c r="B2159">
        <v>1</v>
      </c>
      <c r="C2159" t="s">
        <v>2612</v>
      </c>
    </row>
    <row r="2160" spans="1:3" x14ac:dyDescent="0.2">
      <c r="A2160">
        <v>2014</v>
      </c>
      <c r="B2160">
        <v>1</v>
      </c>
      <c r="C2160" t="s">
        <v>2613</v>
      </c>
    </row>
    <row r="2161" spans="1:3" x14ac:dyDescent="0.2">
      <c r="A2161">
        <v>2014</v>
      </c>
      <c r="B2161">
        <v>1</v>
      </c>
      <c r="C2161" t="s">
        <v>2614</v>
      </c>
    </row>
    <row r="2162" spans="1:3" x14ac:dyDescent="0.2">
      <c r="A2162">
        <v>2014</v>
      </c>
      <c r="B2162">
        <v>1</v>
      </c>
      <c r="C2162" t="s">
        <v>2615</v>
      </c>
    </row>
    <row r="2163" spans="1:3" x14ac:dyDescent="0.2">
      <c r="A2163">
        <v>2014</v>
      </c>
      <c r="B2163">
        <v>1</v>
      </c>
      <c r="C2163" t="s">
        <v>2616</v>
      </c>
    </row>
    <row r="2164" spans="1:3" x14ac:dyDescent="0.2">
      <c r="A2164">
        <v>2014</v>
      </c>
      <c r="B2164">
        <v>1</v>
      </c>
      <c r="C2164" t="s">
        <v>2617</v>
      </c>
    </row>
    <row r="2165" spans="1:3" x14ac:dyDescent="0.2">
      <c r="A2165">
        <v>2014</v>
      </c>
      <c r="B2165">
        <v>1</v>
      </c>
      <c r="C2165" t="s">
        <v>2618</v>
      </c>
    </row>
    <row r="2166" spans="1:3" x14ac:dyDescent="0.2">
      <c r="A2166">
        <v>2014</v>
      </c>
      <c r="B2166">
        <v>1</v>
      </c>
      <c r="C2166" t="s">
        <v>2619</v>
      </c>
    </row>
    <row r="2167" spans="1:3" x14ac:dyDescent="0.2">
      <c r="A2167">
        <v>2014</v>
      </c>
      <c r="B2167">
        <v>1</v>
      </c>
      <c r="C2167" t="s">
        <v>2620</v>
      </c>
    </row>
    <row r="2168" spans="1:3" x14ac:dyDescent="0.2">
      <c r="A2168">
        <v>2014</v>
      </c>
      <c r="B2168">
        <v>1</v>
      </c>
      <c r="C2168" t="s">
        <v>2621</v>
      </c>
    </row>
    <row r="2169" spans="1:3" x14ac:dyDescent="0.2">
      <c r="A2169">
        <v>2014</v>
      </c>
      <c r="B2169">
        <v>1</v>
      </c>
      <c r="C2169" t="s">
        <v>2622</v>
      </c>
    </row>
    <row r="2170" spans="1:3" x14ac:dyDescent="0.2">
      <c r="A2170">
        <v>2014</v>
      </c>
      <c r="B2170">
        <v>1</v>
      </c>
      <c r="C2170" t="s">
        <v>2623</v>
      </c>
    </row>
    <row r="2171" spans="1:3" x14ac:dyDescent="0.2">
      <c r="A2171">
        <v>2014</v>
      </c>
      <c r="B2171">
        <v>1</v>
      </c>
      <c r="C2171" t="s">
        <v>2624</v>
      </c>
    </row>
    <row r="2172" spans="1:3" x14ac:dyDescent="0.2">
      <c r="A2172">
        <v>2014</v>
      </c>
      <c r="B2172">
        <v>1</v>
      </c>
      <c r="C2172" t="s">
        <v>2625</v>
      </c>
    </row>
    <row r="2173" spans="1:3" x14ac:dyDescent="0.2">
      <c r="A2173">
        <v>2014</v>
      </c>
      <c r="B2173">
        <v>1</v>
      </c>
      <c r="C2173" t="s">
        <v>2626</v>
      </c>
    </row>
    <row r="2174" spans="1:3" x14ac:dyDescent="0.2">
      <c r="A2174">
        <v>2014</v>
      </c>
      <c r="B2174">
        <v>1</v>
      </c>
      <c r="C2174" t="s">
        <v>2627</v>
      </c>
    </row>
    <row r="2175" spans="1:3" x14ac:dyDescent="0.2">
      <c r="A2175">
        <v>2014</v>
      </c>
      <c r="B2175">
        <v>1</v>
      </c>
      <c r="C2175" t="s">
        <v>2628</v>
      </c>
    </row>
    <row r="2176" spans="1:3" x14ac:dyDescent="0.2">
      <c r="A2176">
        <v>2014</v>
      </c>
      <c r="B2176">
        <v>1</v>
      </c>
      <c r="C2176" t="s">
        <v>2629</v>
      </c>
    </row>
    <row r="2177" spans="1:3" x14ac:dyDescent="0.2">
      <c r="A2177">
        <v>2014</v>
      </c>
      <c r="B2177">
        <v>1</v>
      </c>
      <c r="C2177" t="s">
        <v>2630</v>
      </c>
    </row>
    <row r="2178" spans="1:3" x14ac:dyDescent="0.2">
      <c r="A2178">
        <v>2014</v>
      </c>
      <c r="B2178">
        <v>1</v>
      </c>
      <c r="C2178" t="s">
        <v>2631</v>
      </c>
    </row>
    <row r="2179" spans="1:3" x14ac:dyDescent="0.2">
      <c r="A2179">
        <v>2014</v>
      </c>
      <c r="B2179">
        <v>1</v>
      </c>
      <c r="C2179" t="s">
        <v>2632</v>
      </c>
    </row>
    <row r="2180" spans="1:3" x14ac:dyDescent="0.2">
      <c r="A2180">
        <v>2014</v>
      </c>
      <c r="B2180">
        <v>1</v>
      </c>
      <c r="C2180" t="s">
        <v>2633</v>
      </c>
    </row>
    <row r="2181" spans="1:3" x14ac:dyDescent="0.2">
      <c r="A2181">
        <v>2014</v>
      </c>
      <c r="B2181">
        <v>1</v>
      </c>
      <c r="C2181" t="s">
        <v>2634</v>
      </c>
    </row>
    <row r="2182" spans="1:3" x14ac:dyDescent="0.2">
      <c r="A2182">
        <v>2014</v>
      </c>
      <c r="B2182">
        <v>1</v>
      </c>
      <c r="C2182" t="s">
        <v>2635</v>
      </c>
    </row>
    <row r="2183" spans="1:3" x14ac:dyDescent="0.2">
      <c r="A2183">
        <v>2014</v>
      </c>
      <c r="B2183">
        <v>1</v>
      </c>
      <c r="C2183" t="s">
        <v>2636</v>
      </c>
    </row>
    <row r="2184" spans="1:3" x14ac:dyDescent="0.2">
      <c r="A2184">
        <v>2014</v>
      </c>
      <c r="B2184">
        <v>1</v>
      </c>
      <c r="C2184" t="s">
        <v>2637</v>
      </c>
    </row>
    <row r="2185" spans="1:3" x14ac:dyDescent="0.2">
      <c r="A2185">
        <v>2014</v>
      </c>
      <c r="B2185">
        <v>1</v>
      </c>
      <c r="C2185" t="s">
        <v>2638</v>
      </c>
    </row>
    <row r="2186" spans="1:3" x14ac:dyDescent="0.2">
      <c r="A2186">
        <v>2014</v>
      </c>
      <c r="B2186">
        <v>1</v>
      </c>
      <c r="C2186" t="s">
        <v>2639</v>
      </c>
    </row>
    <row r="2187" spans="1:3" x14ac:dyDescent="0.2">
      <c r="A2187">
        <v>2014</v>
      </c>
      <c r="B2187">
        <v>1</v>
      </c>
      <c r="C2187" t="s">
        <v>2640</v>
      </c>
    </row>
    <row r="2188" spans="1:3" x14ac:dyDescent="0.2">
      <c r="A2188">
        <v>2014</v>
      </c>
      <c r="B2188">
        <v>1</v>
      </c>
      <c r="C2188" t="s">
        <v>2641</v>
      </c>
    </row>
    <row r="2189" spans="1:3" x14ac:dyDescent="0.2">
      <c r="A2189">
        <v>2014</v>
      </c>
      <c r="B2189">
        <v>1</v>
      </c>
      <c r="C2189" t="s">
        <v>2642</v>
      </c>
    </row>
    <row r="2190" spans="1:3" x14ac:dyDescent="0.2">
      <c r="A2190">
        <v>2014</v>
      </c>
      <c r="B2190">
        <v>1</v>
      </c>
      <c r="C2190" t="s">
        <v>2643</v>
      </c>
    </row>
    <row r="2191" spans="1:3" x14ac:dyDescent="0.2">
      <c r="A2191">
        <v>2014</v>
      </c>
      <c r="B2191">
        <v>1</v>
      </c>
      <c r="C2191" t="s">
        <v>2644</v>
      </c>
    </row>
    <row r="2192" spans="1:3" x14ac:dyDescent="0.2">
      <c r="A2192">
        <v>2014</v>
      </c>
      <c r="B2192">
        <v>1</v>
      </c>
      <c r="C2192" t="s">
        <v>2645</v>
      </c>
    </row>
    <row r="2193" spans="1:3" x14ac:dyDescent="0.2">
      <c r="A2193">
        <v>2014</v>
      </c>
      <c r="B2193">
        <v>1</v>
      </c>
      <c r="C2193" t="s">
        <v>2646</v>
      </c>
    </row>
    <row r="2194" spans="1:3" x14ac:dyDescent="0.2">
      <c r="A2194">
        <v>2014</v>
      </c>
      <c r="B2194">
        <v>1</v>
      </c>
      <c r="C2194" t="s">
        <v>2647</v>
      </c>
    </row>
    <row r="2195" spans="1:3" x14ac:dyDescent="0.2">
      <c r="A2195">
        <v>2014</v>
      </c>
      <c r="B2195">
        <v>1</v>
      </c>
      <c r="C2195" t="s">
        <v>2648</v>
      </c>
    </row>
    <row r="2196" spans="1:3" x14ac:dyDescent="0.2">
      <c r="A2196">
        <v>2014</v>
      </c>
      <c r="B2196">
        <v>1</v>
      </c>
      <c r="C2196" t="s">
        <v>2649</v>
      </c>
    </row>
    <row r="2197" spans="1:3" x14ac:dyDescent="0.2">
      <c r="A2197">
        <v>2014</v>
      </c>
      <c r="B2197">
        <v>1</v>
      </c>
      <c r="C2197" t="s">
        <v>2650</v>
      </c>
    </row>
    <row r="2198" spans="1:3" x14ac:dyDescent="0.2">
      <c r="A2198">
        <v>2014</v>
      </c>
      <c r="B2198">
        <v>1</v>
      </c>
      <c r="C2198" t="s">
        <v>2651</v>
      </c>
    </row>
    <row r="2199" spans="1:3" x14ac:dyDescent="0.2">
      <c r="A2199">
        <v>2014</v>
      </c>
      <c r="B2199">
        <v>1</v>
      </c>
      <c r="C2199" t="s">
        <v>2652</v>
      </c>
    </row>
    <row r="2200" spans="1:3" x14ac:dyDescent="0.2">
      <c r="A2200">
        <v>2014</v>
      </c>
      <c r="B2200">
        <v>1</v>
      </c>
      <c r="C2200" t="s">
        <v>2653</v>
      </c>
    </row>
    <row r="2201" spans="1:3" x14ac:dyDescent="0.2">
      <c r="A2201">
        <v>2014</v>
      </c>
      <c r="B2201">
        <v>1</v>
      </c>
      <c r="C2201" t="s">
        <v>2654</v>
      </c>
    </row>
    <row r="2202" spans="1:3" x14ac:dyDescent="0.2">
      <c r="A2202">
        <v>2014</v>
      </c>
      <c r="B2202">
        <v>1</v>
      </c>
      <c r="C2202" t="s">
        <v>2655</v>
      </c>
    </row>
    <row r="2203" spans="1:3" x14ac:dyDescent="0.2">
      <c r="A2203">
        <v>2014</v>
      </c>
      <c r="B2203">
        <v>1</v>
      </c>
      <c r="C2203" t="s">
        <v>2656</v>
      </c>
    </row>
    <row r="2204" spans="1:3" x14ac:dyDescent="0.2">
      <c r="A2204">
        <v>2014</v>
      </c>
      <c r="B2204">
        <v>1</v>
      </c>
      <c r="C2204" t="s">
        <v>2657</v>
      </c>
    </row>
    <row r="2205" spans="1:3" x14ac:dyDescent="0.2">
      <c r="A2205">
        <v>2014</v>
      </c>
      <c r="B2205">
        <v>1</v>
      </c>
      <c r="C2205" t="s">
        <v>2658</v>
      </c>
    </row>
    <row r="2206" spans="1:3" x14ac:dyDescent="0.2">
      <c r="A2206">
        <v>2014</v>
      </c>
      <c r="B2206">
        <v>1</v>
      </c>
      <c r="C2206" t="s">
        <v>2659</v>
      </c>
    </row>
    <row r="2207" spans="1:3" x14ac:dyDescent="0.2">
      <c r="A2207">
        <v>2014</v>
      </c>
      <c r="B2207">
        <v>1</v>
      </c>
      <c r="C2207" t="s">
        <v>2660</v>
      </c>
    </row>
    <row r="2208" spans="1:3" x14ac:dyDescent="0.2">
      <c r="A2208">
        <v>2014</v>
      </c>
      <c r="B2208">
        <v>1</v>
      </c>
      <c r="C2208" t="s">
        <v>2661</v>
      </c>
    </row>
    <row r="2209" spans="1:3" x14ac:dyDescent="0.2">
      <c r="A2209">
        <v>2014</v>
      </c>
      <c r="B2209">
        <v>1</v>
      </c>
      <c r="C2209" t="s">
        <v>2662</v>
      </c>
    </row>
    <row r="2210" spans="1:3" x14ac:dyDescent="0.2">
      <c r="A2210">
        <v>2014</v>
      </c>
      <c r="B2210">
        <v>1</v>
      </c>
      <c r="C2210" t="s">
        <v>2663</v>
      </c>
    </row>
    <row r="2211" spans="1:3" x14ac:dyDescent="0.2">
      <c r="A2211">
        <v>2014</v>
      </c>
      <c r="B2211">
        <v>1</v>
      </c>
      <c r="C2211" t="s">
        <v>2664</v>
      </c>
    </row>
    <row r="2212" spans="1:3" x14ac:dyDescent="0.2">
      <c r="A2212">
        <v>2014</v>
      </c>
      <c r="B2212">
        <v>1</v>
      </c>
      <c r="C2212" t="s">
        <v>2665</v>
      </c>
    </row>
    <row r="2213" spans="1:3" x14ac:dyDescent="0.2">
      <c r="A2213">
        <v>2014</v>
      </c>
      <c r="B2213">
        <v>1</v>
      </c>
      <c r="C2213" t="s">
        <v>2666</v>
      </c>
    </row>
    <row r="2214" spans="1:3" x14ac:dyDescent="0.2">
      <c r="A2214">
        <v>2014</v>
      </c>
      <c r="B2214">
        <v>1</v>
      </c>
      <c r="C2214" t="s">
        <v>2667</v>
      </c>
    </row>
    <row r="2215" spans="1:3" x14ac:dyDescent="0.2">
      <c r="A2215">
        <v>2014</v>
      </c>
      <c r="B2215">
        <v>1</v>
      </c>
      <c r="C2215" t="s">
        <v>2668</v>
      </c>
    </row>
    <row r="2216" spans="1:3" x14ac:dyDescent="0.2">
      <c r="A2216">
        <v>2014</v>
      </c>
      <c r="B2216">
        <v>1</v>
      </c>
      <c r="C2216" t="s">
        <v>2669</v>
      </c>
    </row>
    <row r="2217" spans="1:3" x14ac:dyDescent="0.2">
      <c r="A2217">
        <v>2014</v>
      </c>
      <c r="B2217">
        <v>1</v>
      </c>
      <c r="C2217" t="s">
        <v>2670</v>
      </c>
    </row>
    <row r="2218" spans="1:3" x14ac:dyDescent="0.2">
      <c r="A2218">
        <v>2014</v>
      </c>
      <c r="B2218">
        <v>1</v>
      </c>
      <c r="C2218" t="s">
        <v>2671</v>
      </c>
    </row>
    <row r="2219" spans="1:3" x14ac:dyDescent="0.2">
      <c r="A2219">
        <v>2014</v>
      </c>
      <c r="B2219">
        <v>1</v>
      </c>
      <c r="C2219" t="s">
        <v>2672</v>
      </c>
    </row>
    <row r="2220" spans="1:3" x14ac:dyDescent="0.2">
      <c r="A2220">
        <v>2014</v>
      </c>
      <c r="B2220">
        <v>1</v>
      </c>
      <c r="C2220" t="s">
        <v>2673</v>
      </c>
    </row>
    <row r="2221" spans="1:3" x14ac:dyDescent="0.2">
      <c r="A2221">
        <v>2014</v>
      </c>
      <c r="B2221">
        <v>1</v>
      </c>
      <c r="C2221" t="s">
        <v>2674</v>
      </c>
    </row>
    <row r="2222" spans="1:3" x14ac:dyDescent="0.2">
      <c r="A2222">
        <v>2014</v>
      </c>
      <c r="B2222">
        <v>1</v>
      </c>
      <c r="C2222" t="s">
        <v>2675</v>
      </c>
    </row>
    <row r="2223" spans="1:3" x14ac:dyDescent="0.2">
      <c r="A2223">
        <v>2014</v>
      </c>
      <c r="B2223">
        <v>1</v>
      </c>
      <c r="C2223" t="s">
        <v>2676</v>
      </c>
    </row>
    <row r="2224" spans="1:3" x14ac:dyDescent="0.2">
      <c r="A2224">
        <v>2014</v>
      </c>
      <c r="B2224">
        <v>1</v>
      </c>
      <c r="C2224" t="s">
        <v>2677</v>
      </c>
    </row>
    <row r="2225" spans="1:3" x14ac:dyDescent="0.2">
      <c r="A2225">
        <v>2014</v>
      </c>
      <c r="B2225">
        <v>1</v>
      </c>
      <c r="C2225" t="s">
        <v>2678</v>
      </c>
    </row>
    <row r="2226" spans="1:3" x14ac:dyDescent="0.2">
      <c r="A2226">
        <v>2014</v>
      </c>
      <c r="B2226">
        <v>1</v>
      </c>
      <c r="C2226" t="s">
        <v>2679</v>
      </c>
    </row>
    <row r="2227" spans="1:3" x14ac:dyDescent="0.2">
      <c r="A2227">
        <v>2014</v>
      </c>
      <c r="B2227">
        <v>1</v>
      </c>
      <c r="C2227" t="s">
        <v>2680</v>
      </c>
    </row>
    <row r="2228" spans="1:3" x14ac:dyDescent="0.2">
      <c r="A2228">
        <v>2014</v>
      </c>
      <c r="B2228">
        <v>1</v>
      </c>
      <c r="C2228" t="s">
        <v>2681</v>
      </c>
    </row>
    <row r="2229" spans="1:3" x14ac:dyDescent="0.2">
      <c r="A2229">
        <v>2014</v>
      </c>
      <c r="B2229">
        <v>1</v>
      </c>
      <c r="C2229" t="s">
        <v>2682</v>
      </c>
    </row>
    <row r="2230" spans="1:3" x14ac:dyDescent="0.2">
      <c r="A2230">
        <v>2014</v>
      </c>
      <c r="B2230">
        <v>1</v>
      </c>
      <c r="C2230" t="s">
        <v>2683</v>
      </c>
    </row>
    <row r="2231" spans="1:3" x14ac:dyDescent="0.2">
      <c r="A2231">
        <v>2014</v>
      </c>
      <c r="B2231">
        <v>1</v>
      </c>
      <c r="C2231" t="s">
        <v>2684</v>
      </c>
    </row>
    <row r="2232" spans="1:3" x14ac:dyDescent="0.2">
      <c r="A2232">
        <v>2014</v>
      </c>
      <c r="B2232">
        <v>1</v>
      </c>
      <c r="C2232" t="s">
        <v>2685</v>
      </c>
    </row>
    <row r="2233" spans="1:3" x14ac:dyDescent="0.2">
      <c r="A2233">
        <v>2014</v>
      </c>
      <c r="B2233">
        <v>0.63999998569488525</v>
      </c>
      <c r="C2233" t="s">
        <v>2686</v>
      </c>
    </row>
    <row r="2234" spans="1:3" x14ac:dyDescent="0.2">
      <c r="A2234">
        <v>2014</v>
      </c>
      <c r="B2234">
        <v>1</v>
      </c>
      <c r="C2234" t="s">
        <v>2687</v>
      </c>
    </row>
    <row r="2235" spans="1:3" x14ac:dyDescent="0.2">
      <c r="A2235">
        <v>2014</v>
      </c>
      <c r="B2235">
        <v>1</v>
      </c>
      <c r="C2235" t="s">
        <v>2688</v>
      </c>
    </row>
    <row r="2236" spans="1:3" x14ac:dyDescent="0.2">
      <c r="A2236">
        <v>2014</v>
      </c>
      <c r="B2236">
        <v>1</v>
      </c>
      <c r="C2236" t="s">
        <v>2689</v>
      </c>
    </row>
    <row r="2237" spans="1:3" x14ac:dyDescent="0.2">
      <c r="A2237">
        <v>2015</v>
      </c>
      <c r="B2237">
        <v>1</v>
      </c>
      <c r="C2237" t="s">
        <v>2690</v>
      </c>
    </row>
    <row r="2238" spans="1:3" x14ac:dyDescent="0.2">
      <c r="A2238">
        <v>2015</v>
      </c>
      <c r="B2238">
        <v>1</v>
      </c>
      <c r="C2238" t="s">
        <v>2691</v>
      </c>
    </row>
    <row r="2239" spans="1:3" x14ac:dyDescent="0.2">
      <c r="A2239">
        <v>2015</v>
      </c>
      <c r="B2239">
        <v>1</v>
      </c>
      <c r="C2239" t="s">
        <v>2692</v>
      </c>
    </row>
    <row r="2240" spans="1:3" x14ac:dyDescent="0.2">
      <c r="A2240">
        <v>2015</v>
      </c>
      <c r="B2240">
        <v>1</v>
      </c>
      <c r="C2240" t="s">
        <v>2693</v>
      </c>
    </row>
    <row r="2241" spans="1:3" x14ac:dyDescent="0.2">
      <c r="A2241">
        <v>2015</v>
      </c>
      <c r="B2241">
        <v>1</v>
      </c>
      <c r="C2241" t="s">
        <v>2694</v>
      </c>
    </row>
    <row r="2242" spans="1:3" x14ac:dyDescent="0.2">
      <c r="A2242">
        <v>2015</v>
      </c>
      <c r="B2242">
        <v>1</v>
      </c>
      <c r="C2242" t="s">
        <v>2695</v>
      </c>
    </row>
    <row r="2243" spans="1:3" x14ac:dyDescent="0.2">
      <c r="A2243">
        <v>2015</v>
      </c>
      <c r="B2243">
        <v>1</v>
      </c>
      <c r="C2243" t="s">
        <v>2696</v>
      </c>
    </row>
    <row r="2244" spans="1:3" x14ac:dyDescent="0.2">
      <c r="A2244">
        <v>2015</v>
      </c>
      <c r="B2244">
        <v>1</v>
      </c>
      <c r="C2244" t="s">
        <v>2697</v>
      </c>
    </row>
    <row r="2245" spans="1:3" x14ac:dyDescent="0.2">
      <c r="A2245">
        <v>2015</v>
      </c>
      <c r="B2245">
        <v>1</v>
      </c>
      <c r="C2245" t="s">
        <v>2698</v>
      </c>
    </row>
    <row r="2246" spans="1:3" x14ac:dyDescent="0.2">
      <c r="A2246">
        <v>2015</v>
      </c>
      <c r="B2246">
        <v>1</v>
      </c>
      <c r="C2246" t="s">
        <v>2699</v>
      </c>
    </row>
    <row r="2247" spans="1:3" x14ac:dyDescent="0.2">
      <c r="A2247">
        <v>2015</v>
      </c>
      <c r="B2247">
        <v>1</v>
      </c>
      <c r="C2247" t="s">
        <v>2700</v>
      </c>
    </row>
    <row r="2248" spans="1:3" x14ac:dyDescent="0.2">
      <c r="A2248">
        <v>2015</v>
      </c>
      <c r="B2248">
        <v>1</v>
      </c>
      <c r="C2248" t="s">
        <v>2701</v>
      </c>
    </row>
    <row r="2249" spans="1:3" x14ac:dyDescent="0.2">
      <c r="A2249">
        <v>2015</v>
      </c>
      <c r="B2249">
        <v>1</v>
      </c>
      <c r="C2249" t="s">
        <v>2702</v>
      </c>
    </row>
    <row r="2250" spans="1:3" x14ac:dyDescent="0.2">
      <c r="A2250">
        <v>2015</v>
      </c>
      <c r="B2250">
        <v>1</v>
      </c>
      <c r="C2250" t="s">
        <v>2703</v>
      </c>
    </row>
    <row r="2251" spans="1:3" x14ac:dyDescent="0.2">
      <c r="A2251">
        <v>2015</v>
      </c>
      <c r="B2251">
        <v>1</v>
      </c>
      <c r="C2251" t="s">
        <v>2704</v>
      </c>
    </row>
    <row r="2252" spans="1:3" x14ac:dyDescent="0.2">
      <c r="A2252">
        <v>2015</v>
      </c>
      <c r="B2252">
        <v>1</v>
      </c>
      <c r="C2252" t="s">
        <v>2705</v>
      </c>
    </row>
    <row r="2253" spans="1:3" x14ac:dyDescent="0.2">
      <c r="A2253">
        <v>2015</v>
      </c>
      <c r="B2253">
        <v>1</v>
      </c>
      <c r="C2253" t="s">
        <v>2706</v>
      </c>
    </row>
    <row r="2254" spans="1:3" x14ac:dyDescent="0.2">
      <c r="A2254">
        <v>2015</v>
      </c>
      <c r="B2254">
        <v>1</v>
      </c>
      <c r="C2254" t="s">
        <v>2707</v>
      </c>
    </row>
    <row r="2255" spans="1:3" x14ac:dyDescent="0.2">
      <c r="A2255">
        <v>2015</v>
      </c>
      <c r="B2255">
        <v>1</v>
      </c>
      <c r="C2255" t="s">
        <v>2708</v>
      </c>
    </row>
    <row r="2256" spans="1:3" x14ac:dyDescent="0.2">
      <c r="A2256">
        <v>2015</v>
      </c>
      <c r="B2256">
        <v>1</v>
      </c>
      <c r="C2256" t="s">
        <v>2709</v>
      </c>
    </row>
    <row r="2257" spans="1:3" x14ac:dyDescent="0.2">
      <c r="A2257">
        <v>2015</v>
      </c>
      <c r="B2257">
        <v>1</v>
      </c>
      <c r="C2257" t="s">
        <v>2710</v>
      </c>
    </row>
    <row r="2258" spans="1:3" x14ac:dyDescent="0.2">
      <c r="A2258">
        <v>2015</v>
      </c>
      <c r="B2258">
        <v>1</v>
      </c>
      <c r="C2258" t="s">
        <v>2711</v>
      </c>
    </row>
    <row r="2259" spans="1:3" x14ac:dyDescent="0.2">
      <c r="A2259">
        <v>2015</v>
      </c>
      <c r="B2259">
        <v>1</v>
      </c>
      <c r="C2259" t="s">
        <v>2712</v>
      </c>
    </row>
    <row r="2260" spans="1:3" x14ac:dyDescent="0.2">
      <c r="A2260">
        <v>2015</v>
      </c>
      <c r="B2260">
        <v>1</v>
      </c>
      <c r="C2260" t="s">
        <v>2713</v>
      </c>
    </row>
    <row r="2261" spans="1:3" x14ac:dyDescent="0.2">
      <c r="A2261">
        <v>2015</v>
      </c>
      <c r="B2261">
        <v>1</v>
      </c>
      <c r="C2261" t="s">
        <v>2714</v>
      </c>
    </row>
    <row r="2262" spans="1:3" x14ac:dyDescent="0.2">
      <c r="A2262">
        <v>2015</v>
      </c>
      <c r="B2262">
        <v>1</v>
      </c>
      <c r="C2262" t="s">
        <v>2715</v>
      </c>
    </row>
    <row r="2263" spans="1:3" x14ac:dyDescent="0.2">
      <c r="A2263">
        <v>2015</v>
      </c>
      <c r="B2263">
        <v>1</v>
      </c>
      <c r="C2263" t="s">
        <v>2716</v>
      </c>
    </row>
    <row r="2264" spans="1:3" x14ac:dyDescent="0.2">
      <c r="A2264">
        <v>2015</v>
      </c>
      <c r="B2264">
        <v>1</v>
      </c>
      <c r="C2264" t="s">
        <v>2717</v>
      </c>
    </row>
    <row r="2265" spans="1:3" x14ac:dyDescent="0.2">
      <c r="A2265">
        <v>2015</v>
      </c>
      <c r="B2265">
        <v>1</v>
      </c>
      <c r="C2265" t="s">
        <v>2718</v>
      </c>
    </row>
    <row r="2266" spans="1:3" x14ac:dyDescent="0.2">
      <c r="A2266">
        <v>2015</v>
      </c>
      <c r="B2266">
        <v>1</v>
      </c>
      <c r="C2266" t="s">
        <v>2719</v>
      </c>
    </row>
    <row r="2267" spans="1:3" x14ac:dyDescent="0.2">
      <c r="A2267">
        <v>2015</v>
      </c>
      <c r="B2267">
        <v>1</v>
      </c>
      <c r="C2267" t="s">
        <v>2720</v>
      </c>
    </row>
    <row r="2268" spans="1:3" x14ac:dyDescent="0.2">
      <c r="A2268">
        <v>2015</v>
      </c>
      <c r="B2268">
        <v>1</v>
      </c>
      <c r="C2268" t="s">
        <v>2721</v>
      </c>
    </row>
    <row r="2269" spans="1:3" x14ac:dyDescent="0.2">
      <c r="A2269">
        <v>2015</v>
      </c>
      <c r="B2269">
        <v>1</v>
      </c>
      <c r="C2269" t="s">
        <v>2722</v>
      </c>
    </row>
    <row r="2270" spans="1:3" x14ac:dyDescent="0.2">
      <c r="A2270">
        <v>2015</v>
      </c>
      <c r="B2270">
        <v>1</v>
      </c>
      <c r="C2270" t="s">
        <v>2723</v>
      </c>
    </row>
    <row r="2271" spans="1:3" x14ac:dyDescent="0.2">
      <c r="A2271">
        <v>2015</v>
      </c>
      <c r="B2271">
        <v>1</v>
      </c>
      <c r="C2271" t="s">
        <v>2724</v>
      </c>
    </row>
    <row r="2272" spans="1:3" x14ac:dyDescent="0.2">
      <c r="A2272">
        <v>2015</v>
      </c>
      <c r="B2272">
        <v>1</v>
      </c>
      <c r="C2272" t="s">
        <v>2725</v>
      </c>
    </row>
    <row r="2273" spans="1:3" x14ac:dyDescent="0.2">
      <c r="A2273">
        <v>2015</v>
      </c>
      <c r="B2273">
        <v>1</v>
      </c>
      <c r="C2273" t="s">
        <v>2726</v>
      </c>
    </row>
    <row r="2274" spans="1:3" x14ac:dyDescent="0.2">
      <c r="A2274">
        <v>2015</v>
      </c>
      <c r="B2274">
        <v>1</v>
      </c>
      <c r="C2274" t="s">
        <v>2727</v>
      </c>
    </row>
    <row r="2275" spans="1:3" x14ac:dyDescent="0.2">
      <c r="A2275">
        <v>2015</v>
      </c>
      <c r="B2275">
        <v>1</v>
      </c>
      <c r="C2275" t="s">
        <v>2728</v>
      </c>
    </row>
    <row r="2276" spans="1:3" x14ac:dyDescent="0.2">
      <c r="A2276">
        <v>2015</v>
      </c>
      <c r="B2276">
        <v>1</v>
      </c>
      <c r="C2276" t="s">
        <v>2729</v>
      </c>
    </row>
    <row r="2277" spans="1:3" x14ac:dyDescent="0.2">
      <c r="A2277">
        <v>2015</v>
      </c>
      <c r="B2277">
        <v>1</v>
      </c>
      <c r="C2277" t="s">
        <v>2730</v>
      </c>
    </row>
    <row r="2278" spans="1:3" x14ac:dyDescent="0.2">
      <c r="A2278">
        <v>2015</v>
      </c>
      <c r="B2278">
        <v>1</v>
      </c>
      <c r="C2278" t="s">
        <v>2731</v>
      </c>
    </row>
    <row r="2279" spans="1:3" x14ac:dyDescent="0.2">
      <c r="A2279">
        <v>2015</v>
      </c>
      <c r="B2279">
        <v>1</v>
      </c>
      <c r="C2279" t="s">
        <v>2732</v>
      </c>
    </row>
    <row r="2280" spans="1:3" x14ac:dyDescent="0.2">
      <c r="A2280">
        <v>2015</v>
      </c>
      <c r="B2280">
        <v>1</v>
      </c>
      <c r="C2280" t="s">
        <v>2733</v>
      </c>
    </row>
    <row r="2281" spans="1:3" x14ac:dyDescent="0.2">
      <c r="A2281">
        <v>2015</v>
      </c>
      <c r="B2281">
        <v>1</v>
      </c>
      <c r="C2281" t="s">
        <v>2734</v>
      </c>
    </row>
    <row r="2282" spans="1:3" x14ac:dyDescent="0.2">
      <c r="A2282">
        <v>2015</v>
      </c>
      <c r="B2282">
        <v>1</v>
      </c>
      <c r="C2282" t="s">
        <v>2735</v>
      </c>
    </row>
    <row r="2283" spans="1:3" x14ac:dyDescent="0.2">
      <c r="A2283">
        <v>2015</v>
      </c>
      <c r="B2283">
        <v>1</v>
      </c>
      <c r="C2283" t="s">
        <v>2736</v>
      </c>
    </row>
    <row r="2284" spans="1:3" x14ac:dyDescent="0.2">
      <c r="A2284">
        <v>2015</v>
      </c>
      <c r="B2284">
        <v>1</v>
      </c>
      <c r="C2284" t="s">
        <v>2737</v>
      </c>
    </row>
    <row r="2285" spans="1:3" x14ac:dyDescent="0.2">
      <c r="A2285">
        <v>2015</v>
      </c>
      <c r="B2285">
        <v>1</v>
      </c>
      <c r="C2285" t="s">
        <v>2738</v>
      </c>
    </row>
    <row r="2286" spans="1:3" x14ac:dyDescent="0.2">
      <c r="A2286">
        <v>2015</v>
      </c>
      <c r="B2286">
        <v>1</v>
      </c>
      <c r="C2286" t="s">
        <v>2739</v>
      </c>
    </row>
    <row r="2287" spans="1:3" x14ac:dyDescent="0.2">
      <c r="A2287">
        <v>2015</v>
      </c>
      <c r="B2287">
        <v>1</v>
      </c>
      <c r="C2287" t="s">
        <v>2740</v>
      </c>
    </row>
    <row r="2288" spans="1:3" x14ac:dyDescent="0.2">
      <c r="A2288">
        <v>2015</v>
      </c>
      <c r="B2288">
        <v>1</v>
      </c>
      <c r="C2288" t="s">
        <v>2741</v>
      </c>
    </row>
    <row r="2289" spans="1:3" x14ac:dyDescent="0.2">
      <c r="A2289">
        <v>2015</v>
      </c>
      <c r="B2289">
        <v>1</v>
      </c>
      <c r="C2289" t="s">
        <v>2742</v>
      </c>
    </row>
    <row r="2290" spans="1:3" x14ac:dyDescent="0.2">
      <c r="A2290">
        <v>2015</v>
      </c>
      <c r="B2290">
        <v>1</v>
      </c>
      <c r="C2290" t="s">
        <v>2743</v>
      </c>
    </row>
    <row r="2291" spans="1:3" x14ac:dyDescent="0.2">
      <c r="A2291">
        <v>2015</v>
      </c>
      <c r="B2291">
        <v>1</v>
      </c>
      <c r="C2291" t="s">
        <v>2744</v>
      </c>
    </row>
    <row r="2292" spans="1:3" x14ac:dyDescent="0.2">
      <c r="A2292">
        <v>2015</v>
      </c>
      <c r="B2292">
        <v>1</v>
      </c>
      <c r="C2292" t="s">
        <v>2745</v>
      </c>
    </row>
    <row r="2293" spans="1:3" x14ac:dyDescent="0.2">
      <c r="A2293">
        <v>2015</v>
      </c>
      <c r="B2293">
        <v>1</v>
      </c>
      <c r="C2293" t="s">
        <v>2746</v>
      </c>
    </row>
    <row r="2294" spans="1:3" x14ac:dyDescent="0.2">
      <c r="A2294">
        <v>2015</v>
      </c>
      <c r="B2294">
        <v>1</v>
      </c>
      <c r="C2294" t="s">
        <v>2747</v>
      </c>
    </row>
    <row r="2295" spans="1:3" x14ac:dyDescent="0.2">
      <c r="A2295">
        <v>2015</v>
      </c>
      <c r="B2295">
        <v>1</v>
      </c>
      <c r="C2295" t="s">
        <v>2748</v>
      </c>
    </row>
    <row r="2296" spans="1:3" x14ac:dyDescent="0.2">
      <c r="A2296">
        <v>2015</v>
      </c>
      <c r="B2296">
        <v>1</v>
      </c>
      <c r="C2296" t="s">
        <v>2749</v>
      </c>
    </row>
    <row r="2297" spans="1:3" x14ac:dyDescent="0.2">
      <c r="A2297">
        <v>2015</v>
      </c>
      <c r="B2297">
        <v>1</v>
      </c>
      <c r="C2297" t="s">
        <v>2750</v>
      </c>
    </row>
    <row r="2298" spans="1:3" x14ac:dyDescent="0.2">
      <c r="A2298">
        <v>2015</v>
      </c>
      <c r="B2298">
        <v>1</v>
      </c>
      <c r="C2298" t="s">
        <v>2751</v>
      </c>
    </row>
    <row r="2299" spans="1:3" x14ac:dyDescent="0.2">
      <c r="A2299">
        <v>2015</v>
      </c>
      <c r="B2299">
        <v>1</v>
      </c>
      <c r="C2299" t="s">
        <v>2752</v>
      </c>
    </row>
    <row r="2300" spans="1:3" x14ac:dyDescent="0.2">
      <c r="A2300">
        <v>2015</v>
      </c>
      <c r="B2300">
        <v>1</v>
      </c>
      <c r="C2300" t="s">
        <v>2753</v>
      </c>
    </row>
    <row r="2301" spans="1:3" x14ac:dyDescent="0.2">
      <c r="A2301">
        <v>2015</v>
      </c>
      <c r="B2301">
        <v>1</v>
      </c>
      <c r="C2301" t="s">
        <v>2754</v>
      </c>
    </row>
    <row r="2302" spans="1:3" x14ac:dyDescent="0.2">
      <c r="A2302">
        <v>2015</v>
      </c>
      <c r="B2302">
        <v>1</v>
      </c>
      <c r="C2302" t="s">
        <v>2755</v>
      </c>
    </row>
    <row r="2303" spans="1:3" x14ac:dyDescent="0.2">
      <c r="A2303">
        <v>2015</v>
      </c>
      <c r="B2303">
        <v>1</v>
      </c>
      <c r="C2303" t="s">
        <v>2756</v>
      </c>
    </row>
    <row r="2304" spans="1:3" x14ac:dyDescent="0.2">
      <c r="A2304">
        <v>2015</v>
      </c>
      <c r="B2304">
        <v>1</v>
      </c>
      <c r="C2304" t="s">
        <v>2757</v>
      </c>
    </row>
    <row r="2305" spans="1:3" x14ac:dyDescent="0.2">
      <c r="A2305">
        <v>2015</v>
      </c>
      <c r="B2305">
        <v>1</v>
      </c>
      <c r="C2305" t="s">
        <v>2758</v>
      </c>
    </row>
    <row r="2306" spans="1:3" x14ac:dyDescent="0.2">
      <c r="A2306">
        <v>2015</v>
      </c>
      <c r="B2306">
        <v>1</v>
      </c>
      <c r="C2306" t="s">
        <v>2759</v>
      </c>
    </row>
    <row r="2307" spans="1:3" x14ac:dyDescent="0.2">
      <c r="A2307">
        <v>2015</v>
      </c>
      <c r="B2307">
        <v>1</v>
      </c>
      <c r="C2307" t="s">
        <v>2760</v>
      </c>
    </row>
    <row r="2308" spans="1:3" x14ac:dyDescent="0.2">
      <c r="A2308">
        <v>2015</v>
      </c>
      <c r="B2308">
        <v>1</v>
      </c>
      <c r="C2308" t="s">
        <v>2761</v>
      </c>
    </row>
    <row r="2309" spans="1:3" x14ac:dyDescent="0.2">
      <c r="A2309">
        <v>2015</v>
      </c>
      <c r="B2309">
        <v>1</v>
      </c>
      <c r="C2309" t="s">
        <v>2762</v>
      </c>
    </row>
    <row r="2310" spans="1:3" x14ac:dyDescent="0.2">
      <c r="A2310">
        <v>2015</v>
      </c>
      <c r="B2310">
        <v>1</v>
      </c>
      <c r="C2310" t="s">
        <v>2763</v>
      </c>
    </row>
    <row r="2311" spans="1:3" x14ac:dyDescent="0.2">
      <c r="A2311">
        <v>2015</v>
      </c>
      <c r="B2311">
        <v>1</v>
      </c>
      <c r="C2311" t="s">
        <v>2764</v>
      </c>
    </row>
    <row r="2312" spans="1:3" x14ac:dyDescent="0.2">
      <c r="A2312">
        <v>2015</v>
      </c>
      <c r="B2312">
        <v>1</v>
      </c>
      <c r="C2312" t="s">
        <v>2765</v>
      </c>
    </row>
    <row r="2313" spans="1:3" x14ac:dyDescent="0.2">
      <c r="A2313">
        <v>2015</v>
      </c>
      <c r="B2313">
        <v>1</v>
      </c>
      <c r="C2313" t="s">
        <v>2766</v>
      </c>
    </row>
    <row r="2314" spans="1:3" x14ac:dyDescent="0.2">
      <c r="A2314">
        <v>2015</v>
      </c>
      <c r="B2314">
        <v>1</v>
      </c>
      <c r="C2314" t="s">
        <v>2767</v>
      </c>
    </row>
    <row r="2315" spans="1:3" x14ac:dyDescent="0.2">
      <c r="A2315">
        <v>2015</v>
      </c>
      <c r="B2315">
        <v>1</v>
      </c>
      <c r="C2315" t="s">
        <v>2768</v>
      </c>
    </row>
    <row r="2316" spans="1:3" x14ac:dyDescent="0.2">
      <c r="A2316">
        <v>2015</v>
      </c>
      <c r="B2316">
        <v>1</v>
      </c>
      <c r="C2316" t="s">
        <v>2769</v>
      </c>
    </row>
    <row r="2317" spans="1:3" x14ac:dyDescent="0.2">
      <c r="A2317">
        <v>2015</v>
      </c>
      <c r="B2317">
        <v>1</v>
      </c>
      <c r="C2317" t="s">
        <v>2770</v>
      </c>
    </row>
    <row r="2318" spans="1:3" x14ac:dyDescent="0.2">
      <c r="A2318">
        <v>2015</v>
      </c>
      <c r="B2318">
        <v>1</v>
      </c>
      <c r="C2318" t="s">
        <v>2771</v>
      </c>
    </row>
    <row r="2319" spans="1:3" x14ac:dyDescent="0.2">
      <c r="A2319">
        <v>2015</v>
      </c>
      <c r="B2319">
        <v>1</v>
      </c>
      <c r="C2319" t="s">
        <v>2772</v>
      </c>
    </row>
    <row r="2320" spans="1:3" x14ac:dyDescent="0.2">
      <c r="A2320">
        <v>2015</v>
      </c>
      <c r="B2320">
        <v>1</v>
      </c>
      <c r="C2320" t="s">
        <v>2773</v>
      </c>
    </row>
    <row r="2321" spans="1:3" x14ac:dyDescent="0.2">
      <c r="A2321">
        <v>2015</v>
      </c>
      <c r="B2321">
        <v>1</v>
      </c>
      <c r="C2321" t="s">
        <v>2774</v>
      </c>
    </row>
    <row r="2322" spans="1:3" x14ac:dyDescent="0.2">
      <c r="A2322">
        <v>2015</v>
      </c>
      <c r="B2322">
        <v>0.88999998569488525</v>
      </c>
      <c r="C2322" t="s">
        <v>2775</v>
      </c>
    </row>
    <row r="2323" spans="1:3" x14ac:dyDescent="0.2">
      <c r="A2323">
        <v>2015</v>
      </c>
      <c r="B2323">
        <v>1</v>
      </c>
      <c r="C2323" t="s">
        <v>2776</v>
      </c>
    </row>
    <row r="2324" spans="1:3" x14ac:dyDescent="0.2">
      <c r="A2324">
        <v>2015</v>
      </c>
      <c r="B2324">
        <v>1</v>
      </c>
      <c r="C2324" t="s">
        <v>2777</v>
      </c>
    </row>
    <row r="2325" spans="1:3" x14ac:dyDescent="0.2">
      <c r="A2325">
        <v>2015</v>
      </c>
      <c r="B2325">
        <v>1</v>
      </c>
      <c r="C2325" t="s">
        <v>2778</v>
      </c>
    </row>
    <row r="2326" spans="1:3" x14ac:dyDescent="0.2">
      <c r="A2326">
        <v>2016</v>
      </c>
      <c r="B2326">
        <v>1</v>
      </c>
      <c r="C2326" t="s">
        <v>2779</v>
      </c>
    </row>
    <row r="2327" spans="1:3" x14ac:dyDescent="0.2">
      <c r="A2327">
        <v>2016</v>
      </c>
      <c r="B2327">
        <v>1</v>
      </c>
      <c r="C2327" t="s">
        <v>2780</v>
      </c>
    </row>
    <row r="2328" spans="1:3" x14ac:dyDescent="0.2">
      <c r="A2328">
        <v>2016</v>
      </c>
      <c r="B2328">
        <v>1</v>
      </c>
      <c r="C2328" t="s">
        <v>2781</v>
      </c>
    </row>
    <row r="2329" spans="1:3" x14ac:dyDescent="0.2">
      <c r="A2329">
        <v>2016</v>
      </c>
      <c r="B2329">
        <v>1</v>
      </c>
      <c r="C2329" t="s">
        <v>2782</v>
      </c>
    </row>
    <row r="2330" spans="1:3" x14ac:dyDescent="0.2">
      <c r="A2330">
        <v>2016</v>
      </c>
      <c r="B2330">
        <v>1</v>
      </c>
      <c r="C2330" t="s">
        <v>2783</v>
      </c>
    </row>
    <row r="2331" spans="1:3" x14ac:dyDescent="0.2">
      <c r="A2331">
        <v>2016</v>
      </c>
      <c r="B2331">
        <v>1</v>
      </c>
      <c r="C2331" t="s">
        <v>2784</v>
      </c>
    </row>
    <row r="2332" spans="1:3" x14ac:dyDescent="0.2">
      <c r="A2332">
        <v>2016</v>
      </c>
      <c r="B2332">
        <v>1</v>
      </c>
      <c r="C2332" t="s">
        <v>2785</v>
      </c>
    </row>
    <row r="2333" spans="1:3" x14ac:dyDescent="0.2">
      <c r="A2333">
        <v>2016</v>
      </c>
      <c r="B2333">
        <v>1</v>
      </c>
      <c r="C2333" t="s">
        <v>2786</v>
      </c>
    </row>
    <row r="2334" spans="1:3" x14ac:dyDescent="0.2">
      <c r="A2334">
        <v>2016</v>
      </c>
      <c r="B2334">
        <v>1</v>
      </c>
      <c r="C2334" t="s">
        <v>2787</v>
      </c>
    </row>
    <row r="2335" spans="1:3" x14ac:dyDescent="0.2">
      <c r="A2335">
        <v>2016</v>
      </c>
      <c r="B2335">
        <v>1</v>
      </c>
      <c r="C2335" t="s">
        <v>2788</v>
      </c>
    </row>
    <row r="2336" spans="1:3" x14ac:dyDescent="0.2">
      <c r="A2336">
        <v>2016</v>
      </c>
      <c r="B2336">
        <v>1</v>
      </c>
      <c r="C2336" t="s">
        <v>2789</v>
      </c>
    </row>
    <row r="2337" spans="1:3" x14ac:dyDescent="0.2">
      <c r="A2337">
        <v>2016</v>
      </c>
      <c r="B2337">
        <v>1</v>
      </c>
      <c r="C2337" t="s">
        <v>2790</v>
      </c>
    </row>
    <row r="2338" spans="1:3" x14ac:dyDescent="0.2">
      <c r="A2338">
        <v>2016</v>
      </c>
      <c r="B2338">
        <v>1</v>
      </c>
      <c r="C2338" t="s">
        <v>2791</v>
      </c>
    </row>
    <row r="2339" spans="1:3" x14ac:dyDescent="0.2">
      <c r="A2339">
        <v>2016</v>
      </c>
      <c r="B2339">
        <v>1</v>
      </c>
      <c r="C2339" t="s">
        <v>2792</v>
      </c>
    </row>
    <row r="2340" spans="1:3" x14ac:dyDescent="0.2">
      <c r="A2340">
        <v>2016</v>
      </c>
      <c r="B2340">
        <v>1</v>
      </c>
      <c r="C2340" t="s">
        <v>2793</v>
      </c>
    </row>
    <row r="2341" spans="1:3" x14ac:dyDescent="0.2">
      <c r="A2341">
        <v>2016</v>
      </c>
      <c r="B2341">
        <v>1</v>
      </c>
      <c r="C2341" t="s">
        <v>2794</v>
      </c>
    </row>
    <row r="2342" spans="1:3" x14ac:dyDescent="0.2">
      <c r="A2342">
        <v>2016</v>
      </c>
      <c r="B2342">
        <v>1</v>
      </c>
      <c r="C2342" t="s">
        <v>2795</v>
      </c>
    </row>
    <row r="2343" spans="1:3" x14ac:dyDescent="0.2">
      <c r="A2343">
        <v>2016</v>
      </c>
      <c r="B2343">
        <v>1</v>
      </c>
      <c r="C2343" t="s">
        <v>2796</v>
      </c>
    </row>
    <row r="2344" spans="1:3" x14ac:dyDescent="0.2">
      <c r="A2344">
        <v>2016</v>
      </c>
      <c r="B2344">
        <v>1</v>
      </c>
      <c r="C2344" t="s">
        <v>2797</v>
      </c>
    </row>
    <row r="2345" spans="1:3" x14ac:dyDescent="0.2">
      <c r="A2345">
        <v>2016</v>
      </c>
      <c r="B2345">
        <v>1</v>
      </c>
      <c r="C2345" t="s">
        <v>2798</v>
      </c>
    </row>
    <row r="2346" spans="1:3" x14ac:dyDescent="0.2">
      <c r="A2346">
        <v>2016</v>
      </c>
      <c r="B2346">
        <v>1</v>
      </c>
      <c r="C2346" t="s">
        <v>2799</v>
      </c>
    </row>
    <row r="2347" spans="1:3" x14ac:dyDescent="0.2">
      <c r="A2347">
        <v>2016</v>
      </c>
      <c r="B2347">
        <v>1</v>
      </c>
      <c r="C2347" t="s">
        <v>2800</v>
      </c>
    </row>
    <row r="2348" spans="1:3" x14ac:dyDescent="0.2">
      <c r="A2348">
        <v>2016</v>
      </c>
      <c r="B2348">
        <v>1</v>
      </c>
      <c r="C2348" t="s">
        <v>2801</v>
      </c>
    </row>
    <row r="2349" spans="1:3" x14ac:dyDescent="0.2">
      <c r="A2349">
        <v>2016</v>
      </c>
      <c r="B2349">
        <v>1</v>
      </c>
      <c r="C2349" t="s">
        <v>2802</v>
      </c>
    </row>
    <row r="2350" spans="1:3" x14ac:dyDescent="0.2">
      <c r="A2350">
        <v>2016</v>
      </c>
      <c r="B2350">
        <v>1</v>
      </c>
      <c r="C2350" t="s">
        <v>2803</v>
      </c>
    </row>
    <row r="2351" spans="1:3" x14ac:dyDescent="0.2">
      <c r="A2351">
        <v>2016</v>
      </c>
      <c r="B2351">
        <v>1</v>
      </c>
      <c r="C2351" t="s">
        <v>2804</v>
      </c>
    </row>
    <row r="2352" spans="1:3" x14ac:dyDescent="0.2">
      <c r="A2352">
        <v>2016</v>
      </c>
      <c r="B2352">
        <v>1</v>
      </c>
      <c r="C2352" t="s">
        <v>2805</v>
      </c>
    </row>
    <row r="2353" spans="1:3" x14ac:dyDescent="0.2">
      <c r="A2353">
        <v>2016</v>
      </c>
      <c r="B2353">
        <v>1</v>
      </c>
      <c r="C2353" t="s">
        <v>2806</v>
      </c>
    </row>
    <row r="2354" spans="1:3" x14ac:dyDescent="0.2">
      <c r="A2354">
        <v>2016</v>
      </c>
      <c r="B2354">
        <v>1</v>
      </c>
      <c r="C2354" t="s">
        <v>2807</v>
      </c>
    </row>
    <row r="2355" spans="1:3" x14ac:dyDescent="0.2">
      <c r="A2355">
        <v>2016</v>
      </c>
      <c r="B2355">
        <v>1</v>
      </c>
      <c r="C2355" t="s">
        <v>2808</v>
      </c>
    </row>
    <row r="2356" spans="1:3" x14ac:dyDescent="0.2">
      <c r="A2356">
        <v>2016</v>
      </c>
      <c r="B2356">
        <v>1</v>
      </c>
      <c r="C2356" t="s">
        <v>2809</v>
      </c>
    </row>
    <row r="2357" spans="1:3" x14ac:dyDescent="0.2">
      <c r="A2357">
        <v>2016</v>
      </c>
      <c r="B2357">
        <v>1</v>
      </c>
      <c r="C2357" t="s">
        <v>2810</v>
      </c>
    </row>
    <row r="2358" spans="1:3" x14ac:dyDescent="0.2">
      <c r="A2358">
        <v>2016</v>
      </c>
      <c r="B2358">
        <v>1</v>
      </c>
      <c r="C2358" t="s">
        <v>2811</v>
      </c>
    </row>
    <row r="2359" spans="1:3" x14ac:dyDescent="0.2">
      <c r="A2359">
        <v>2016</v>
      </c>
      <c r="B2359">
        <v>1</v>
      </c>
      <c r="C2359" t="s">
        <v>2812</v>
      </c>
    </row>
    <row r="2360" spans="1:3" x14ac:dyDescent="0.2">
      <c r="A2360">
        <v>2016</v>
      </c>
      <c r="B2360">
        <v>1</v>
      </c>
      <c r="C2360" t="s">
        <v>2813</v>
      </c>
    </row>
    <row r="2361" spans="1:3" x14ac:dyDescent="0.2">
      <c r="A2361">
        <v>2016</v>
      </c>
      <c r="B2361">
        <v>1</v>
      </c>
      <c r="C2361" t="s">
        <v>2814</v>
      </c>
    </row>
    <row r="2362" spans="1:3" x14ac:dyDescent="0.2">
      <c r="A2362">
        <v>2016</v>
      </c>
      <c r="B2362">
        <v>1</v>
      </c>
      <c r="C2362" t="s">
        <v>2815</v>
      </c>
    </row>
    <row r="2363" spans="1:3" x14ac:dyDescent="0.2">
      <c r="A2363">
        <v>2016</v>
      </c>
      <c r="B2363">
        <v>1</v>
      </c>
      <c r="C2363" t="s">
        <v>2816</v>
      </c>
    </row>
    <row r="2364" spans="1:3" x14ac:dyDescent="0.2">
      <c r="A2364">
        <v>2016</v>
      </c>
      <c r="B2364">
        <v>1</v>
      </c>
      <c r="C2364" t="s">
        <v>2817</v>
      </c>
    </row>
    <row r="2365" spans="1:3" x14ac:dyDescent="0.2">
      <c r="A2365">
        <v>2016</v>
      </c>
      <c r="B2365">
        <v>1</v>
      </c>
      <c r="C2365" t="s">
        <v>2818</v>
      </c>
    </row>
    <row r="2366" spans="1:3" x14ac:dyDescent="0.2">
      <c r="A2366">
        <v>2016</v>
      </c>
      <c r="B2366">
        <v>9.9999997764825821E-3</v>
      </c>
      <c r="C2366" t="s">
        <v>2819</v>
      </c>
    </row>
    <row r="2367" spans="1:3" x14ac:dyDescent="0.2">
      <c r="A2367">
        <v>2016</v>
      </c>
      <c r="B2367">
        <v>1</v>
      </c>
      <c r="C2367" t="s">
        <v>2820</v>
      </c>
    </row>
    <row r="2368" spans="1:3" x14ac:dyDescent="0.2">
      <c r="A2368">
        <v>2016</v>
      </c>
      <c r="B2368">
        <v>1</v>
      </c>
      <c r="C2368" t="s">
        <v>2821</v>
      </c>
    </row>
    <row r="2369" spans="1:3" x14ac:dyDescent="0.2">
      <c r="A2369">
        <v>2016</v>
      </c>
      <c r="B2369">
        <v>1</v>
      </c>
      <c r="C2369" t="s">
        <v>2822</v>
      </c>
    </row>
    <row r="2370" spans="1:3" x14ac:dyDescent="0.2">
      <c r="A2370">
        <v>2016</v>
      </c>
      <c r="B2370">
        <v>1</v>
      </c>
      <c r="C2370" t="s">
        <v>2823</v>
      </c>
    </row>
    <row r="2371" spans="1:3" x14ac:dyDescent="0.2">
      <c r="A2371">
        <v>2016</v>
      </c>
      <c r="B2371">
        <v>1</v>
      </c>
      <c r="C2371" t="s">
        <v>2824</v>
      </c>
    </row>
    <row r="2372" spans="1:3" x14ac:dyDescent="0.2">
      <c r="A2372">
        <v>2016</v>
      </c>
      <c r="B2372">
        <v>1</v>
      </c>
      <c r="C2372" t="s">
        <v>2825</v>
      </c>
    </row>
    <row r="2373" spans="1:3" x14ac:dyDescent="0.2">
      <c r="A2373">
        <v>2016</v>
      </c>
      <c r="B2373">
        <v>1</v>
      </c>
      <c r="C2373" t="s">
        <v>2826</v>
      </c>
    </row>
    <row r="2374" spans="1:3" x14ac:dyDescent="0.2">
      <c r="A2374">
        <v>2016</v>
      </c>
      <c r="B2374">
        <v>1</v>
      </c>
      <c r="C2374" t="s">
        <v>2827</v>
      </c>
    </row>
    <row r="2375" spans="1:3" x14ac:dyDescent="0.2">
      <c r="A2375">
        <v>2016</v>
      </c>
      <c r="B2375">
        <v>1</v>
      </c>
      <c r="C2375" t="s">
        <v>2828</v>
      </c>
    </row>
    <row r="2376" spans="1:3" x14ac:dyDescent="0.2">
      <c r="A2376">
        <v>2016</v>
      </c>
      <c r="B2376">
        <v>1</v>
      </c>
      <c r="C2376" t="s">
        <v>2829</v>
      </c>
    </row>
    <row r="2377" spans="1:3" x14ac:dyDescent="0.2">
      <c r="A2377">
        <v>2016</v>
      </c>
      <c r="B2377">
        <v>1</v>
      </c>
      <c r="C2377" t="s">
        <v>2830</v>
      </c>
    </row>
    <row r="2378" spans="1:3" x14ac:dyDescent="0.2">
      <c r="A2378">
        <v>2016</v>
      </c>
      <c r="B2378">
        <v>1</v>
      </c>
      <c r="C2378" t="s">
        <v>2831</v>
      </c>
    </row>
    <row r="2379" spans="1:3" x14ac:dyDescent="0.2">
      <c r="A2379">
        <v>2016</v>
      </c>
      <c r="B2379">
        <v>1</v>
      </c>
      <c r="C2379" t="s">
        <v>2832</v>
      </c>
    </row>
    <row r="2380" spans="1:3" x14ac:dyDescent="0.2">
      <c r="A2380">
        <v>2016</v>
      </c>
      <c r="B2380">
        <v>1</v>
      </c>
      <c r="C2380" t="s">
        <v>2833</v>
      </c>
    </row>
    <row r="2381" spans="1:3" x14ac:dyDescent="0.2">
      <c r="A2381">
        <v>2016</v>
      </c>
      <c r="B2381">
        <v>1</v>
      </c>
      <c r="C2381" t="s">
        <v>2834</v>
      </c>
    </row>
    <row r="2382" spans="1:3" x14ac:dyDescent="0.2">
      <c r="A2382">
        <v>2016</v>
      </c>
      <c r="B2382">
        <v>1</v>
      </c>
      <c r="C2382" t="s">
        <v>2835</v>
      </c>
    </row>
    <row r="2383" spans="1:3" x14ac:dyDescent="0.2">
      <c r="A2383">
        <v>2016</v>
      </c>
      <c r="B2383">
        <v>1</v>
      </c>
      <c r="C2383" t="s">
        <v>2836</v>
      </c>
    </row>
    <row r="2384" spans="1:3" x14ac:dyDescent="0.2">
      <c r="A2384">
        <v>2016</v>
      </c>
      <c r="B2384">
        <v>1</v>
      </c>
      <c r="C2384" t="s">
        <v>2837</v>
      </c>
    </row>
    <row r="2385" spans="1:3" x14ac:dyDescent="0.2">
      <c r="A2385">
        <v>2016</v>
      </c>
      <c r="B2385">
        <v>1</v>
      </c>
      <c r="C2385" t="s">
        <v>2838</v>
      </c>
    </row>
    <row r="2386" spans="1:3" x14ac:dyDescent="0.2">
      <c r="A2386">
        <v>2016</v>
      </c>
      <c r="B2386">
        <v>1</v>
      </c>
      <c r="C2386" t="s">
        <v>2839</v>
      </c>
    </row>
    <row r="2387" spans="1:3" x14ac:dyDescent="0.2">
      <c r="A2387">
        <v>2016</v>
      </c>
      <c r="B2387">
        <v>1</v>
      </c>
      <c r="C2387" t="s">
        <v>2840</v>
      </c>
    </row>
    <row r="2388" spans="1:3" x14ac:dyDescent="0.2">
      <c r="A2388">
        <v>2016</v>
      </c>
      <c r="B2388">
        <v>1</v>
      </c>
      <c r="C2388" t="s">
        <v>2841</v>
      </c>
    </row>
    <row r="2389" spans="1:3" x14ac:dyDescent="0.2">
      <c r="A2389">
        <v>2016</v>
      </c>
      <c r="B2389">
        <v>1</v>
      </c>
      <c r="C2389" t="s">
        <v>2842</v>
      </c>
    </row>
    <row r="2390" spans="1:3" x14ac:dyDescent="0.2">
      <c r="A2390">
        <v>2016</v>
      </c>
      <c r="B2390">
        <v>1</v>
      </c>
      <c r="C2390" t="s">
        <v>2843</v>
      </c>
    </row>
    <row r="2391" spans="1:3" x14ac:dyDescent="0.2">
      <c r="A2391">
        <v>2016</v>
      </c>
      <c r="B2391">
        <v>1</v>
      </c>
      <c r="C2391" t="s">
        <v>2844</v>
      </c>
    </row>
    <row r="2392" spans="1:3" x14ac:dyDescent="0.2">
      <c r="A2392">
        <v>2016</v>
      </c>
      <c r="B2392">
        <v>1</v>
      </c>
      <c r="C2392" t="s">
        <v>2845</v>
      </c>
    </row>
    <row r="2393" spans="1:3" x14ac:dyDescent="0.2">
      <c r="A2393">
        <v>2016</v>
      </c>
      <c r="B2393">
        <v>1</v>
      </c>
      <c r="C2393" t="s">
        <v>2846</v>
      </c>
    </row>
    <row r="2394" spans="1:3" x14ac:dyDescent="0.2">
      <c r="A2394">
        <v>2016</v>
      </c>
      <c r="B2394">
        <v>1</v>
      </c>
      <c r="C2394" t="s">
        <v>2847</v>
      </c>
    </row>
    <row r="2395" spans="1:3" x14ac:dyDescent="0.2">
      <c r="A2395">
        <v>2016</v>
      </c>
      <c r="B2395">
        <v>1</v>
      </c>
      <c r="C2395" t="s">
        <v>2848</v>
      </c>
    </row>
    <row r="2396" spans="1:3" x14ac:dyDescent="0.2">
      <c r="A2396">
        <v>2016</v>
      </c>
      <c r="B2396">
        <v>1</v>
      </c>
      <c r="C2396" t="s">
        <v>2849</v>
      </c>
    </row>
    <row r="2397" spans="1:3" x14ac:dyDescent="0.2">
      <c r="A2397">
        <v>2016</v>
      </c>
      <c r="B2397">
        <v>1</v>
      </c>
      <c r="C2397" t="s">
        <v>2850</v>
      </c>
    </row>
    <row r="2398" spans="1:3" x14ac:dyDescent="0.2">
      <c r="A2398">
        <v>2016</v>
      </c>
      <c r="B2398">
        <v>1</v>
      </c>
      <c r="C2398" t="s">
        <v>2851</v>
      </c>
    </row>
    <row r="2399" spans="1:3" x14ac:dyDescent="0.2">
      <c r="A2399">
        <v>2016</v>
      </c>
      <c r="B2399">
        <v>1</v>
      </c>
      <c r="C2399" t="s">
        <v>2852</v>
      </c>
    </row>
    <row r="2400" spans="1:3" x14ac:dyDescent="0.2">
      <c r="A2400">
        <v>2016</v>
      </c>
      <c r="B2400">
        <v>1</v>
      </c>
      <c r="C2400" t="s">
        <v>2853</v>
      </c>
    </row>
    <row r="2401" spans="1:3" x14ac:dyDescent="0.2">
      <c r="A2401">
        <v>2016</v>
      </c>
      <c r="B2401">
        <v>1</v>
      </c>
      <c r="C2401" t="s">
        <v>2854</v>
      </c>
    </row>
    <row r="2402" spans="1:3" x14ac:dyDescent="0.2">
      <c r="A2402">
        <v>2016</v>
      </c>
      <c r="B2402">
        <v>1</v>
      </c>
      <c r="C2402" t="s">
        <v>2855</v>
      </c>
    </row>
    <row r="2403" spans="1:3" x14ac:dyDescent="0.2">
      <c r="A2403">
        <v>2016</v>
      </c>
      <c r="B2403">
        <v>1</v>
      </c>
      <c r="C2403" t="s">
        <v>2856</v>
      </c>
    </row>
    <row r="2404" spans="1:3" x14ac:dyDescent="0.2">
      <c r="A2404">
        <v>2016</v>
      </c>
      <c r="B2404">
        <v>1</v>
      </c>
      <c r="C2404" t="s">
        <v>2857</v>
      </c>
    </row>
    <row r="2405" spans="1:3" x14ac:dyDescent="0.2">
      <c r="A2405">
        <v>2016</v>
      </c>
      <c r="B2405">
        <v>1</v>
      </c>
      <c r="C2405" t="s">
        <v>2858</v>
      </c>
    </row>
    <row r="2406" spans="1:3" x14ac:dyDescent="0.2">
      <c r="A2406">
        <v>2016</v>
      </c>
      <c r="B2406">
        <v>1</v>
      </c>
      <c r="C2406" t="s">
        <v>2859</v>
      </c>
    </row>
    <row r="2407" spans="1:3" x14ac:dyDescent="0.2">
      <c r="A2407">
        <v>2016</v>
      </c>
      <c r="B2407">
        <v>1</v>
      </c>
      <c r="C2407" t="s">
        <v>2860</v>
      </c>
    </row>
    <row r="2408" spans="1:3" x14ac:dyDescent="0.2">
      <c r="A2408">
        <v>2016</v>
      </c>
      <c r="B2408">
        <v>1</v>
      </c>
      <c r="C2408" t="s">
        <v>2861</v>
      </c>
    </row>
    <row r="2409" spans="1:3" x14ac:dyDescent="0.2">
      <c r="A2409">
        <v>2016</v>
      </c>
      <c r="B2409">
        <v>1</v>
      </c>
      <c r="C2409" t="s">
        <v>2862</v>
      </c>
    </row>
    <row r="2410" spans="1:3" x14ac:dyDescent="0.2">
      <c r="A2410">
        <v>2016</v>
      </c>
      <c r="B2410">
        <v>1</v>
      </c>
      <c r="C2410" t="s">
        <v>2863</v>
      </c>
    </row>
    <row r="2411" spans="1:3" x14ac:dyDescent="0.2">
      <c r="A2411">
        <v>2016</v>
      </c>
      <c r="B2411">
        <v>1</v>
      </c>
      <c r="C2411" t="s">
        <v>2864</v>
      </c>
    </row>
    <row r="2412" spans="1:3" x14ac:dyDescent="0.2">
      <c r="A2412">
        <v>2016</v>
      </c>
      <c r="B2412">
        <v>1</v>
      </c>
      <c r="C2412" t="s">
        <v>2865</v>
      </c>
    </row>
    <row r="2413" spans="1:3" x14ac:dyDescent="0.2">
      <c r="A2413">
        <v>2016</v>
      </c>
      <c r="B2413">
        <v>1</v>
      </c>
      <c r="C2413" t="s">
        <v>2866</v>
      </c>
    </row>
    <row r="2414" spans="1:3" x14ac:dyDescent="0.2">
      <c r="A2414">
        <v>2017</v>
      </c>
      <c r="B2414">
        <v>1</v>
      </c>
      <c r="C2414" t="s">
        <v>2867</v>
      </c>
    </row>
    <row r="2415" spans="1:3" x14ac:dyDescent="0.2">
      <c r="A2415">
        <v>2017</v>
      </c>
      <c r="B2415">
        <v>1</v>
      </c>
      <c r="C2415" t="s">
        <v>2868</v>
      </c>
    </row>
    <row r="2416" spans="1:3" x14ac:dyDescent="0.2">
      <c r="A2416">
        <v>2017</v>
      </c>
      <c r="B2416">
        <v>1</v>
      </c>
      <c r="C2416" t="s">
        <v>2869</v>
      </c>
    </row>
    <row r="2417" spans="1:3" x14ac:dyDescent="0.2">
      <c r="A2417">
        <v>2017</v>
      </c>
      <c r="B2417">
        <v>1</v>
      </c>
      <c r="C2417" t="s">
        <v>2870</v>
      </c>
    </row>
    <row r="2418" spans="1:3" x14ac:dyDescent="0.2">
      <c r="A2418">
        <v>2017</v>
      </c>
      <c r="B2418">
        <v>1</v>
      </c>
      <c r="C2418" t="s">
        <v>2871</v>
      </c>
    </row>
    <row r="2419" spans="1:3" x14ac:dyDescent="0.2">
      <c r="A2419">
        <v>2017</v>
      </c>
      <c r="B2419">
        <v>1</v>
      </c>
      <c r="C2419" t="s">
        <v>2872</v>
      </c>
    </row>
    <row r="2420" spans="1:3" x14ac:dyDescent="0.2">
      <c r="A2420">
        <v>2017</v>
      </c>
      <c r="B2420">
        <v>1</v>
      </c>
      <c r="C2420" t="s">
        <v>2873</v>
      </c>
    </row>
    <row r="2421" spans="1:3" x14ac:dyDescent="0.2">
      <c r="A2421">
        <v>2017</v>
      </c>
      <c r="B2421">
        <v>1</v>
      </c>
      <c r="C2421" t="s">
        <v>2874</v>
      </c>
    </row>
    <row r="2422" spans="1:3" x14ac:dyDescent="0.2">
      <c r="A2422">
        <v>2017</v>
      </c>
      <c r="B2422">
        <v>1</v>
      </c>
      <c r="C2422" t="s">
        <v>2875</v>
      </c>
    </row>
    <row r="2423" spans="1:3" x14ac:dyDescent="0.2">
      <c r="A2423">
        <v>2017</v>
      </c>
      <c r="B2423">
        <v>1</v>
      </c>
      <c r="C2423" t="s">
        <v>2876</v>
      </c>
    </row>
    <row r="2424" spans="1:3" x14ac:dyDescent="0.2">
      <c r="A2424">
        <v>2017</v>
      </c>
      <c r="B2424">
        <v>1</v>
      </c>
      <c r="C2424" t="s">
        <v>2877</v>
      </c>
    </row>
    <row r="2425" spans="1:3" x14ac:dyDescent="0.2">
      <c r="A2425">
        <v>2017</v>
      </c>
      <c r="B2425">
        <v>1</v>
      </c>
      <c r="C2425" t="s">
        <v>2878</v>
      </c>
    </row>
    <row r="2426" spans="1:3" x14ac:dyDescent="0.2">
      <c r="A2426">
        <v>2017</v>
      </c>
      <c r="B2426">
        <v>1</v>
      </c>
      <c r="C2426" t="s">
        <v>2879</v>
      </c>
    </row>
    <row r="2427" spans="1:3" x14ac:dyDescent="0.2">
      <c r="A2427">
        <v>2017</v>
      </c>
      <c r="B2427">
        <v>1</v>
      </c>
      <c r="C2427" t="s">
        <v>2880</v>
      </c>
    </row>
    <row r="2428" spans="1:3" x14ac:dyDescent="0.2">
      <c r="A2428">
        <v>2017</v>
      </c>
      <c r="B2428">
        <v>1</v>
      </c>
      <c r="C2428" t="s">
        <v>2881</v>
      </c>
    </row>
    <row r="2429" spans="1:3" x14ac:dyDescent="0.2">
      <c r="A2429">
        <v>2017</v>
      </c>
      <c r="B2429">
        <v>1</v>
      </c>
      <c r="C2429" t="s">
        <v>2882</v>
      </c>
    </row>
    <row r="2430" spans="1:3" x14ac:dyDescent="0.2">
      <c r="A2430">
        <v>2017</v>
      </c>
      <c r="B2430">
        <v>1</v>
      </c>
      <c r="C2430" t="s">
        <v>2883</v>
      </c>
    </row>
    <row r="2431" spans="1:3" x14ac:dyDescent="0.2">
      <c r="A2431">
        <v>2017</v>
      </c>
      <c r="B2431">
        <v>1</v>
      </c>
      <c r="C2431" t="s">
        <v>2884</v>
      </c>
    </row>
    <row r="2432" spans="1:3" x14ac:dyDescent="0.2">
      <c r="A2432">
        <v>2017</v>
      </c>
      <c r="B2432">
        <v>1</v>
      </c>
      <c r="C2432" t="s">
        <v>2885</v>
      </c>
    </row>
    <row r="2433" spans="1:3" x14ac:dyDescent="0.2">
      <c r="A2433">
        <v>2017</v>
      </c>
      <c r="B2433">
        <v>1</v>
      </c>
      <c r="C2433" t="s">
        <v>2886</v>
      </c>
    </row>
    <row r="2434" spans="1:3" x14ac:dyDescent="0.2">
      <c r="A2434">
        <v>2017</v>
      </c>
      <c r="B2434">
        <v>1</v>
      </c>
      <c r="C2434" t="s">
        <v>2887</v>
      </c>
    </row>
    <row r="2435" spans="1:3" x14ac:dyDescent="0.2">
      <c r="A2435">
        <v>2017</v>
      </c>
      <c r="B2435">
        <v>1</v>
      </c>
      <c r="C2435" t="s">
        <v>2888</v>
      </c>
    </row>
    <row r="2436" spans="1:3" x14ac:dyDescent="0.2">
      <c r="A2436">
        <v>2017</v>
      </c>
      <c r="B2436">
        <v>1</v>
      </c>
      <c r="C2436" t="s">
        <v>2889</v>
      </c>
    </row>
    <row r="2437" spans="1:3" x14ac:dyDescent="0.2">
      <c r="A2437">
        <v>2017</v>
      </c>
      <c r="B2437">
        <v>1</v>
      </c>
      <c r="C2437" t="s">
        <v>2890</v>
      </c>
    </row>
    <row r="2438" spans="1:3" x14ac:dyDescent="0.2">
      <c r="A2438">
        <v>2017</v>
      </c>
      <c r="B2438">
        <v>1</v>
      </c>
      <c r="C2438" t="s">
        <v>2891</v>
      </c>
    </row>
    <row r="2439" spans="1:3" x14ac:dyDescent="0.2">
      <c r="A2439">
        <v>2017</v>
      </c>
      <c r="B2439">
        <v>1</v>
      </c>
      <c r="C2439" t="s">
        <v>2892</v>
      </c>
    </row>
    <row r="2440" spans="1:3" x14ac:dyDescent="0.2">
      <c r="A2440">
        <v>2017</v>
      </c>
      <c r="B2440">
        <v>1</v>
      </c>
      <c r="C2440" t="s">
        <v>2893</v>
      </c>
    </row>
    <row r="2441" spans="1:3" x14ac:dyDescent="0.2">
      <c r="A2441">
        <v>2017</v>
      </c>
      <c r="B2441">
        <v>1</v>
      </c>
      <c r="C2441" t="s">
        <v>2894</v>
      </c>
    </row>
    <row r="2442" spans="1:3" x14ac:dyDescent="0.2">
      <c r="A2442">
        <v>2017</v>
      </c>
      <c r="B2442">
        <v>1</v>
      </c>
      <c r="C2442" t="s">
        <v>2895</v>
      </c>
    </row>
    <row r="2443" spans="1:3" x14ac:dyDescent="0.2">
      <c r="A2443">
        <v>2017</v>
      </c>
      <c r="B2443">
        <v>1</v>
      </c>
      <c r="C2443" t="s">
        <v>2896</v>
      </c>
    </row>
    <row r="2444" spans="1:3" x14ac:dyDescent="0.2">
      <c r="A2444">
        <v>2017</v>
      </c>
      <c r="B2444">
        <v>1</v>
      </c>
      <c r="C2444" t="s">
        <v>2897</v>
      </c>
    </row>
    <row r="2445" spans="1:3" x14ac:dyDescent="0.2">
      <c r="A2445">
        <v>2017</v>
      </c>
      <c r="B2445">
        <v>1</v>
      </c>
      <c r="C2445" t="s">
        <v>2898</v>
      </c>
    </row>
    <row r="2446" spans="1:3" x14ac:dyDescent="0.2">
      <c r="A2446">
        <v>2017</v>
      </c>
      <c r="B2446">
        <v>1</v>
      </c>
      <c r="C2446" t="s">
        <v>2899</v>
      </c>
    </row>
    <row r="2447" spans="1:3" x14ac:dyDescent="0.2">
      <c r="A2447">
        <v>2017</v>
      </c>
      <c r="B2447">
        <v>1</v>
      </c>
      <c r="C2447" t="s">
        <v>2900</v>
      </c>
    </row>
    <row r="2448" spans="1:3" x14ac:dyDescent="0.2">
      <c r="A2448">
        <v>2017</v>
      </c>
      <c r="B2448">
        <v>1</v>
      </c>
      <c r="C2448" t="s">
        <v>2901</v>
      </c>
    </row>
    <row r="2449" spans="1:3" x14ac:dyDescent="0.2">
      <c r="A2449">
        <v>2017</v>
      </c>
      <c r="B2449">
        <v>1</v>
      </c>
      <c r="C2449" t="s">
        <v>2902</v>
      </c>
    </row>
    <row r="2450" spans="1:3" x14ac:dyDescent="0.2">
      <c r="A2450">
        <v>2017</v>
      </c>
      <c r="B2450">
        <v>1</v>
      </c>
      <c r="C2450" t="s">
        <v>2903</v>
      </c>
    </row>
    <row r="2451" spans="1:3" x14ac:dyDescent="0.2">
      <c r="A2451">
        <v>2017</v>
      </c>
      <c r="B2451">
        <v>1</v>
      </c>
      <c r="C2451" t="s">
        <v>2904</v>
      </c>
    </row>
    <row r="2452" spans="1:3" x14ac:dyDescent="0.2">
      <c r="A2452">
        <v>2017</v>
      </c>
      <c r="B2452">
        <v>1</v>
      </c>
      <c r="C2452" t="s">
        <v>2905</v>
      </c>
    </row>
    <row r="2453" spans="1:3" x14ac:dyDescent="0.2">
      <c r="A2453">
        <v>2017</v>
      </c>
      <c r="B2453">
        <v>1</v>
      </c>
      <c r="C2453" t="s">
        <v>2906</v>
      </c>
    </row>
    <row r="2454" spans="1:3" x14ac:dyDescent="0.2">
      <c r="A2454">
        <v>2017</v>
      </c>
      <c r="B2454">
        <v>1</v>
      </c>
      <c r="C2454" t="s">
        <v>2907</v>
      </c>
    </row>
    <row r="2455" spans="1:3" x14ac:dyDescent="0.2">
      <c r="A2455">
        <v>2017</v>
      </c>
      <c r="B2455">
        <v>1</v>
      </c>
      <c r="C2455" t="s">
        <v>2908</v>
      </c>
    </row>
    <row r="2456" spans="1:3" x14ac:dyDescent="0.2">
      <c r="A2456">
        <v>2017</v>
      </c>
      <c r="B2456">
        <v>1</v>
      </c>
      <c r="C2456" t="s">
        <v>2909</v>
      </c>
    </row>
    <row r="2457" spans="1:3" x14ac:dyDescent="0.2">
      <c r="A2457">
        <v>2017</v>
      </c>
      <c r="B2457">
        <v>1</v>
      </c>
      <c r="C2457" t="s">
        <v>2910</v>
      </c>
    </row>
    <row r="2458" spans="1:3" x14ac:dyDescent="0.2">
      <c r="A2458">
        <v>2017</v>
      </c>
      <c r="B2458">
        <v>1</v>
      </c>
      <c r="C2458" t="s">
        <v>2911</v>
      </c>
    </row>
    <row r="2459" spans="1:3" x14ac:dyDescent="0.2">
      <c r="A2459">
        <v>2017</v>
      </c>
      <c r="B2459">
        <v>1</v>
      </c>
      <c r="C2459" t="s">
        <v>2912</v>
      </c>
    </row>
    <row r="2460" spans="1:3" x14ac:dyDescent="0.2">
      <c r="A2460">
        <v>2017</v>
      </c>
      <c r="B2460">
        <v>1</v>
      </c>
      <c r="C2460" t="s">
        <v>2913</v>
      </c>
    </row>
    <row r="2461" spans="1:3" x14ac:dyDescent="0.2">
      <c r="A2461">
        <v>2017</v>
      </c>
      <c r="B2461">
        <v>1</v>
      </c>
      <c r="C2461" t="s">
        <v>2914</v>
      </c>
    </row>
    <row r="2462" spans="1:3" x14ac:dyDescent="0.2">
      <c r="A2462">
        <v>2017</v>
      </c>
      <c r="B2462">
        <v>1</v>
      </c>
      <c r="C2462" t="s">
        <v>2915</v>
      </c>
    </row>
    <row r="2463" spans="1:3" x14ac:dyDescent="0.2">
      <c r="A2463">
        <v>2017</v>
      </c>
      <c r="B2463">
        <v>1</v>
      </c>
      <c r="C2463" t="s">
        <v>2916</v>
      </c>
    </row>
    <row r="2464" spans="1:3" x14ac:dyDescent="0.2">
      <c r="A2464">
        <v>2017</v>
      </c>
      <c r="B2464">
        <v>1</v>
      </c>
      <c r="C2464" t="s">
        <v>2917</v>
      </c>
    </row>
    <row r="2465" spans="1:3" x14ac:dyDescent="0.2">
      <c r="A2465">
        <v>2017</v>
      </c>
      <c r="B2465">
        <v>1</v>
      </c>
      <c r="C2465" t="s">
        <v>2918</v>
      </c>
    </row>
    <row r="2466" spans="1:3" x14ac:dyDescent="0.2">
      <c r="A2466">
        <v>2017</v>
      </c>
      <c r="B2466">
        <v>1</v>
      </c>
      <c r="C2466" t="s">
        <v>2919</v>
      </c>
    </row>
    <row r="2467" spans="1:3" x14ac:dyDescent="0.2">
      <c r="A2467">
        <v>2017</v>
      </c>
      <c r="B2467">
        <v>1</v>
      </c>
      <c r="C2467" t="s">
        <v>2920</v>
      </c>
    </row>
    <row r="2468" spans="1:3" x14ac:dyDescent="0.2">
      <c r="A2468">
        <v>2017</v>
      </c>
      <c r="B2468">
        <v>1</v>
      </c>
      <c r="C2468" t="s">
        <v>2921</v>
      </c>
    </row>
    <row r="2469" spans="1:3" x14ac:dyDescent="0.2">
      <c r="A2469">
        <v>2017</v>
      </c>
      <c r="B2469">
        <v>1</v>
      </c>
      <c r="C2469" t="s">
        <v>2922</v>
      </c>
    </row>
    <row r="2470" spans="1:3" x14ac:dyDescent="0.2">
      <c r="A2470">
        <v>2017</v>
      </c>
      <c r="B2470">
        <v>1</v>
      </c>
      <c r="C2470" t="s">
        <v>2923</v>
      </c>
    </row>
    <row r="2471" spans="1:3" x14ac:dyDescent="0.2">
      <c r="A2471">
        <v>2017</v>
      </c>
      <c r="B2471">
        <v>1</v>
      </c>
      <c r="C2471" t="s">
        <v>2924</v>
      </c>
    </row>
    <row r="2472" spans="1:3" x14ac:dyDescent="0.2">
      <c r="A2472">
        <v>2017</v>
      </c>
      <c r="B2472">
        <v>1</v>
      </c>
      <c r="C2472" t="s">
        <v>2925</v>
      </c>
    </row>
    <row r="2473" spans="1:3" x14ac:dyDescent="0.2">
      <c r="A2473">
        <v>2017</v>
      </c>
      <c r="B2473">
        <v>1</v>
      </c>
      <c r="C2473" t="s">
        <v>2926</v>
      </c>
    </row>
    <row r="2474" spans="1:3" x14ac:dyDescent="0.2">
      <c r="A2474">
        <v>2017</v>
      </c>
      <c r="B2474">
        <v>1</v>
      </c>
      <c r="C2474" t="s">
        <v>2927</v>
      </c>
    </row>
    <row r="2475" spans="1:3" x14ac:dyDescent="0.2">
      <c r="A2475">
        <v>2017</v>
      </c>
      <c r="B2475">
        <v>1</v>
      </c>
      <c r="C2475" t="s">
        <v>2928</v>
      </c>
    </row>
    <row r="2476" spans="1:3" x14ac:dyDescent="0.2">
      <c r="A2476">
        <v>2017</v>
      </c>
      <c r="B2476">
        <v>1</v>
      </c>
      <c r="C2476" t="s">
        <v>2929</v>
      </c>
    </row>
    <row r="2477" spans="1:3" x14ac:dyDescent="0.2">
      <c r="A2477">
        <v>2017</v>
      </c>
      <c r="B2477">
        <v>1</v>
      </c>
      <c r="C2477" t="s">
        <v>2930</v>
      </c>
    </row>
    <row r="2478" spans="1:3" x14ac:dyDescent="0.2">
      <c r="A2478">
        <v>2017</v>
      </c>
      <c r="B2478">
        <v>1</v>
      </c>
      <c r="C2478" t="s">
        <v>2931</v>
      </c>
    </row>
    <row r="2479" spans="1:3" x14ac:dyDescent="0.2">
      <c r="A2479">
        <v>2017</v>
      </c>
      <c r="B2479">
        <v>1</v>
      </c>
      <c r="C2479" t="s">
        <v>2932</v>
      </c>
    </row>
    <row r="2480" spans="1:3" x14ac:dyDescent="0.2">
      <c r="A2480">
        <v>2017</v>
      </c>
      <c r="B2480">
        <v>1</v>
      </c>
      <c r="C2480" t="s">
        <v>2933</v>
      </c>
    </row>
    <row r="2481" spans="1:3" x14ac:dyDescent="0.2">
      <c r="A2481">
        <v>2017</v>
      </c>
      <c r="B2481">
        <v>1</v>
      </c>
      <c r="C2481" t="s">
        <v>2934</v>
      </c>
    </row>
    <row r="2482" spans="1:3" x14ac:dyDescent="0.2">
      <c r="A2482">
        <v>2017</v>
      </c>
      <c r="B2482">
        <v>1</v>
      </c>
      <c r="C2482" t="s">
        <v>2935</v>
      </c>
    </row>
    <row r="2483" spans="1:3" x14ac:dyDescent="0.2">
      <c r="A2483">
        <v>2017</v>
      </c>
      <c r="B2483">
        <v>1</v>
      </c>
      <c r="C2483" t="s">
        <v>2936</v>
      </c>
    </row>
    <row r="2484" spans="1:3" x14ac:dyDescent="0.2">
      <c r="A2484">
        <v>2017</v>
      </c>
      <c r="B2484">
        <v>1</v>
      </c>
      <c r="C2484" t="s">
        <v>2937</v>
      </c>
    </row>
    <row r="2485" spans="1:3" x14ac:dyDescent="0.2">
      <c r="A2485">
        <v>2017</v>
      </c>
      <c r="B2485">
        <v>1</v>
      </c>
      <c r="C2485" t="s">
        <v>2938</v>
      </c>
    </row>
    <row r="2486" spans="1:3" x14ac:dyDescent="0.2">
      <c r="A2486">
        <v>2017</v>
      </c>
      <c r="B2486">
        <v>1</v>
      </c>
      <c r="C2486" t="s">
        <v>2939</v>
      </c>
    </row>
    <row r="2487" spans="1:3" x14ac:dyDescent="0.2">
      <c r="A2487">
        <v>2017</v>
      </c>
      <c r="B2487">
        <v>1</v>
      </c>
      <c r="C2487" t="s">
        <v>2940</v>
      </c>
    </row>
    <row r="2488" spans="1:3" x14ac:dyDescent="0.2">
      <c r="A2488">
        <v>2017</v>
      </c>
      <c r="B2488">
        <v>1</v>
      </c>
      <c r="C2488" t="s">
        <v>2941</v>
      </c>
    </row>
    <row r="2489" spans="1:3" x14ac:dyDescent="0.2">
      <c r="A2489">
        <v>2017</v>
      </c>
      <c r="B2489">
        <v>1</v>
      </c>
      <c r="C2489" t="s">
        <v>2942</v>
      </c>
    </row>
    <row r="2490" spans="1:3" x14ac:dyDescent="0.2">
      <c r="A2490">
        <v>2017</v>
      </c>
      <c r="B2490">
        <v>1</v>
      </c>
      <c r="C2490" t="s">
        <v>2943</v>
      </c>
    </row>
    <row r="2491" spans="1:3" x14ac:dyDescent="0.2">
      <c r="A2491">
        <v>2017</v>
      </c>
      <c r="B2491">
        <v>1</v>
      </c>
      <c r="C2491" t="s">
        <v>2944</v>
      </c>
    </row>
    <row r="2492" spans="1:3" x14ac:dyDescent="0.2">
      <c r="A2492">
        <v>2017</v>
      </c>
      <c r="B2492">
        <v>1</v>
      </c>
      <c r="C2492" t="s">
        <v>2945</v>
      </c>
    </row>
    <row r="2493" spans="1:3" x14ac:dyDescent="0.2">
      <c r="A2493">
        <v>2017</v>
      </c>
      <c r="B2493">
        <v>1</v>
      </c>
      <c r="C2493" t="s">
        <v>2946</v>
      </c>
    </row>
    <row r="2494" spans="1:3" x14ac:dyDescent="0.2">
      <c r="A2494">
        <v>2017</v>
      </c>
      <c r="B2494">
        <v>1</v>
      </c>
      <c r="C2494" t="s">
        <v>2947</v>
      </c>
    </row>
    <row r="2495" spans="1:3" x14ac:dyDescent="0.2">
      <c r="A2495">
        <v>2017</v>
      </c>
      <c r="B2495">
        <v>1</v>
      </c>
      <c r="C2495" t="s">
        <v>2948</v>
      </c>
    </row>
    <row r="2496" spans="1:3" x14ac:dyDescent="0.2">
      <c r="A2496">
        <v>2017</v>
      </c>
      <c r="B2496">
        <v>0.68000000715255737</v>
      </c>
      <c r="C2496" t="s">
        <v>2949</v>
      </c>
    </row>
    <row r="2497" spans="1:3" x14ac:dyDescent="0.2">
      <c r="A2497">
        <v>2017</v>
      </c>
      <c r="B2497">
        <v>1</v>
      </c>
      <c r="C2497" t="s">
        <v>2950</v>
      </c>
    </row>
    <row r="2498" spans="1:3" x14ac:dyDescent="0.2">
      <c r="A2498">
        <v>2017</v>
      </c>
      <c r="B2498">
        <v>1</v>
      </c>
      <c r="C2498" t="s">
        <v>2951</v>
      </c>
    </row>
    <row r="2499" spans="1:3" x14ac:dyDescent="0.2">
      <c r="A2499">
        <v>2017</v>
      </c>
      <c r="B2499">
        <v>1</v>
      </c>
      <c r="C2499" t="s">
        <v>2952</v>
      </c>
    </row>
    <row r="2500" spans="1:3" x14ac:dyDescent="0.2">
      <c r="A2500">
        <v>2018</v>
      </c>
      <c r="B2500">
        <v>1</v>
      </c>
      <c r="C2500" t="s">
        <v>2953</v>
      </c>
    </row>
    <row r="2501" spans="1:3" x14ac:dyDescent="0.2">
      <c r="A2501">
        <v>2018</v>
      </c>
      <c r="B2501">
        <v>1</v>
      </c>
      <c r="C2501" t="s">
        <v>2954</v>
      </c>
    </row>
    <row r="2502" spans="1:3" x14ac:dyDescent="0.2">
      <c r="A2502">
        <v>2018</v>
      </c>
      <c r="B2502">
        <v>1</v>
      </c>
      <c r="C2502" t="s">
        <v>2955</v>
      </c>
    </row>
    <row r="2503" spans="1:3" x14ac:dyDescent="0.2">
      <c r="A2503">
        <v>2018</v>
      </c>
      <c r="B2503">
        <v>1</v>
      </c>
      <c r="C2503" t="s">
        <v>2956</v>
      </c>
    </row>
    <row r="2504" spans="1:3" x14ac:dyDescent="0.2">
      <c r="A2504">
        <v>2018</v>
      </c>
      <c r="B2504">
        <v>1</v>
      </c>
      <c r="C2504" t="s">
        <v>2957</v>
      </c>
    </row>
    <row r="2505" spans="1:3" x14ac:dyDescent="0.2">
      <c r="A2505">
        <v>2018</v>
      </c>
      <c r="B2505">
        <v>1</v>
      </c>
      <c r="C2505" t="s">
        <v>2958</v>
      </c>
    </row>
    <row r="2506" spans="1:3" x14ac:dyDescent="0.2">
      <c r="A2506">
        <v>2018</v>
      </c>
      <c r="B2506">
        <v>1</v>
      </c>
      <c r="C2506" t="s">
        <v>2959</v>
      </c>
    </row>
    <row r="2507" spans="1:3" x14ac:dyDescent="0.2">
      <c r="A2507">
        <v>2018</v>
      </c>
      <c r="B2507">
        <v>1</v>
      </c>
      <c r="C2507" t="s">
        <v>2960</v>
      </c>
    </row>
    <row r="2508" spans="1:3" x14ac:dyDescent="0.2">
      <c r="A2508">
        <v>2018</v>
      </c>
      <c r="B2508">
        <v>1</v>
      </c>
      <c r="C2508" t="s">
        <v>2961</v>
      </c>
    </row>
    <row r="2509" spans="1:3" x14ac:dyDescent="0.2">
      <c r="A2509">
        <v>2018</v>
      </c>
      <c r="B2509">
        <v>1</v>
      </c>
      <c r="C2509" t="s">
        <v>2962</v>
      </c>
    </row>
    <row r="2510" spans="1:3" x14ac:dyDescent="0.2">
      <c r="A2510">
        <v>2018</v>
      </c>
      <c r="B2510">
        <v>1</v>
      </c>
      <c r="C2510" t="s">
        <v>2963</v>
      </c>
    </row>
    <row r="2511" spans="1:3" x14ac:dyDescent="0.2">
      <c r="A2511">
        <v>2018</v>
      </c>
      <c r="B2511">
        <v>1</v>
      </c>
      <c r="C2511" t="s">
        <v>2964</v>
      </c>
    </row>
    <row r="2512" spans="1:3" x14ac:dyDescent="0.2">
      <c r="A2512">
        <v>2018</v>
      </c>
      <c r="B2512">
        <v>1</v>
      </c>
      <c r="C2512" t="s">
        <v>2965</v>
      </c>
    </row>
    <row r="2513" spans="1:3" x14ac:dyDescent="0.2">
      <c r="A2513">
        <v>2018</v>
      </c>
      <c r="B2513">
        <v>1</v>
      </c>
      <c r="C2513" t="s">
        <v>2966</v>
      </c>
    </row>
    <row r="2514" spans="1:3" x14ac:dyDescent="0.2">
      <c r="A2514">
        <v>2018</v>
      </c>
      <c r="B2514">
        <v>1</v>
      </c>
      <c r="C2514" t="s">
        <v>2967</v>
      </c>
    </row>
    <row r="2515" spans="1:3" x14ac:dyDescent="0.2">
      <c r="A2515">
        <v>2018</v>
      </c>
      <c r="B2515">
        <v>1</v>
      </c>
      <c r="C2515" t="s">
        <v>2968</v>
      </c>
    </row>
    <row r="2516" spans="1:3" x14ac:dyDescent="0.2">
      <c r="A2516">
        <v>2018</v>
      </c>
      <c r="B2516">
        <v>1</v>
      </c>
      <c r="C2516" t="s">
        <v>2969</v>
      </c>
    </row>
    <row r="2517" spans="1:3" x14ac:dyDescent="0.2">
      <c r="A2517">
        <v>2018</v>
      </c>
      <c r="B2517">
        <v>1</v>
      </c>
      <c r="C2517" t="s">
        <v>2970</v>
      </c>
    </row>
    <row r="2518" spans="1:3" x14ac:dyDescent="0.2">
      <c r="A2518">
        <v>2018</v>
      </c>
      <c r="B2518">
        <v>1</v>
      </c>
      <c r="C2518" t="s">
        <v>2971</v>
      </c>
    </row>
    <row r="2519" spans="1:3" x14ac:dyDescent="0.2">
      <c r="A2519">
        <v>2018</v>
      </c>
      <c r="B2519">
        <v>1</v>
      </c>
      <c r="C2519" t="s">
        <v>2972</v>
      </c>
    </row>
    <row r="2520" spans="1:3" x14ac:dyDescent="0.2">
      <c r="A2520">
        <v>2018</v>
      </c>
      <c r="B2520">
        <v>1</v>
      </c>
      <c r="C2520" t="s">
        <v>2973</v>
      </c>
    </row>
    <row r="2521" spans="1:3" x14ac:dyDescent="0.2">
      <c r="A2521">
        <v>2018</v>
      </c>
      <c r="B2521">
        <v>1</v>
      </c>
      <c r="C2521" t="s">
        <v>2974</v>
      </c>
    </row>
    <row r="2522" spans="1:3" x14ac:dyDescent="0.2">
      <c r="A2522">
        <v>2018</v>
      </c>
      <c r="B2522">
        <v>1</v>
      </c>
      <c r="C2522" t="s">
        <v>2975</v>
      </c>
    </row>
    <row r="2523" spans="1:3" x14ac:dyDescent="0.2">
      <c r="A2523">
        <v>2018</v>
      </c>
      <c r="B2523">
        <v>1</v>
      </c>
      <c r="C2523" t="s">
        <v>2976</v>
      </c>
    </row>
    <row r="2524" spans="1:3" x14ac:dyDescent="0.2">
      <c r="A2524">
        <v>2018</v>
      </c>
      <c r="B2524">
        <v>1</v>
      </c>
      <c r="C2524" t="s">
        <v>2977</v>
      </c>
    </row>
    <row r="2525" spans="1:3" x14ac:dyDescent="0.2">
      <c r="A2525">
        <v>2018</v>
      </c>
      <c r="B2525">
        <v>1</v>
      </c>
      <c r="C2525" t="s">
        <v>2978</v>
      </c>
    </row>
    <row r="2526" spans="1:3" x14ac:dyDescent="0.2">
      <c r="A2526">
        <v>2018</v>
      </c>
      <c r="B2526">
        <v>1</v>
      </c>
      <c r="C2526" t="s">
        <v>2979</v>
      </c>
    </row>
    <row r="2527" spans="1:3" x14ac:dyDescent="0.2">
      <c r="A2527">
        <v>2018</v>
      </c>
      <c r="B2527">
        <v>1</v>
      </c>
      <c r="C2527" t="s">
        <v>2980</v>
      </c>
    </row>
    <row r="2528" spans="1:3" x14ac:dyDescent="0.2">
      <c r="A2528">
        <v>2018</v>
      </c>
      <c r="B2528">
        <v>1</v>
      </c>
      <c r="C2528" t="s">
        <v>2981</v>
      </c>
    </row>
    <row r="2529" spans="1:3" x14ac:dyDescent="0.2">
      <c r="A2529">
        <v>2018</v>
      </c>
      <c r="B2529">
        <v>1</v>
      </c>
      <c r="C2529" t="s">
        <v>2982</v>
      </c>
    </row>
    <row r="2530" spans="1:3" x14ac:dyDescent="0.2">
      <c r="A2530">
        <v>2018</v>
      </c>
      <c r="B2530">
        <v>1</v>
      </c>
      <c r="C2530" t="s">
        <v>2983</v>
      </c>
    </row>
    <row r="2531" spans="1:3" x14ac:dyDescent="0.2">
      <c r="A2531">
        <v>2018</v>
      </c>
      <c r="B2531">
        <v>1</v>
      </c>
      <c r="C2531" t="s">
        <v>2984</v>
      </c>
    </row>
    <row r="2532" spans="1:3" x14ac:dyDescent="0.2">
      <c r="A2532">
        <v>2018</v>
      </c>
      <c r="B2532">
        <v>1</v>
      </c>
      <c r="C2532" t="s">
        <v>2985</v>
      </c>
    </row>
    <row r="2533" spans="1:3" x14ac:dyDescent="0.2">
      <c r="A2533">
        <v>2018</v>
      </c>
      <c r="B2533">
        <v>1</v>
      </c>
      <c r="C2533" t="s">
        <v>2986</v>
      </c>
    </row>
    <row r="2534" spans="1:3" x14ac:dyDescent="0.2">
      <c r="A2534">
        <v>2018</v>
      </c>
      <c r="B2534">
        <v>1</v>
      </c>
      <c r="C2534" t="s">
        <v>2987</v>
      </c>
    </row>
    <row r="2535" spans="1:3" x14ac:dyDescent="0.2">
      <c r="A2535">
        <v>2018</v>
      </c>
      <c r="B2535">
        <v>1</v>
      </c>
      <c r="C2535" t="s">
        <v>2988</v>
      </c>
    </row>
    <row r="2536" spans="1:3" x14ac:dyDescent="0.2">
      <c r="A2536">
        <v>2018</v>
      </c>
      <c r="B2536">
        <v>1</v>
      </c>
      <c r="C2536" t="s">
        <v>2989</v>
      </c>
    </row>
    <row r="2537" spans="1:3" x14ac:dyDescent="0.2">
      <c r="A2537">
        <v>2018</v>
      </c>
      <c r="B2537">
        <v>1</v>
      </c>
      <c r="C2537" t="s">
        <v>2990</v>
      </c>
    </row>
    <row r="2538" spans="1:3" x14ac:dyDescent="0.2">
      <c r="A2538">
        <v>2018</v>
      </c>
      <c r="B2538">
        <v>1</v>
      </c>
      <c r="C2538" t="s">
        <v>2991</v>
      </c>
    </row>
    <row r="2539" spans="1:3" x14ac:dyDescent="0.2">
      <c r="A2539">
        <v>2018</v>
      </c>
      <c r="B2539">
        <v>1</v>
      </c>
      <c r="C2539" t="s">
        <v>2992</v>
      </c>
    </row>
    <row r="2540" spans="1:3" x14ac:dyDescent="0.2">
      <c r="A2540">
        <v>2018</v>
      </c>
      <c r="B2540">
        <v>1</v>
      </c>
      <c r="C2540" t="s">
        <v>2993</v>
      </c>
    </row>
    <row r="2541" spans="1:3" x14ac:dyDescent="0.2">
      <c r="A2541">
        <v>2018</v>
      </c>
      <c r="B2541">
        <v>1</v>
      </c>
      <c r="C2541" t="s">
        <v>2994</v>
      </c>
    </row>
    <row r="2542" spans="1:3" x14ac:dyDescent="0.2">
      <c r="A2542">
        <v>2018</v>
      </c>
      <c r="B2542">
        <v>1</v>
      </c>
      <c r="C2542" t="s">
        <v>2995</v>
      </c>
    </row>
    <row r="2543" spans="1:3" x14ac:dyDescent="0.2">
      <c r="A2543">
        <v>2018</v>
      </c>
      <c r="B2543">
        <v>1</v>
      </c>
      <c r="C2543" t="s">
        <v>2996</v>
      </c>
    </row>
    <row r="2544" spans="1:3" x14ac:dyDescent="0.2">
      <c r="A2544">
        <v>2018</v>
      </c>
      <c r="B2544">
        <v>1</v>
      </c>
      <c r="C2544" t="s">
        <v>2997</v>
      </c>
    </row>
    <row r="2545" spans="1:3" x14ac:dyDescent="0.2">
      <c r="A2545">
        <v>2018</v>
      </c>
      <c r="B2545">
        <v>1</v>
      </c>
      <c r="C2545" t="s">
        <v>2998</v>
      </c>
    </row>
    <row r="2546" spans="1:3" x14ac:dyDescent="0.2">
      <c r="A2546">
        <v>2018</v>
      </c>
      <c r="B2546">
        <v>1</v>
      </c>
      <c r="C2546" t="s">
        <v>2999</v>
      </c>
    </row>
    <row r="2547" spans="1:3" x14ac:dyDescent="0.2">
      <c r="A2547">
        <v>2018</v>
      </c>
      <c r="B2547">
        <v>1</v>
      </c>
      <c r="C2547" t="s">
        <v>3000</v>
      </c>
    </row>
    <row r="2548" spans="1:3" x14ac:dyDescent="0.2">
      <c r="A2548">
        <v>2018</v>
      </c>
      <c r="B2548">
        <v>1</v>
      </c>
      <c r="C2548" t="s">
        <v>3001</v>
      </c>
    </row>
    <row r="2549" spans="1:3" x14ac:dyDescent="0.2">
      <c r="A2549">
        <v>2018</v>
      </c>
      <c r="B2549">
        <v>1</v>
      </c>
      <c r="C2549" t="s">
        <v>3002</v>
      </c>
    </row>
    <row r="2550" spans="1:3" x14ac:dyDescent="0.2">
      <c r="A2550">
        <v>2018</v>
      </c>
      <c r="B2550">
        <v>1</v>
      </c>
      <c r="C2550" t="s">
        <v>3003</v>
      </c>
    </row>
    <row r="2551" spans="1:3" x14ac:dyDescent="0.2">
      <c r="A2551">
        <v>2018</v>
      </c>
      <c r="B2551">
        <v>1</v>
      </c>
      <c r="C2551" t="s">
        <v>3004</v>
      </c>
    </row>
    <row r="2552" spans="1:3" x14ac:dyDescent="0.2">
      <c r="A2552">
        <v>2018</v>
      </c>
      <c r="B2552">
        <v>1</v>
      </c>
      <c r="C2552" t="s">
        <v>3005</v>
      </c>
    </row>
    <row r="2553" spans="1:3" x14ac:dyDescent="0.2">
      <c r="A2553">
        <v>2018</v>
      </c>
      <c r="B2553">
        <v>1</v>
      </c>
      <c r="C2553" t="s">
        <v>3006</v>
      </c>
    </row>
    <row r="2554" spans="1:3" x14ac:dyDescent="0.2">
      <c r="A2554">
        <v>2018</v>
      </c>
      <c r="B2554">
        <v>1</v>
      </c>
      <c r="C2554" t="s">
        <v>3007</v>
      </c>
    </row>
    <row r="2555" spans="1:3" x14ac:dyDescent="0.2">
      <c r="A2555">
        <v>2018</v>
      </c>
      <c r="B2555">
        <v>1</v>
      </c>
      <c r="C2555" t="s">
        <v>3008</v>
      </c>
    </row>
    <row r="2556" spans="1:3" x14ac:dyDescent="0.2">
      <c r="A2556">
        <v>2018</v>
      </c>
      <c r="B2556">
        <v>1</v>
      </c>
      <c r="C2556" t="s">
        <v>3009</v>
      </c>
    </row>
    <row r="2557" spans="1:3" x14ac:dyDescent="0.2">
      <c r="A2557">
        <v>2018</v>
      </c>
      <c r="B2557">
        <v>1</v>
      </c>
      <c r="C2557" t="s">
        <v>3010</v>
      </c>
    </row>
    <row r="2558" spans="1:3" x14ac:dyDescent="0.2">
      <c r="A2558">
        <v>2018</v>
      </c>
      <c r="B2558">
        <v>1</v>
      </c>
      <c r="C2558" t="s">
        <v>3011</v>
      </c>
    </row>
    <row r="2559" spans="1:3" x14ac:dyDescent="0.2">
      <c r="A2559">
        <v>2018</v>
      </c>
      <c r="B2559">
        <v>1</v>
      </c>
      <c r="C2559" t="s">
        <v>3012</v>
      </c>
    </row>
    <row r="2560" spans="1:3" x14ac:dyDescent="0.2">
      <c r="A2560">
        <v>2018</v>
      </c>
      <c r="B2560">
        <v>1</v>
      </c>
      <c r="C2560" t="s">
        <v>3013</v>
      </c>
    </row>
    <row r="2561" spans="1:3" x14ac:dyDescent="0.2">
      <c r="A2561">
        <v>2018</v>
      </c>
      <c r="B2561">
        <v>1</v>
      </c>
      <c r="C2561" t="s">
        <v>3014</v>
      </c>
    </row>
    <row r="2562" spans="1:3" x14ac:dyDescent="0.2">
      <c r="A2562">
        <v>2018</v>
      </c>
      <c r="B2562">
        <v>1</v>
      </c>
      <c r="C2562" t="s">
        <v>3015</v>
      </c>
    </row>
    <row r="2563" spans="1:3" x14ac:dyDescent="0.2">
      <c r="A2563">
        <v>2018</v>
      </c>
      <c r="B2563">
        <v>1</v>
      </c>
      <c r="C2563" t="s">
        <v>3016</v>
      </c>
    </row>
    <row r="2564" spans="1:3" x14ac:dyDescent="0.2">
      <c r="A2564">
        <v>2018</v>
      </c>
      <c r="B2564">
        <v>1</v>
      </c>
      <c r="C2564" t="s">
        <v>3017</v>
      </c>
    </row>
    <row r="2565" spans="1:3" x14ac:dyDescent="0.2">
      <c r="A2565">
        <v>2018</v>
      </c>
      <c r="B2565">
        <v>1</v>
      </c>
      <c r="C2565" t="s">
        <v>3018</v>
      </c>
    </row>
    <row r="2566" spans="1:3" x14ac:dyDescent="0.2">
      <c r="A2566">
        <v>2018</v>
      </c>
      <c r="B2566">
        <v>1</v>
      </c>
      <c r="C2566" t="s">
        <v>3019</v>
      </c>
    </row>
    <row r="2567" spans="1:3" x14ac:dyDescent="0.2">
      <c r="A2567">
        <v>2018</v>
      </c>
      <c r="B2567">
        <v>1</v>
      </c>
      <c r="C2567" t="s">
        <v>3020</v>
      </c>
    </row>
    <row r="2568" spans="1:3" x14ac:dyDescent="0.2">
      <c r="A2568">
        <v>2018</v>
      </c>
      <c r="B2568">
        <v>1</v>
      </c>
      <c r="C2568" t="s">
        <v>3021</v>
      </c>
    </row>
    <row r="2569" spans="1:3" x14ac:dyDescent="0.2">
      <c r="A2569">
        <v>2018</v>
      </c>
      <c r="B2569">
        <v>1</v>
      </c>
      <c r="C2569" t="s">
        <v>3022</v>
      </c>
    </row>
    <row r="2570" spans="1:3" x14ac:dyDescent="0.2">
      <c r="A2570">
        <v>2018</v>
      </c>
      <c r="B2570">
        <v>1</v>
      </c>
      <c r="C2570" t="s">
        <v>3023</v>
      </c>
    </row>
    <row r="2571" spans="1:3" x14ac:dyDescent="0.2">
      <c r="A2571">
        <v>2018</v>
      </c>
      <c r="B2571">
        <v>1</v>
      </c>
      <c r="C2571" t="s">
        <v>3024</v>
      </c>
    </row>
    <row r="2572" spans="1:3" x14ac:dyDescent="0.2">
      <c r="A2572">
        <v>2018</v>
      </c>
      <c r="B2572">
        <v>1</v>
      </c>
      <c r="C2572" t="s">
        <v>3025</v>
      </c>
    </row>
    <row r="2573" spans="1:3" x14ac:dyDescent="0.2">
      <c r="A2573">
        <v>2018</v>
      </c>
      <c r="B2573">
        <v>1</v>
      </c>
      <c r="C2573" t="s">
        <v>3026</v>
      </c>
    </row>
    <row r="2574" spans="1:3" x14ac:dyDescent="0.2">
      <c r="A2574">
        <v>2018</v>
      </c>
      <c r="B2574">
        <v>1</v>
      </c>
      <c r="C2574" t="s">
        <v>3027</v>
      </c>
    </row>
    <row r="2575" spans="1:3" x14ac:dyDescent="0.2">
      <c r="A2575">
        <v>2018</v>
      </c>
      <c r="B2575">
        <v>1</v>
      </c>
      <c r="C2575" t="s">
        <v>3028</v>
      </c>
    </row>
    <row r="2576" spans="1:3" x14ac:dyDescent="0.2">
      <c r="A2576">
        <v>2018</v>
      </c>
      <c r="B2576">
        <v>1</v>
      </c>
      <c r="C2576" t="s">
        <v>3029</v>
      </c>
    </row>
    <row r="2577" spans="1:3" x14ac:dyDescent="0.2">
      <c r="A2577">
        <v>2018</v>
      </c>
      <c r="B2577">
        <v>1</v>
      </c>
      <c r="C2577" t="s">
        <v>3030</v>
      </c>
    </row>
    <row r="2578" spans="1:3" x14ac:dyDescent="0.2">
      <c r="A2578">
        <v>2018</v>
      </c>
      <c r="B2578">
        <v>1</v>
      </c>
      <c r="C2578" t="s">
        <v>3031</v>
      </c>
    </row>
    <row r="2579" spans="1:3" x14ac:dyDescent="0.2">
      <c r="A2579">
        <v>2018</v>
      </c>
      <c r="B2579">
        <v>1</v>
      </c>
      <c r="C2579" t="s">
        <v>3032</v>
      </c>
    </row>
    <row r="2580" spans="1:3" x14ac:dyDescent="0.2">
      <c r="A2580">
        <v>2018</v>
      </c>
      <c r="B2580">
        <v>1</v>
      </c>
      <c r="C2580" t="s">
        <v>3033</v>
      </c>
    </row>
    <row r="2581" spans="1:3" x14ac:dyDescent="0.2">
      <c r="A2581">
        <v>2018</v>
      </c>
      <c r="B2581">
        <v>1</v>
      </c>
      <c r="C2581" t="s">
        <v>3034</v>
      </c>
    </row>
    <row r="2582" spans="1:3" x14ac:dyDescent="0.2">
      <c r="A2582">
        <v>2018</v>
      </c>
      <c r="B2582">
        <v>1</v>
      </c>
      <c r="C2582" t="s">
        <v>3035</v>
      </c>
    </row>
    <row r="2583" spans="1:3" x14ac:dyDescent="0.2">
      <c r="A2583">
        <v>2018</v>
      </c>
      <c r="B2583">
        <v>1</v>
      </c>
      <c r="C2583" t="s">
        <v>3036</v>
      </c>
    </row>
    <row r="2584" spans="1:3" x14ac:dyDescent="0.2">
      <c r="A2584">
        <v>2020</v>
      </c>
      <c r="B2584">
        <v>1</v>
      </c>
      <c r="C2584" t="s">
        <v>3037</v>
      </c>
    </row>
    <row r="2585" spans="1:3" x14ac:dyDescent="0.2">
      <c r="A2585">
        <v>2020</v>
      </c>
      <c r="B2585">
        <v>1</v>
      </c>
      <c r="C2585" t="s">
        <v>3038</v>
      </c>
    </row>
    <row r="2586" spans="1:3" x14ac:dyDescent="0.2">
      <c r="A2586">
        <v>2020</v>
      </c>
      <c r="B2586">
        <v>1</v>
      </c>
      <c r="C2586" t="s">
        <v>3039</v>
      </c>
    </row>
    <row r="2587" spans="1:3" x14ac:dyDescent="0.2">
      <c r="A2587">
        <v>2020</v>
      </c>
      <c r="B2587">
        <v>1</v>
      </c>
      <c r="C2587" t="s">
        <v>3040</v>
      </c>
    </row>
    <row r="2588" spans="1:3" x14ac:dyDescent="0.2">
      <c r="A2588">
        <v>2020</v>
      </c>
      <c r="B2588">
        <v>1</v>
      </c>
      <c r="C2588" t="s">
        <v>3041</v>
      </c>
    </row>
    <row r="2589" spans="1:3" x14ac:dyDescent="0.2">
      <c r="A2589">
        <v>2020</v>
      </c>
      <c r="B2589">
        <v>1</v>
      </c>
      <c r="C2589" t="s">
        <v>3042</v>
      </c>
    </row>
    <row r="2590" spans="1:3" x14ac:dyDescent="0.2">
      <c r="A2590">
        <v>2020</v>
      </c>
      <c r="B2590">
        <v>1</v>
      </c>
      <c r="C2590" t="s">
        <v>3043</v>
      </c>
    </row>
    <row r="2591" spans="1:3" x14ac:dyDescent="0.2">
      <c r="A2591">
        <v>2020</v>
      </c>
      <c r="B2591">
        <v>1</v>
      </c>
      <c r="C2591" t="s">
        <v>3044</v>
      </c>
    </row>
    <row r="2592" spans="1:3" x14ac:dyDescent="0.2">
      <c r="A2592">
        <v>2020</v>
      </c>
      <c r="B2592">
        <v>1</v>
      </c>
      <c r="C2592" t="s">
        <v>3045</v>
      </c>
    </row>
    <row r="2593" spans="1:3" x14ac:dyDescent="0.2">
      <c r="A2593">
        <v>2020</v>
      </c>
      <c r="B2593">
        <v>1</v>
      </c>
      <c r="C2593" t="s">
        <v>3046</v>
      </c>
    </row>
    <row r="2594" spans="1:3" x14ac:dyDescent="0.2">
      <c r="A2594">
        <v>2020</v>
      </c>
      <c r="B2594">
        <v>1</v>
      </c>
      <c r="C2594" t="s">
        <v>3047</v>
      </c>
    </row>
    <row r="2595" spans="1:3" x14ac:dyDescent="0.2">
      <c r="A2595">
        <v>2020</v>
      </c>
      <c r="B2595">
        <v>1</v>
      </c>
      <c r="C2595" t="s">
        <v>3048</v>
      </c>
    </row>
    <row r="2596" spans="1:3" x14ac:dyDescent="0.2">
      <c r="A2596">
        <v>2020</v>
      </c>
      <c r="B2596">
        <v>1</v>
      </c>
      <c r="C2596" t="s">
        <v>3049</v>
      </c>
    </row>
    <row r="2597" spans="1:3" x14ac:dyDescent="0.2">
      <c r="A2597">
        <v>2020</v>
      </c>
      <c r="B2597">
        <v>1</v>
      </c>
      <c r="C2597" t="s">
        <v>3050</v>
      </c>
    </row>
    <row r="2598" spans="1:3" x14ac:dyDescent="0.2">
      <c r="A2598">
        <v>2020</v>
      </c>
      <c r="B2598">
        <v>1</v>
      </c>
      <c r="C2598" t="s">
        <v>3051</v>
      </c>
    </row>
    <row r="2599" spans="1:3" x14ac:dyDescent="0.2">
      <c r="A2599">
        <v>2020</v>
      </c>
      <c r="B2599">
        <v>1</v>
      </c>
      <c r="C2599" t="s">
        <v>3052</v>
      </c>
    </row>
    <row r="2600" spans="1:3" x14ac:dyDescent="0.2">
      <c r="A2600">
        <v>2020</v>
      </c>
      <c r="B2600">
        <v>1</v>
      </c>
      <c r="C2600" t="s">
        <v>3053</v>
      </c>
    </row>
    <row r="2601" spans="1:3" x14ac:dyDescent="0.2">
      <c r="A2601">
        <v>2020</v>
      </c>
      <c r="B2601">
        <v>1</v>
      </c>
      <c r="C2601" t="s">
        <v>3054</v>
      </c>
    </row>
    <row r="2602" spans="1:3" x14ac:dyDescent="0.2">
      <c r="A2602">
        <v>2020</v>
      </c>
      <c r="B2602">
        <v>1</v>
      </c>
      <c r="C2602" t="s">
        <v>3055</v>
      </c>
    </row>
    <row r="2603" spans="1:3" x14ac:dyDescent="0.2">
      <c r="A2603">
        <v>2020</v>
      </c>
      <c r="B2603">
        <v>0.14000000059604645</v>
      </c>
      <c r="C2603" t="s">
        <v>3056</v>
      </c>
    </row>
    <row r="2604" spans="1:3" x14ac:dyDescent="0.2">
      <c r="A2604">
        <v>2020</v>
      </c>
      <c r="B2604">
        <v>1</v>
      </c>
      <c r="C2604" t="s">
        <v>3057</v>
      </c>
    </row>
    <row r="2605" spans="1:3" x14ac:dyDescent="0.2">
      <c r="A2605">
        <v>2020</v>
      </c>
      <c r="B2605">
        <v>1</v>
      </c>
      <c r="C2605" t="s">
        <v>3058</v>
      </c>
    </row>
    <row r="2606" spans="1:3" x14ac:dyDescent="0.2">
      <c r="A2606">
        <v>2020</v>
      </c>
      <c r="B2606">
        <v>1</v>
      </c>
      <c r="C2606" t="s">
        <v>3059</v>
      </c>
    </row>
    <row r="2607" spans="1:3" x14ac:dyDescent="0.2">
      <c r="A2607">
        <v>2020</v>
      </c>
      <c r="B2607">
        <v>1</v>
      </c>
      <c r="C2607" t="s">
        <v>3060</v>
      </c>
    </row>
    <row r="2608" spans="1:3" x14ac:dyDescent="0.2">
      <c r="A2608">
        <v>2020</v>
      </c>
      <c r="B2608">
        <v>1</v>
      </c>
      <c r="C2608" t="s">
        <v>3061</v>
      </c>
    </row>
    <row r="2609" spans="1:3" x14ac:dyDescent="0.2">
      <c r="A2609">
        <v>2020</v>
      </c>
      <c r="B2609">
        <v>1</v>
      </c>
      <c r="C2609" t="s">
        <v>3062</v>
      </c>
    </row>
    <row r="2610" spans="1:3" x14ac:dyDescent="0.2">
      <c r="A2610">
        <v>2020</v>
      </c>
      <c r="B2610">
        <v>1</v>
      </c>
      <c r="C2610" t="s">
        <v>3063</v>
      </c>
    </row>
    <row r="2611" spans="1:3" x14ac:dyDescent="0.2">
      <c r="A2611">
        <v>2020</v>
      </c>
      <c r="B2611">
        <v>1</v>
      </c>
      <c r="C2611" t="s">
        <v>3064</v>
      </c>
    </row>
    <row r="2612" spans="1:3" x14ac:dyDescent="0.2">
      <c r="A2612">
        <v>2020</v>
      </c>
      <c r="B2612">
        <v>1</v>
      </c>
      <c r="C2612" t="s">
        <v>3065</v>
      </c>
    </row>
    <row r="2613" spans="1:3" x14ac:dyDescent="0.2">
      <c r="A2613">
        <v>2020</v>
      </c>
      <c r="B2613">
        <v>1</v>
      </c>
      <c r="C2613" t="s">
        <v>3066</v>
      </c>
    </row>
    <row r="2614" spans="1:3" x14ac:dyDescent="0.2">
      <c r="A2614">
        <v>2020</v>
      </c>
      <c r="B2614">
        <v>1</v>
      </c>
      <c r="C2614" t="s">
        <v>3067</v>
      </c>
    </row>
    <row r="2615" spans="1:3" x14ac:dyDescent="0.2">
      <c r="A2615">
        <v>2020</v>
      </c>
      <c r="B2615">
        <v>1</v>
      </c>
      <c r="C2615" t="s">
        <v>3068</v>
      </c>
    </row>
    <row r="2616" spans="1:3" x14ac:dyDescent="0.2">
      <c r="A2616">
        <v>2020</v>
      </c>
      <c r="B2616">
        <v>1</v>
      </c>
      <c r="C2616" t="s">
        <v>3069</v>
      </c>
    </row>
    <row r="2617" spans="1:3" x14ac:dyDescent="0.2">
      <c r="A2617">
        <v>2020</v>
      </c>
      <c r="B2617">
        <v>1</v>
      </c>
      <c r="C2617" t="s">
        <v>3070</v>
      </c>
    </row>
    <row r="2618" spans="1:3" x14ac:dyDescent="0.2">
      <c r="A2618">
        <v>2020</v>
      </c>
      <c r="B2618">
        <v>1</v>
      </c>
      <c r="C2618" t="s">
        <v>3071</v>
      </c>
    </row>
    <row r="2619" spans="1:3" x14ac:dyDescent="0.2">
      <c r="A2619">
        <v>2020</v>
      </c>
      <c r="B2619">
        <v>1</v>
      </c>
      <c r="C2619" t="s">
        <v>3072</v>
      </c>
    </row>
    <row r="2620" spans="1:3" x14ac:dyDescent="0.2">
      <c r="A2620">
        <v>2020</v>
      </c>
      <c r="B2620">
        <v>1</v>
      </c>
      <c r="C2620" t="s">
        <v>3073</v>
      </c>
    </row>
    <row r="2621" spans="1:3" x14ac:dyDescent="0.2">
      <c r="A2621">
        <v>2020</v>
      </c>
      <c r="B2621">
        <v>1</v>
      </c>
      <c r="C2621" t="s">
        <v>3074</v>
      </c>
    </row>
    <row r="2622" spans="1:3" x14ac:dyDescent="0.2">
      <c r="A2622">
        <v>2020</v>
      </c>
      <c r="B2622">
        <v>1</v>
      </c>
      <c r="C2622" t="s">
        <v>3075</v>
      </c>
    </row>
    <row r="2623" spans="1:3" x14ac:dyDescent="0.2">
      <c r="A2623">
        <v>2020</v>
      </c>
      <c r="B2623">
        <v>1</v>
      </c>
      <c r="C2623" t="s">
        <v>3076</v>
      </c>
    </row>
    <row r="2624" spans="1:3" x14ac:dyDescent="0.2">
      <c r="A2624">
        <v>2020</v>
      </c>
      <c r="B2624">
        <v>1</v>
      </c>
      <c r="C2624" t="s">
        <v>3077</v>
      </c>
    </row>
    <row r="2625" spans="1:3" x14ac:dyDescent="0.2">
      <c r="A2625">
        <v>2020</v>
      </c>
      <c r="B2625">
        <v>1</v>
      </c>
      <c r="C2625" t="s">
        <v>3078</v>
      </c>
    </row>
    <row r="2626" spans="1:3" x14ac:dyDescent="0.2">
      <c r="A2626">
        <v>2020</v>
      </c>
      <c r="B2626">
        <v>1</v>
      </c>
      <c r="C2626" t="s">
        <v>3079</v>
      </c>
    </row>
    <row r="2627" spans="1:3" x14ac:dyDescent="0.2">
      <c r="A2627">
        <v>2020</v>
      </c>
      <c r="B2627">
        <v>1</v>
      </c>
      <c r="C2627" t="s">
        <v>3080</v>
      </c>
    </row>
    <row r="2628" spans="1:3" x14ac:dyDescent="0.2">
      <c r="A2628">
        <v>2020</v>
      </c>
      <c r="B2628">
        <v>1</v>
      </c>
      <c r="C2628" t="s">
        <v>3081</v>
      </c>
    </row>
    <row r="2629" spans="1:3" x14ac:dyDescent="0.2">
      <c r="A2629">
        <v>2020</v>
      </c>
      <c r="B2629">
        <v>1</v>
      </c>
      <c r="C2629" t="s">
        <v>3082</v>
      </c>
    </row>
    <row r="2630" spans="1:3" x14ac:dyDescent="0.2">
      <c r="A2630">
        <v>2020</v>
      </c>
      <c r="B2630">
        <v>1</v>
      </c>
      <c r="C2630" t="s">
        <v>3083</v>
      </c>
    </row>
    <row r="2631" spans="1:3" x14ac:dyDescent="0.2">
      <c r="A2631">
        <v>2020</v>
      </c>
      <c r="B2631">
        <v>1</v>
      </c>
      <c r="C2631" t="s">
        <v>3084</v>
      </c>
    </row>
    <row r="2632" spans="1:3" x14ac:dyDescent="0.2">
      <c r="A2632">
        <v>2020</v>
      </c>
      <c r="B2632">
        <v>1</v>
      </c>
      <c r="C2632" t="s">
        <v>3085</v>
      </c>
    </row>
    <row r="2633" spans="1:3" x14ac:dyDescent="0.2">
      <c r="A2633">
        <v>2020</v>
      </c>
      <c r="B2633">
        <v>1</v>
      </c>
      <c r="C2633" t="s">
        <v>3086</v>
      </c>
    </row>
    <row r="2634" spans="1:3" x14ac:dyDescent="0.2">
      <c r="A2634">
        <v>2020</v>
      </c>
      <c r="B2634">
        <v>1</v>
      </c>
      <c r="C2634" t="s">
        <v>3087</v>
      </c>
    </row>
    <row r="2635" spans="1:3" x14ac:dyDescent="0.2">
      <c r="A2635">
        <v>2020</v>
      </c>
      <c r="B2635">
        <v>1</v>
      </c>
      <c r="C2635" t="s">
        <v>3088</v>
      </c>
    </row>
    <row r="2636" spans="1:3" x14ac:dyDescent="0.2">
      <c r="A2636">
        <v>2020</v>
      </c>
      <c r="B2636">
        <v>1</v>
      </c>
      <c r="C2636" t="s">
        <v>3089</v>
      </c>
    </row>
    <row r="2637" spans="1:3" x14ac:dyDescent="0.2">
      <c r="A2637">
        <v>2020</v>
      </c>
      <c r="B2637">
        <v>1</v>
      </c>
      <c r="C2637" t="s">
        <v>3090</v>
      </c>
    </row>
    <row r="2638" spans="1:3" x14ac:dyDescent="0.2">
      <c r="A2638">
        <v>2020</v>
      </c>
      <c r="B2638">
        <v>1</v>
      </c>
      <c r="C2638" t="s">
        <v>3091</v>
      </c>
    </row>
    <row r="2639" spans="1:3" x14ac:dyDescent="0.2">
      <c r="A2639">
        <v>2020</v>
      </c>
      <c r="B2639">
        <v>1</v>
      </c>
      <c r="C2639" t="s">
        <v>3092</v>
      </c>
    </row>
    <row r="2640" spans="1:3" x14ac:dyDescent="0.2">
      <c r="A2640">
        <v>2020</v>
      </c>
      <c r="B2640">
        <v>1</v>
      </c>
      <c r="C2640" t="s">
        <v>3093</v>
      </c>
    </row>
    <row r="2641" spans="1:3" x14ac:dyDescent="0.2">
      <c r="A2641">
        <v>2020</v>
      </c>
      <c r="B2641">
        <v>1</v>
      </c>
      <c r="C2641" t="s">
        <v>3094</v>
      </c>
    </row>
    <row r="2642" spans="1:3" x14ac:dyDescent="0.2">
      <c r="A2642">
        <v>2020</v>
      </c>
      <c r="B2642">
        <v>1</v>
      </c>
      <c r="C2642" t="s">
        <v>3095</v>
      </c>
    </row>
    <row r="2643" spans="1:3" x14ac:dyDescent="0.2">
      <c r="A2643">
        <v>2020</v>
      </c>
      <c r="B2643">
        <v>1</v>
      </c>
      <c r="C2643" t="s">
        <v>3096</v>
      </c>
    </row>
    <row r="2644" spans="1:3" x14ac:dyDescent="0.2">
      <c r="A2644">
        <v>2020</v>
      </c>
      <c r="B2644">
        <v>1</v>
      </c>
      <c r="C2644" t="s">
        <v>3097</v>
      </c>
    </row>
    <row r="2645" spans="1:3" x14ac:dyDescent="0.2">
      <c r="A2645">
        <v>2020</v>
      </c>
      <c r="B2645">
        <v>1</v>
      </c>
      <c r="C2645" t="s">
        <v>3098</v>
      </c>
    </row>
    <row r="2646" spans="1:3" x14ac:dyDescent="0.2">
      <c r="A2646">
        <v>2020</v>
      </c>
      <c r="B2646">
        <v>1</v>
      </c>
      <c r="C2646" t="s">
        <v>3099</v>
      </c>
    </row>
    <row r="2647" spans="1:3" x14ac:dyDescent="0.2">
      <c r="A2647">
        <v>2020</v>
      </c>
      <c r="B2647">
        <v>1</v>
      </c>
      <c r="C2647" t="s">
        <v>3100</v>
      </c>
    </row>
    <row r="2648" spans="1:3" x14ac:dyDescent="0.2">
      <c r="A2648">
        <v>2020</v>
      </c>
      <c r="B2648">
        <v>1</v>
      </c>
      <c r="C2648" t="s">
        <v>3101</v>
      </c>
    </row>
    <row r="2649" spans="1:3" x14ac:dyDescent="0.2">
      <c r="A2649">
        <v>2020</v>
      </c>
      <c r="B2649">
        <v>1</v>
      </c>
      <c r="C2649" t="s">
        <v>3102</v>
      </c>
    </row>
    <row r="2650" spans="1:3" x14ac:dyDescent="0.2">
      <c r="A2650">
        <v>2020</v>
      </c>
      <c r="B2650">
        <v>1</v>
      </c>
      <c r="C2650" t="s">
        <v>3103</v>
      </c>
    </row>
    <row r="2651" spans="1:3" x14ac:dyDescent="0.2">
      <c r="A2651">
        <v>2020</v>
      </c>
      <c r="B2651">
        <v>1</v>
      </c>
      <c r="C2651" t="s">
        <v>3104</v>
      </c>
    </row>
    <row r="2652" spans="1:3" x14ac:dyDescent="0.2">
      <c r="A2652">
        <v>2020</v>
      </c>
      <c r="B2652">
        <v>1</v>
      </c>
      <c r="C2652" t="s">
        <v>3105</v>
      </c>
    </row>
    <row r="2653" spans="1:3" x14ac:dyDescent="0.2">
      <c r="A2653">
        <v>2020</v>
      </c>
      <c r="B2653">
        <v>1</v>
      </c>
      <c r="C2653" t="s">
        <v>3106</v>
      </c>
    </row>
    <row r="2654" spans="1:3" x14ac:dyDescent="0.2">
      <c r="A2654">
        <v>2020</v>
      </c>
      <c r="B2654">
        <v>1</v>
      </c>
      <c r="C2654" t="s">
        <v>3107</v>
      </c>
    </row>
    <row r="2655" spans="1:3" x14ac:dyDescent="0.2">
      <c r="A2655">
        <v>2020</v>
      </c>
      <c r="B2655">
        <v>1</v>
      </c>
      <c r="C2655" t="s">
        <v>3108</v>
      </c>
    </row>
    <row r="2656" spans="1:3" x14ac:dyDescent="0.2">
      <c r="A2656">
        <v>2020</v>
      </c>
      <c r="B2656">
        <v>1</v>
      </c>
      <c r="C2656" t="s">
        <v>3109</v>
      </c>
    </row>
    <row r="2657" spans="1:3" x14ac:dyDescent="0.2">
      <c r="A2657">
        <v>2020</v>
      </c>
      <c r="B2657">
        <v>1</v>
      </c>
      <c r="C2657" t="s">
        <v>3110</v>
      </c>
    </row>
    <row r="2658" spans="1:3" x14ac:dyDescent="0.2">
      <c r="A2658">
        <v>2020</v>
      </c>
      <c r="B2658">
        <v>1</v>
      </c>
      <c r="C2658" t="s">
        <v>3111</v>
      </c>
    </row>
    <row r="2659" spans="1:3" x14ac:dyDescent="0.2">
      <c r="A2659">
        <v>2020</v>
      </c>
      <c r="B2659">
        <v>1</v>
      </c>
      <c r="C2659" t="s">
        <v>3112</v>
      </c>
    </row>
    <row r="2660" spans="1:3" x14ac:dyDescent="0.2">
      <c r="A2660">
        <v>2020</v>
      </c>
      <c r="B2660">
        <v>1</v>
      </c>
      <c r="C2660" t="s">
        <v>3113</v>
      </c>
    </row>
    <row r="2661" spans="1:3" x14ac:dyDescent="0.2">
      <c r="A2661">
        <v>2020</v>
      </c>
      <c r="B2661">
        <v>1</v>
      </c>
      <c r="C2661" t="s">
        <v>3114</v>
      </c>
    </row>
    <row r="2662" spans="1:3" x14ac:dyDescent="0.2">
      <c r="A2662">
        <v>2020</v>
      </c>
      <c r="B2662">
        <v>1</v>
      </c>
      <c r="C2662" t="s">
        <v>3115</v>
      </c>
    </row>
    <row r="2663" spans="1:3" x14ac:dyDescent="0.2">
      <c r="A2663">
        <v>2020</v>
      </c>
      <c r="B2663">
        <v>1</v>
      </c>
      <c r="C2663" t="s">
        <v>3116</v>
      </c>
    </row>
    <row r="2664" spans="1:3" x14ac:dyDescent="0.2">
      <c r="A2664">
        <v>2020</v>
      </c>
      <c r="B2664">
        <v>1</v>
      </c>
      <c r="C2664" t="s">
        <v>3117</v>
      </c>
    </row>
    <row r="2665" spans="1:3" x14ac:dyDescent="0.2">
      <c r="A2665">
        <v>2020</v>
      </c>
      <c r="B2665">
        <v>1</v>
      </c>
      <c r="C2665" t="s">
        <v>3118</v>
      </c>
    </row>
    <row r="2666" spans="1:3" x14ac:dyDescent="0.2">
      <c r="A2666">
        <v>2020</v>
      </c>
      <c r="B2666">
        <v>1</v>
      </c>
      <c r="C2666" t="s">
        <v>3119</v>
      </c>
    </row>
    <row r="2667" spans="1:3" x14ac:dyDescent="0.2">
      <c r="A2667">
        <v>2020</v>
      </c>
      <c r="B2667">
        <v>1</v>
      </c>
      <c r="C2667" t="s">
        <v>3120</v>
      </c>
    </row>
    <row r="2668" spans="1:3" x14ac:dyDescent="0.2">
      <c r="A2668">
        <v>2020</v>
      </c>
      <c r="B2668">
        <v>1</v>
      </c>
      <c r="C2668" t="s">
        <v>3121</v>
      </c>
    </row>
    <row r="2669" spans="1:3" x14ac:dyDescent="0.2">
      <c r="A2669">
        <v>2020</v>
      </c>
      <c r="B2669">
        <v>1</v>
      </c>
      <c r="C2669" t="s">
        <v>3122</v>
      </c>
    </row>
    <row r="2670" spans="1:3" x14ac:dyDescent="0.2">
      <c r="A2670">
        <v>2020</v>
      </c>
      <c r="B2670">
        <v>1</v>
      </c>
      <c r="C2670" t="s">
        <v>3123</v>
      </c>
    </row>
    <row r="2671" spans="1:3" x14ac:dyDescent="0.2">
      <c r="A2671">
        <v>2020</v>
      </c>
      <c r="B2671">
        <v>1</v>
      </c>
      <c r="C2671" t="s">
        <v>3124</v>
      </c>
    </row>
    <row r="2672" spans="1:3" x14ac:dyDescent="0.2">
      <c r="C2672" t="s">
        <v>3125</v>
      </c>
    </row>
    <row r="2673" spans="3:3" x14ac:dyDescent="0.2">
      <c r="C2673" t="s">
        <v>3126</v>
      </c>
    </row>
    <row r="2674" spans="3:3" x14ac:dyDescent="0.2">
      <c r="C2674" t="s">
        <v>3127</v>
      </c>
    </row>
    <row r="2675" spans="3:3" x14ac:dyDescent="0.2">
      <c r="C2675" t="s">
        <v>3128</v>
      </c>
    </row>
    <row r="2676" spans="3:3" x14ac:dyDescent="0.2">
      <c r="C2676" t="s">
        <v>3129</v>
      </c>
    </row>
    <row r="2677" spans="3:3" x14ac:dyDescent="0.2">
      <c r="C2677" t="s">
        <v>3130</v>
      </c>
    </row>
    <row r="2678" spans="3:3" x14ac:dyDescent="0.2">
      <c r="C2678" t="s">
        <v>3131</v>
      </c>
    </row>
    <row r="2679" spans="3:3" x14ac:dyDescent="0.2">
      <c r="C2679" t="s">
        <v>3132</v>
      </c>
    </row>
    <row r="2680" spans="3:3" x14ac:dyDescent="0.2">
      <c r="C2680" t="s">
        <v>3133</v>
      </c>
    </row>
    <row r="2681" spans="3:3" x14ac:dyDescent="0.2">
      <c r="C2681" t="s">
        <v>3134</v>
      </c>
    </row>
    <row r="2682" spans="3:3" x14ac:dyDescent="0.2">
      <c r="C2682" t="s">
        <v>3135</v>
      </c>
    </row>
    <row r="2683" spans="3:3" x14ac:dyDescent="0.2">
      <c r="C2683" t="s">
        <v>3136</v>
      </c>
    </row>
    <row r="2684" spans="3:3" x14ac:dyDescent="0.2">
      <c r="C2684" t="s">
        <v>3137</v>
      </c>
    </row>
    <row r="2685" spans="3:3" x14ac:dyDescent="0.2">
      <c r="C2685" t="s">
        <v>3138</v>
      </c>
    </row>
    <row r="2686" spans="3:3" x14ac:dyDescent="0.2">
      <c r="C2686" t="s">
        <v>3139</v>
      </c>
    </row>
    <row r="2687" spans="3:3" x14ac:dyDescent="0.2">
      <c r="C2687" t="s">
        <v>3140</v>
      </c>
    </row>
    <row r="2688" spans="3:3" x14ac:dyDescent="0.2">
      <c r="C2688" t="s">
        <v>3141</v>
      </c>
    </row>
    <row r="2689" spans="3:3" x14ac:dyDescent="0.2">
      <c r="C2689" t="s">
        <v>3142</v>
      </c>
    </row>
    <row r="2690" spans="3:3" x14ac:dyDescent="0.2">
      <c r="C2690" t="s">
        <v>3143</v>
      </c>
    </row>
    <row r="2691" spans="3:3" x14ac:dyDescent="0.2">
      <c r="C2691" t="s">
        <v>3144</v>
      </c>
    </row>
    <row r="2692" spans="3:3" x14ac:dyDescent="0.2">
      <c r="C2692" t="s">
        <v>3145</v>
      </c>
    </row>
    <row r="2693" spans="3:3" x14ac:dyDescent="0.2">
      <c r="C2693" t="s">
        <v>3146</v>
      </c>
    </row>
    <row r="2694" spans="3:3" x14ac:dyDescent="0.2">
      <c r="C2694" t="s">
        <v>3147</v>
      </c>
    </row>
    <row r="2695" spans="3:3" x14ac:dyDescent="0.2">
      <c r="C2695" t="s">
        <v>3148</v>
      </c>
    </row>
    <row r="2696" spans="3:3" x14ac:dyDescent="0.2">
      <c r="C2696" t="s">
        <v>3149</v>
      </c>
    </row>
    <row r="2697" spans="3:3" x14ac:dyDescent="0.2">
      <c r="C2697" t="s">
        <v>3150</v>
      </c>
    </row>
    <row r="2698" spans="3:3" x14ac:dyDescent="0.2">
      <c r="C2698" t="s">
        <v>3151</v>
      </c>
    </row>
    <row r="2699" spans="3:3" x14ac:dyDescent="0.2">
      <c r="C2699" t="s">
        <v>3152</v>
      </c>
    </row>
    <row r="2700" spans="3:3" x14ac:dyDescent="0.2">
      <c r="C2700" t="s">
        <v>3153</v>
      </c>
    </row>
    <row r="2701" spans="3:3" x14ac:dyDescent="0.2">
      <c r="C2701" t="s">
        <v>3154</v>
      </c>
    </row>
    <row r="2702" spans="3:3" x14ac:dyDescent="0.2">
      <c r="C2702" t="s">
        <v>3155</v>
      </c>
    </row>
    <row r="2703" spans="3:3" x14ac:dyDescent="0.2">
      <c r="C2703" t="s">
        <v>3156</v>
      </c>
    </row>
    <row r="2704" spans="3:3" x14ac:dyDescent="0.2">
      <c r="C2704" t="s">
        <v>3157</v>
      </c>
    </row>
    <row r="2705" spans="3:3" x14ac:dyDescent="0.2">
      <c r="C2705" t="s">
        <v>3158</v>
      </c>
    </row>
    <row r="2706" spans="3:3" x14ac:dyDescent="0.2">
      <c r="C2706" t="s">
        <v>3159</v>
      </c>
    </row>
    <row r="2707" spans="3:3" x14ac:dyDescent="0.2">
      <c r="C2707" t="s">
        <v>3160</v>
      </c>
    </row>
    <row r="2708" spans="3:3" x14ac:dyDescent="0.2">
      <c r="C2708" t="s">
        <v>3161</v>
      </c>
    </row>
    <row r="2709" spans="3:3" x14ac:dyDescent="0.2">
      <c r="C2709" t="s">
        <v>3162</v>
      </c>
    </row>
    <row r="2710" spans="3:3" x14ac:dyDescent="0.2">
      <c r="C2710" t="s">
        <v>3163</v>
      </c>
    </row>
    <row r="2711" spans="3:3" x14ac:dyDescent="0.2">
      <c r="C2711" t="s">
        <v>3164</v>
      </c>
    </row>
    <row r="2712" spans="3:3" x14ac:dyDescent="0.2">
      <c r="C2712" t="s">
        <v>3165</v>
      </c>
    </row>
    <row r="2713" spans="3:3" x14ac:dyDescent="0.2">
      <c r="C2713" t="s">
        <v>3166</v>
      </c>
    </row>
    <row r="2714" spans="3:3" x14ac:dyDescent="0.2">
      <c r="C2714" t="s">
        <v>3167</v>
      </c>
    </row>
    <row r="2715" spans="3:3" x14ac:dyDescent="0.2">
      <c r="C2715" t="s">
        <v>3168</v>
      </c>
    </row>
    <row r="2716" spans="3:3" x14ac:dyDescent="0.2">
      <c r="C2716" t="s">
        <v>3169</v>
      </c>
    </row>
    <row r="2717" spans="3:3" x14ac:dyDescent="0.2">
      <c r="C2717" t="s">
        <v>3170</v>
      </c>
    </row>
    <row r="2718" spans="3:3" x14ac:dyDescent="0.2">
      <c r="C2718" t="s">
        <v>3171</v>
      </c>
    </row>
    <row r="2719" spans="3:3" x14ac:dyDescent="0.2">
      <c r="C2719" t="s">
        <v>3172</v>
      </c>
    </row>
    <row r="2720" spans="3:3" x14ac:dyDescent="0.2">
      <c r="C2720" t="s">
        <v>3173</v>
      </c>
    </row>
    <row r="2721" spans="3:3" x14ac:dyDescent="0.2">
      <c r="C2721" t="s">
        <v>3174</v>
      </c>
    </row>
    <row r="2722" spans="3:3" x14ac:dyDescent="0.2">
      <c r="C2722" t="s">
        <v>3175</v>
      </c>
    </row>
    <row r="2723" spans="3:3" x14ac:dyDescent="0.2">
      <c r="C2723" t="s">
        <v>3176</v>
      </c>
    </row>
    <row r="2724" spans="3:3" x14ac:dyDescent="0.2">
      <c r="C2724" t="s">
        <v>3177</v>
      </c>
    </row>
    <row r="2725" spans="3:3" x14ac:dyDescent="0.2">
      <c r="C2725" t="s">
        <v>3178</v>
      </c>
    </row>
    <row r="2726" spans="3:3" x14ac:dyDescent="0.2">
      <c r="C2726" t="s">
        <v>3179</v>
      </c>
    </row>
    <row r="2727" spans="3:3" x14ac:dyDescent="0.2">
      <c r="C2727" t="s">
        <v>3180</v>
      </c>
    </row>
    <row r="2728" spans="3:3" x14ac:dyDescent="0.2">
      <c r="C2728" t="s">
        <v>3181</v>
      </c>
    </row>
    <row r="2729" spans="3:3" x14ac:dyDescent="0.2">
      <c r="C2729" t="s">
        <v>3182</v>
      </c>
    </row>
    <row r="2730" spans="3:3" x14ac:dyDescent="0.2">
      <c r="C2730" t="s">
        <v>3183</v>
      </c>
    </row>
    <row r="2731" spans="3:3" x14ac:dyDescent="0.2">
      <c r="C2731" t="s">
        <v>3184</v>
      </c>
    </row>
    <row r="2732" spans="3:3" x14ac:dyDescent="0.2">
      <c r="C2732" t="s">
        <v>3185</v>
      </c>
    </row>
    <row r="2733" spans="3:3" x14ac:dyDescent="0.2">
      <c r="C2733" t="s">
        <v>3186</v>
      </c>
    </row>
    <row r="2734" spans="3:3" x14ac:dyDescent="0.2">
      <c r="C2734" t="s">
        <v>3187</v>
      </c>
    </row>
    <row r="2735" spans="3:3" x14ac:dyDescent="0.2">
      <c r="C2735" t="s">
        <v>3188</v>
      </c>
    </row>
    <row r="2736" spans="3:3" x14ac:dyDescent="0.2">
      <c r="C2736" t="s">
        <v>3189</v>
      </c>
    </row>
    <row r="2737" spans="3:3" x14ac:dyDescent="0.2">
      <c r="C2737" t="s">
        <v>3190</v>
      </c>
    </row>
    <row r="2738" spans="3:3" x14ac:dyDescent="0.2">
      <c r="C2738" t="s">
        <v>3191</v>
      </c>
    </row>
    <row r="2739" spans="3:3" x14ac:dyDescent="0.2">
      <c r="C2739" t="s">
        <v>3192</v>
      </c>
    </row>
    <row r="2740" spans="3:3" x14ac:dyDescent="0.2">
      <c r="C2740" t="s">
        <v>3193</v>
      </c>
    </row>
    <row r="2741" spans="3:3" x14ac:dyDescent="0.2">
      <c r="C2741" t="s">
        <v>3194</v>
      </c>
    </row>
    <row r="2742" spans="3:3" x14ac:dyDescent="0.2">
      <c r="C2742" t="s">
        <v>3195</v>
      </c>
    </row>
    <row r="2743" spans="3:3" x14ac:dyDescent="0.2">
      <c r="C2743" t="s">
        <v>3196</v>
      </c>
    </row>
    <row r="2744" spans="3:3" x14ac:dyDescent="0.2">
      <c r="C2744" t="s">
        <v>3197</v>
      </c>
    </row>
    <row r="2745" spans="3:3" x14ac:dyDescent="0.2">
      <c r="C2745" t="s">
        <v>3198</v>
      </c>
    </row>
    <row r="2746" spans="3:3" x14ac:dyDescent="0.2">
      <c r="C2746" t="s">
        <v>3199</v>
      </c>
    </row>
    <row r="2747" spans="3:3" x14ac:dyDescent="0.2">
      <c r="C2747" t="s">
        <v>3200</v>
      </c>
    </row>
    <row r="2748" spans="3:3" x14ac:dyDescent="0.2">
      <c r="C2748" t="s">
        <v>3201</v>
      </c>
    </row>
    <row r="2749" spans="3:3" x14ac:dyDescent="0.2">
      <c r="C2749" t="s">
        <v>3202</v>
      </c>
    </row>
    <row r="2750" spans="3:3" x14ac:dyDescent="0.2">
      <c r="C2750" t="s">
        <v>3203</v>
      </c>
    </row>
    <row r="2751" spans="3:3" x14ac:dyDescent="0.2">
      <c r="C2751" t="s">
        <v>3204</v>
      </c>
    </row>
    <row r="2752" spans="3:3" x14ac:dyDescent="0.2">
      <c r="C2752" t="s">
        <v>3205</v>
      </c>
    </row>
    <row r="2753" spans="3:3" x14ac:dyDescent="0.2">
      <c r="C2753" t="s">
        <v>3206</v>
      </c>
    </row>
    <row r="2754" spans="3:3" x14ac:dyDescent="0.2">
      <c r="C2754" t="s">
        <v>3207</v>
      </c>
    </row>
    <row r="2755" spans="3:3" x14ac:dyDescent="0.2">
      <c r="C2755" t="s">
        <v>3208</v>
      </c>
    </row>
    <row r="2756" spans="3:3" x14ac:dyDescent="0.2">
      <c r="C2756" t="s">
        <v>3209</v>
      </c>
    </row>
    <row r="2757" spans="3:3" x14ac:dyDescent="0.2">
      <c r="C2757" t="s">
        <v>3210</v>
      </c>
    </row>
    <row r="2758" spans="3:3" x14ac:dyDescent="0.2">
      <c r="C2758" t="s">
        <v>3211</v>
      </c>
    </row>
    <row r="2759" spans="3:3" x14ac:dyDescent="0.2">
      <c r="C2759" t="s">
        <v>3212</v>
      </c>
    </row>
    <row r="2760" spans="3:3" x14ac:dyDescent="0.2">
      <c r="C2760" t="s">
        <v>3213</v>
      </c>
    </row>
    <row r="2761" spans="3:3" x14ac:dyDescent="0.2">
      <c r="C2761" t="s">
        <v>3214</v>
      </c>
    </row>
    <row r="2762" spans="3:3" x14ac:dyDescent="0.2">
      <c r="C2762" t="s">
        <v>3215</v>
      </c>
    </row>
    <row r="2763" spans="3:3" x14ac:dyDescent="0.2">
      <c r="C2763" t="s">
        <v>3216</v>
      </c>
    </row>
    <row r="2764" spans="3:3" x14ac:dyDescent="0.2">
      <c r="C2764" t="s">
        <v>3217</v>
      </c>
    </row>
    <row r="2765" spans="3:3" x14ac:dyDescent="0.2">
      <c r="C2765" t="s">
        <v>3218</v>
      </c>
    </row>
    <row r="2766" spans="3:3" x14ac:dyDescent="0.2">
      <c r="C2766" t="s">
        <v>3219</v>
      </c>
    </row>
    <row r="2767" spans="3:3" x14ac:dyDescent="0.2">
      <c r="C2767" t="s">
        <v>3220</v>
      </c>
    </row>
    <row r="2768" spans="3:3" x14ac:dyDescent="0.2">
      <c r="C2768" t="s">
        <v>3221</v>
      </c>
    </row>
    <row r="2769" spans="3:3" x14ac:dyDescent="0.2">
      <c r="C2769" t="s">
        <v>3222</v>
      </c>
    </row>
    <row r="2770" spans="3:3" x14ac:dyDescent="0.2">
      <c r="C2770" t="s">
        <v>3223</v>
      </c>
    </row>
    <row r="2771" spans="3:3" x14ac:dyDescent="0.2">
      <c r="C2771" t="s">
        <v>3224</v>
      </c>
    </row>
    <row r="2772" spans="3:3" x14ac:dyDescent="0.2">
      <c r="C2772" t="s">
        <v>3225</v>
      </c>
    </row>
    <row r="2773" spans="3:3" x14ac:dyDescent="0.2">
      <c r="C2773" t="s">
        <v>3226</v>
      </c>
    </row>
    <row r="2774" spans="3:3" x14ac:dyDescent="0.2">
      <c r="C2774" t="s">
        <v>3227</v>
      </c>
    </row>
    <row r="2775" spans="3:3" x14ac:dyDescent="0.2">
      <c r="C2775" t="s">
        <v>3228</v>
      </c>
    </row>
    <row r="2776" spans="3:3" x14ac:dyDescent="0.2">
      <c r="C2776" t="s">
        <v>3229</v>
      </c>
    </row>
    <row r="2777" spans="3:3" x14ac:dyDescent="0.2">
      <c r="C2777" t="s">
        <v>3230</v>
      </c>
    </row>
    <row r="2778" spans="3:3" x14ac:dyDescent="0.2">
      <c r="C2778" t="s">
        <v>3231</v>
      </c>
    </row>
    <row r="2779" spans="3:3" x14ac:dyDescent="0.2">
      <c r="C2779" t="s">
        <v>3232</v>
      </c>
    </row>
    <row r="2780" spans="3:3" x14ac:dyDescent="0.2">
      <c r="C2780" t="s">
        <v>3233</v>
      </c>
    </row>
    <row r="2781" spans="3:3" x14ac:dyDescent="0.2">
      <c r="C2781" t="s">
        <v>3234</v>
      </c>
    </row>
    <row r="2782" spans="3:3" x14ac:dyDescent="0.2">
      <c r="C2782" t="s">
        <v>3235</v>
      </c>
    </row>
    <row r="2783" spans="3:3" x14ac:dyDescent="0.2">
      <c r="C2783" t="s">
        <v>3236</v>
      </c>
    </row>
    <row r="2784" spans="3:3" x14ac:dyDescent="0.2">
      <c r="C2784" t="s">
        <v>3237</v>
      </c>
    </row>
    <row r="2785" spans="3:3" x14ac:dyDescent="0.2">
      <c r="C2785" t="s">
        <v>3238</v>
      </c>
    </row>
    <row r="2786" spans="3:3" x14ac:dyDescent="0.2">
      <c r="C2786" t="s">
        <v>3239</v>
      </c>
    </row>
    <row r="2787" spans="3:3" x14ac:dyDescent="0.2">
      <c r="C2787" t="s">
        <v>3240</v>
      </c>
    </row>
    <row r="2788" spans="3:3" x14ac:dyDescent="0.2">
      <c r="C2788" t="s">
        <v>3241</v>
      </c>
    </row>
    <row r="2789" spans="3:3" x14ac:dyDescent="0.2">
      <c r="C2789" t="s">
        <v>3242</v>
      </c>
    </row>
    <row r="2790" spans="3:3" x14ac:dyDescent="0.2">
      <c r="C2790" t="s">
        <v>3243</v>
      </c>
    </row>
    <row r="2791" spans="3:3" x14ac:dyDescent="0.2">
      <c r="C2791" t="s">
        <v>3244</v>
      </c>
    </row>
    <row r="2792" spans="3:3" x14ac:dyDescent="0.2">
      <c r="C2792" t="s">
        <v>3245</v>
      </c>
    </row>
    <row r="2793" spans="3:3" x14ac:dyDescent="0.2">
      <c r="C2793" t="s">
        <v>3246</v>
      </c>
    </row>
    <row r="2794" spans="3:3" x14ac:dyDescent="0.2">
      <c r="C2794" t="s">
        <v>3247</v>
      </c>
    </row>
    <row r="2795" spans="3:3" x14ac:dyDescent="0.2">
      <c r="C2795" t="s">
        <v>3248</v>
      </c>
    </row>
    <row r="2796" spans="3:3" x14ac:dyDescent="0.2">
      <c r="C2796" t="s">
        <v>3249</v>
      </c>
    </row>
    <row r="2797" spans="3:3" x14ac:dyDescent="0.2">
      <c r="C2797" t="s">
        <v>3250</v>
      </c>
    </row>
    <row r="2798" spans="3:3" x14ac:dyDescent="0.2">
      <c r="C2798" t="s">
        <v>3251</v>
      </c>
    </row>
    <row r="2799" spans="3:3" x14ac:dyDescent="0.2">
      <c r="C2799" t="s">
        <v>3252</v>
      </c>
    </row>
    <row r="2800" spans="3:3" x14ac:dyDescent="0.2">
      <c r="C2800" t="s">
        <v>3253</v>
      </c>
    </row>
    <row r="2801" spans="3:3" x14ac:dyDescent="0.2">
      <c r="C2801" t="s">
        <v>3254</v>
      </c>
    </row>
    <row r="2802" spans="3:3" x14ac:dyDescent="0.2">
      <c r="C2802" t="s">
        <v>3255</v>
      </c>
    </row>
    <row r="2803" spans="3:3" x14ac:dyDescent="0.2">
      <c r="C2803" t="s">
        <v>3256</v>
      </c>
    </row>
  </sheetData>
  <pageMargins left="0.7" right="0.7" top="0.75" bottom="0.75" header="0.3" footer="0.3"/>
  <pageSetup paperSize="9" orientation="portrait" horizontalDpi="0" verticalDpi="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24"/>
  <sheetViews>
    <sheetView workbookViewId="0"/>
  </sheetViews>
  <sheetFormatPr baseColWidth="10" defaultColWidth="8.83203125" defaultRowHeight="16" x14ac:dyDescent="0.2"/>
  <sheetData>
    <row r="1" spans="1:11" x14ac:dyDescent="0.2">
      <c r="A1" t="s">
        <v>3499</v>
      </c>
      <c r="B1" t="s">
        <v>3523</v>
      </c>
      <c r="C1" t="s">
        <v>3524</v>
      </c>
      <c r="D1" t="s">
        <v>3525</v>
      </c>
      <c r="E1" t="s">
        <v>3526</v>
      </c>
      <c r="F1" t="s">
        <v>3527</v>
      </c>
      <c r="G1" t="s">
        <v>3528</v>
      </c>
      <c r="H1" t="s">
        <v>3529</v>
      </c>
      <c r="I1" t="s">
        <v>3530</v>
      </c>
      <c r="J1" t="s">
        <v>3531</v>
      </c>
      <c r="K1" t="s">
        <v>3532</v>
      </c>
    </row>
    <row r="2" spans="1:11" x14ac:dyDescent="0.2">
      <c r="A2" t="s">
        <v>3500</v>
      </c>
      <c r="B2" s="1">
        <v>703</v>
      </c>
      <c r="C2" s="1">
        <v>805</v>
      </c>
      <c r="D2" s="1">
        <v>1185</v>
      </c>
      <c r="E2" s="1">
        <v>1589</v>
      </c>
      <c r="F2" s="1">
        <v>1677</v>
      </c>
      <c r="G2" s="1">
        <v>2569</v>
      </c>
      <c r="H2" s="1">
        <v>5571</v>
      </c>
      <c r="I2" s="1">
        <v>7209</v>
      </c>
      <c r="J2" s="1">
        <v>11131</v>
      </c>
      <c r="K2" s="1">
        <v>1</v>
      </c>
    </row>
    <row r="3" spans="1:11" x14ac:dyDescent="0.2">
      <c r="A3" t="s">
        <v>3501</v>
      </c>
      <c r="B3" s="1">
        <v>590</v>
      </c>
      <c r="C3" s="1">
        <v>576</v>
      </c>
      <c r="D3" s="1">
        <v>634</v>
      </c>
      <c r="E3" s="1">
        <v>685</v>
      </c>
      <c r="F3" s="1">
        <v>731</v>
      </c>
      <c r="G3" s="1">
        <v>742</v>
      </c>
      <c r="H3" s="1">
        <v>2492</v>
      </c>
      <c r="I3" s="1">
        <v>5044</v>
      </c>
      <c r="J3" s="1">
        <v>13733</v>
      </c>
      <c r="K3" s="1">
        <v>2</v>
      </c>
    </row>
    <row r="4" spans="1:11" x14ac:dyDescent="0.2">
      <c r="A4" t="s">
        <v>3502</v>
      </c>
      <c r="B4" s="1">
        <v>577</v>
      </c>
      <c r="C4" s="1">
        <v>561</v>
      </c>
      <c r="D4" s="1">
        <v>606</v>
      </c>
      <c r="E4" s="1">
        <v>636</v>
      </c>
      <c r="F4" s="1">
        <v>631</v>
      </c>
      <c r="G4" s="1">
        <v>523</v>
      </c>
      <c r="H4" s="1">
        <v>1105</v>
      </c>
      <c r="I4" s="1">
        <v>2949</v>
      </c>
      <c r="J4" s="1">
        <v>12093</v>
      </c>
      <c r="K4" s="1">
        <v>3</v>
      </c>
    </row>
    <row r="5" spans="1:11" x14ac:dyDescent="0.2">
      <c r="A5" t="s">
        <v>3503</v>
      </c>
      <c r="B5" s="1">
        <v>702</v>
      </c>
      <c r="C5" s="1">
        <v>766</v>
      </c>
      <c r="D5" s="1">
        <v>895</v>
      </c>
      <c r="E5" s="1">
        <v>1132</v>
      </c>
      <c r="F5" s="1">
        <v>1586</v>
      </c>
      <c r="G5" s="1">
        <v>2177</v>
      </c>
      <c r="H5" s="1">
        <v>13194</v>
      </c>
      <c r="I5" s="1">
        <v>20158</v>
      </c>
      <c r="J5" s="1">
        <v>25154</v>
      </c>
      <c r="K5" s="1">
        <v>4</v>
      </c>
    </row>
    <row r="6" spans="1:11" x14ac:dyDescent="0.2">
      <c r="A6" t="s">
        <v>3504</v>
      </c>
      <c r="B6" s="1">
        <v>1352</v>
      </c>
      <c r="C6" s="1">
        <v>1635</v>
      </c>
      <c r="D6" s="1">
        <v>2411</v>
      </c>
      <c r="E6" s="1">
        <v>3331</v>
      </c>
      <c r="F6" s="1">
        <v>3175</v>
      </c>
      <c r="G6" s="1">
        <v>5170</v>
      </c>
      <c r="H6" s="1">
        <v>14296</v>
      </c>
      <c r="I6" s="1">
        <v>21153</v>
      </c>
      <c r="J6" s="1">
        <v>26647</v>
      </c>
      <c r="K6" s="1">
        <v>5</v>
      </c>
    </row>
    <row r="7" spans="1:11" x14ac:dyDescent="0.2">
      <c r="A7" t="s">
        <v>3505</v>
      </c>
      <c r="B7" s="1">
        <v>1637</v>
      </c>
      <c r="C7" s="1">
        <v>2145</v>
      </c>
      <c r="D7" s="1">
        <v>3601</v>
      </c>
      <c r="E7" s="1">
        <v>4998</v>
      </c>
      <c r="F7" s="1">
        <v>5091</v>
      </c>
      <c r="G7" s="1">
        <v>7544</v>
      </c>
      <c r="H7" s="1">
        <v>11795</v>
      </c>
      <c r="I7" s="1">
        <v>22323</v>
      </c>
      <c r="J7" s="1">
        <v>26757</v>
      </c>
      <c r="K7" s="1">
        <v>6</v>
      </c>
    </row>
    <row r="8" spans="1:11" x14ac:dyDescent="0.2">
      <c r="A8" t="s">
        <v>3506</v>
      </c>
      <c r="B8" s="1">
        <v>1585</v>
      </c>
      <c r="C8" s="1">
        <v>2000</v>
      </c>
      <c r="D8" s="1">
        <v>2678</v>
      </c>
      <c r="E8" s="1">
        <v>4033</v>
      </c>
      <c r="F8" s="1">
        <v>4219</v>
      </c>
      <c r="G8" s="1">
        <v>6520</v>
      </c>
      <c r="H8" s="1">
        <v>18884</v>
      </c>
      <c r="I8" s="1">
        <v>26812</v>
      </c>
      <c r="J8" s="1">
        <v>29336</v>
      </c>
      <c r="K8" s="1">
        <v>7</v>
      </c>
    </row>
    <row r="9" spans="1:11" x14ac:dyDescent="0.2">
      <c r="A9" t="s">
        <v>3507</v>
      </c>
      <c r="B9" s="1">
        <v>1228</v>
      </c>
      <c r="C9" s="1">
        <v>1778</v>
      </c>
      <c r="D9" s="1">
        <v>2479</v>
      </c>
      <c r="E9" s="1">
        <v>3716</v>
      </c>
      <c r="F9" s="1">
        <v>3481</v>
      </c>
      <c r="G9" s="1">
        <v>4831</v>
      </c>
      <c r="H9" s="1">
        <v>17570</v>
      </c>
      <c r="I9" s="1">
        <v>26059</v>
      </c>
      <c r="J9" s="1">
        <v>32841</v>
      </c>
      <c r="K9" s="1">
        <v>8</v>
      </c>
    </row>
    <row r="10" spans="1:11" x14ac:dyDescent="0.2">
      <c r="A10" t="s">
        <v>3508</v>
      </c>
      <c r="B10" s="1">
        <v>795</v>
      </c>
      <c r="C10" s="1">
        <v>879</v>
      </c>
      <c r="D10" s="1">
        <v>1155</v>
      </c>
      <c r="E10" s="1">
        <v>1352</v>
      </c>
      <c r="F10" s="1">
        <v>1792</v>
      </c>
      <c r="G10" s="1">
        <v>2905</v>
      </c>
      <c r="H10" s="1">
        <v>6951</v>
      </c>
      <c r="I10" s="1">
        <v>7904</v>
      </c>
      <c r="J10" s="1">
        <v>10017</v>
      </c>
      <c r="K10" s="1">
        <v>9</v>
      </c>
    </row>
    <row r="11" spans="1:11" x14ac:dyDescent="0.2">
      <c r="A11" t="s">
        <v>3509</v>
      </c>
      <c r="B11" s="1">
        <v>909</v>
      </c>
      <c r="C11" s="1">
        <v>909</v>
      </c>
      <c r="D11" s="1">
        <v>1109</v>
      </c>
      <c r="E11" s="1">
        <v>916</v>
      </c>
      <c r="F11" s="1">
        <v>1302</v>
      </c>
      <c r="G11" s="1">
        <v>2344</v>
      </c>
      <c r="H11" s="1">
        <v>7563</v>
      </c>
      <c r="I11" s="1">
        <v>7972</v>
      </c>
      <c r="J11" s="1">
        <v>9961</v>
      </c>
      <c r="K11" s="1">
        <v>10</v>
      </c>
    </row>
    <row r="12" spans="1:11" x14ac:dyDescent="0.2">
      <c r="A12" t="s">
        <v>3510</v>
      </c>
      <c r="B12" s="1">
        <v>907</v>
      </c>
      <c r="C12" s="1">
        <v>949</v>
      </c>
      <c r="D12" s="1">
        <v>1153</v>
      </c>
      <c r="E12" s="1">
        <v>1640</v>
      </c>
      <c r="F12" s="1">
        <v>2297</v>
      </c>
      <c r="G12" s="1">
        <v>3160</v>
      </c>
      <c r="H12" s="1">
        <v>8419</v>
      </c>
      <c r="I12" s="1">
        <v>11056</v>
      </c>
      <c r="J12" s="1">
        <v>11849</v>
      </c>
      <c r="K12" s="1">
        <v>11</v>
      </c>
    </row>
    <row r="13" spans="1:11" x14ac:dyDescent="0.2">
      <c r="A13" t="s">
        <v>3511</v>
      </c>
      <c r="B13" s="1">
        <v>1216</v>
      </c>
      <c r="C13" s="1">
        <v>1380</v>
      </c>
      <c r="D13" s="1">
        <v>1791</v>
      </c>
      <c r="E13" s="1">
        <v>2296</v>
      </c>
      <c r="F13" s="1">
        <v>2501</v>
      </c>
      <c r="G13" s="1">
        <v>3010</v>
      </c>
      <c r="H13" s="1">
        <v>9644</v>
      </c>
      <c r="I13" s="1">
        <v>9990</v>
      </c>
      <c r="J13" s="1">
        <v>13421</v>
      </c>
      <c r="K13" s="1">
        <v>12</v>
      </c>
    </row>
    <row r="14" spans="1:11" x14ac:dyDescent="0.2">
      <c r="A14" t="s">
        <v>3512</v>
      </c>
      <c r="B14" s="1">
        <v>1060</v>
      </c>
      <c r="C14" s="1">
        <v>1250</v>
      </c>
      <c r="D14" s="1">
        <v>1507</v>
      </c>
      <c r="E14" s="1">
        <v>1750</v>
      </c>
      <c r="F14" s="1">
        <v>1785</v>
      </c>
      <c r="G14" s="1">
        <v>1609</v>
      </c>
      <c r="H14" s="1">
        <v>3185</v>
      </c>
      <c r="I14" s="1">
        <v>5864</v>
      </c>
      <c r="J14" s="1">
        <v>8884</v>
      </c>
      <c r="K14" s="1">
        <v>13</v>
      </c>
    </row>
    <row r="15" spans="1:11" x14ac:dyDescent="0.2">
      <c r="A15" t="s">
        <v>3513</v>
      </c>
      <c r="B15" s="1">
        <v>1248</v>
      </c>
      <c r="C15" s="1">
        <v>1404</v>
      </c>
      <c r="D15" s="1">
        <v>1603</v>
      </c>
      <c r="E15" s="1">
        <v>1788</v>
      </c>
      <c r="F15" s="1">
        <v>1150</v>
      </c>
      <c r="G15" s="1">
        <v>2665</v>
      </c>
      <c r="H15" s="1">
        <v>5904</v>
      </c>
      <c r="I15" s="1">
        <v>9643</v>
      </c>
      <c r="J15" s="1">
        <v>16848</v>
      </c>
      <c r="K15" s="1">
        <v>14</v>
      </c>
    </row>
    <row r="16" spans="1:11" x14ac:dyDescent="0.2">
      <c r="A16" t="s">
        <v>3514</v>
      </c>
      <c r="B16" s="1">
        <v>1792</v>
      </c>
      <c r="C16" s="1">
        <v>2424</v>
      </c>
      <c r="D16" s="1">
        <v>4156</v>
      </c>
      <c r="E16" s="1">
        <v>5422</v>
      </c>
      <c r="F16" s="1">
        <v>6840</v>
      </c>
      <c r="G16" s="1">
        <v>10384</v>
      </c>
      <c r="H16" s="1">
        <v>19573</v>
      </c>
      <c r="I16" s="1">
        <v>31357</v>
      </c>
      <c r="J16" s="1">
        <v>38547</v>
      </c>
      <c r="K16" s="1">
        <v>15</v>
      </c>
    </row>
    <row r="17" spans="1:11" x14ac:dyDescent="0.2">
      <c r="A17" t="s">
        <v>3515</v>
      </c>
      <c r="B17" s="1">
        <v>1852</v>
      </c>
      <c r="C17" s="1">
        <v>2515</v>
      </c>
      <c r="D17" s="1">
        <v>4333</v>
      </c>
      <c r="E17" s="1">
        <v>5567</v>
      </c>
      <c r="F17" s="1">
        <v>7032</v>
      </c>
      <c r="G17" s="1">
        <v>10555</v>
      </c>
      <c r="H17" s="1">
        <v>19707</v>
      </c>
      <c r="I17" s="1">
        <v>31962</v>
      </c>
      <c r="J17" s="1">
        <v>39422</v>
      </c>
      <c r="K17" s="1">
        <v>16</v>
      </c>
    </row>
    <row r="18" spans="1:11" x14ac:dyDescent="0.2">
      <c r="A18" t="s">
        <v>3516</v>
      </c>
      <c r="B18" s="1">
        <v>499</v>
      </c>
      <c r="C18" s="1">
        <v>579</v>
      </c>
      <c r="D18" s="1">
        <v>1067</v>
      </c>
      <c r="E18" s="1">
        <v>1555</v>
      </c>
      <c r="F18" s="1">
        <v>1355</v>
      </c>
      <c r="G18" s="1">
        <v>3696</v>
      </c>
      <c r="H18" s="1">
        <v>9241</v>
      </c>
      <c r="I18" s="1">
        <v>6456</v>
      </c>
      <c r="J18" s="1">
        <v>12193</v>
      </c>
      <c r="K18" s="1">
        <v>17</v>
      </c>
    </row>
    <row r="19" spans="1:11" x14ac:dyDescent="0.2">
      <c r="A19" t="s">
        <v>3517</v>
      </c>
      <c r="B19" s="1">
        <v>520</v>
      </c>
      <c r="C19" s="1">
        <v>602</v>
      </c>
      <c r="D19" s="1">
        <v>1111</v>
      </c>
      <c r="E19" s="1">
        <v>1619</v>
      </c>
      <c r="F19" s="1">
        <v>1090</v>
      </c>
      <c r="G19" s="1">
        <v>3847</v>
      </c>
      <c r="H19" s="1">
        <v>11836</v>
      </c>
      <c r="I19" s="1">
        <v>9266</v>
      </c>
      <c r="J19" s="1">
        <v>16530</v>
      </c>
      <c r="K19" s="1">
        <v>18</v>
      </c>
    </row>
    <row r="20" spans="1:11" x14ac:dyDescent="0.2">
      <c r="A20" t="s">
        <v>3518</v>
      </c>
      <c r="B20" s="1">
        <v>435</v>
      </c>
      <c r="C20" s="1">
        <v>426</v>
      </c>
      <c r="D20" s="1">
        <v>426</v>
      </c>
      <c r="E20" s="1">
        <v>454</v>
      </c>
      <c r="F20" s="1">
        <v>596</v>
      </c>
      <c r="G20" s="1">
        <v>655</v>
      </c>
      <c r="H20" s="1">
        <v>1227</v>
      </c>
      <c r="I20" s="1">
        <v>2235</v>
      </c>
      <c r="J20" s="1">
        <v>5243</v>
      </c>
      <c r="K20" s="1">
        <v>19</v>
      </c>
    </row>
    <row r="21" spans="1:11" x14ac:dyDescent="0.2">
      <c r="A21" t="s">
        <v>3519</v>
      </c>
      <c r="B21" s="1">
        <v>399</v>
      </c>
      <c r="C21" s="1">
        <v>400</v>
      </c>
      <c r="D21" s="1">
        <v>375</v>
      </c>
      <c r="E21" s="1">
        <v>404</v>
      </c>
      <c r="F21" s="1">
        <v>428</v>
      </c>
      <c r="G21" s="1">
        <v>562</v>
      </c>
      <c r="H21" s="1">
        <v>880</v>
      </c>
      <c r="I21" s="1">
        <v>1714</v>
      </c>
      <c r="J21" s="1">
        <v>4519</v>
      </c>
      <c r="K21" s="1">
        <v>20</v>
      </c>
    </row>
    <row r="22" spans="1:11" x14ac:dyDescent="0.2">
      <c r="A22" t="s">
        <v>3520</v>
      </c>
      <c r="B22" s="1">
        <v>400</v>
      </c>
      <c r="C22" s="1">
        <v>390</v>
      </c>
      <c r="D22" s="1">
        <v>410</v>
      </c>
      <c r="E22" s="1">
        <v>420</v>
      </c>
      <c r="F22" s="1">
        <v>443</v>
      </c>
      <c r="G22" s="1">
        <v>403</v>
      </c>
      <c r="H22" s="1">
        <v>1139</v>
      </c>
      <c r="I22" s="1">
        <v>2900</v>
      </c>
      <c r="J22" s="1">
        <v>7561</v>
      </c>
      <c r="K22" s="1">
        <v>21</v>
      </c>
    </row>
    <row r="23" spans="1:11" x14ac:dyDescent="0.2">
      <c r="A23" t="s">
        <v>3521</v>
      </c>
      <c r="B23" s="1">
        <v>437</v>
      </c>
      <c r="C23" s="1">
        <v>485</v>
      </c>
      <c r="D23" s="1">
        <v>745</v>
      </c>
      <c r="E23" s="1">
        <v>905</v>
      </c>
      <c r="F23" s="1">
        <v>939</v>
      </c>
      <c r="G23" s="1">
        <v>1428</v>
      </c>
      <c r="H23" s="1">
        <v>2187</v>
      </c>
      <c r="I23" s="1">
        <v>1762</v>
      </c>
      <c r="J23" s="1">
        <v>2594</v>
      </c>
      <c r="K23" s="1">
        <v>22</v>
      </c>
    </row>
    <row r="24" spans="1:11" x14ac:dyDescent="0.2">
      <c r="A24" t="s">
        <v>3522</v>
      </c>
      <c r="B24" s="1">
        <v>649</v>
      </c>
      <c r="C24" s="1">
        <v>631</v>
      </c>
      <c r="D24" s="1">
        <v>2002</v>
      </c>
      <c r="E24" s="1">
        <v>1593</v>
      </c>
      <c r="F24" s="1">
        <v>1915</v>
      </c>
      <c r="G24" s="1">
        <v>4078</v>
      </c>
      <c r="H24" s="1">
        <v>7481</v>
      </c>
      <c r="I24" s="1">
        <v>6451</v>
      </c>
      <c r="J24" s="1">
        <v>8331</v>
      </c>
      <c r="K24" s="1">
        <v>23</v>
      </c>
    </row>
  </sheetData>
  <pageMargins left="0.7" right="0.7" top="0.75" bottom="0.75" header="0.3" footer="0.3"/>
  <pageSetup paperSize="9" orientation="portrait" horizontalDpi="0" verticalDpi="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K24"/>
  <sheetViews>
    <sheetView workbookViewId="0"/>
  </sheetViews>
  <sheetFormatPr baseColWidth="10" defaultColWidth="8.83203125" defaultRowHeight="16" x14ac:dyDescent="0.2"/>
  <sheetData>
    <row r="1" spans="1:11" x14ac:dyDescent="0.2">
      <c r="A1" t="s">
        <v>3533</v>
      </c>
      <c r="B1" t="s">
        <v>3557</v>
      </c>
      <c r="C1" t="s">
        <v>3558</v>
      </c>
      <c r="D1" t="s">
        <v>3559</v>
      </c>
      <c r="E1" t="s">
        <v>3560</v>
      </c>
      <c r="F1" t="s">
        <v>3561</v>
      </c>
      <c r="G1" t="s">
        <v>3562</v>
      </c>
      <c r="H1" t="s">
        <v>3563</v>
      </c>
      <c r="I1" t="s">
        <v>3564</v>
      </c>
      <c r="J1" t="s">
        <v>3565</v>
      </c>
      <c r="K1" t="s">
        <v>3566</v>
      </c>
    </row>
    <row r="2" spans="1:11" x14ac:dyDescent="0.2">
      <c r="A2" t="s">
        <v>3534</v>
      </c>
      <c r="B2" s="1">
        <v>1044241</v>
      </c>
      <c r="C2" s="1">
        <v>1201248</v>
      </c>
      <c r="D2" s="1">
        <v>1351718</v>
      </c>
      <c r="E2" s="1">
        <v>1559025</v>
      </c>
      <c r="F2" s="1">
        <v>1955481</v>
      </c>
      <c r="G2" s="1">
        <v>2520925</v>
      </c>
      <c r="H2" s="1">
        <v>4433254</v>
      </c>
      <c r="I2" s="1">
        <v>6112827</v>
      </c>
      <c r="J2" s="1">
        <v>7664743</v>
      </c>
      <c r="K2" s="1">
        <v>1</v>
      </c>
    </row>
    <row r="3" spans="1:11" x14ac:dyDescent="0.2">
      <c r="A3" t="s">
        <v>3535</v>
      </c>
      <c r="B3" s="1">
        <v>441911</v>
      </c>
      <c r="C3" s="1">
        <v>475913</v>
      </c>
      <c r="D3" s="1">
        <v>434380</v>
      </c>
      <c r="E3" s="1">
        <v>475829</v>
      </c>
      <c r="F3" s="1">
        <v>565495</v>
      </c>
      <c r="G3" s="1">
        <v>678520</v>
      </c>
      <c r="H3" s="1">
        <v>1184439</v>
      </c>
      <c r="I3" s="1">
        <v>1496001</v>
      </c>
      <c r="J3" s="1">
        <v>1638861</v>
      </c>
      <c r="K3" s="1">
        <v>2</v>
      </c>
    </row>
    <row r="4" spans="1:11" x14ac:dyDescent="0.2">
      <c r="A4" t="s">
        <v>3536</v>
      </c>
      <c r="B4" s="1">
        <v>382478</v>
      </c>
      <c r="C4" s="1">
        <v>413598</v>
      </c>
      <c r="D4" s="1">
        <v>369427</v>
      </c>
      <c r="E4" s="1">
        <v>401551</v>
      </c>
      <c r="F4" s="1">
        <v>473831</v>
      </c>
      <c r="G4" s="1">
        <v>548936</v>
      </c>
      <c r="H4" s="1">
        <v>987050</v>
      </c>
      <c r="I4" s="1">
        <v>1267430</v>
      </c>
      <c r="J4" s="1">
        <v>1400939</v>
      </c>
      <c r="K4" s="1">
        <v>3</v>
      </c>
    </row>
    <row r="5" spans="1:11" x14ac:dyDescent="0.2">
      <c r="A5" t="s">
        <v>3537</v>
      </c>
      <c r="B5" s="1">
        <v>30418</v>
      </c>
      <c r="C5" s="1">
        <v>31399</v>
      </c>
      <c r="D5" s="1">
        <v>36116</v>
      </c>
      <c r="E5" s="1">
        <v>43275</v>
      </c>
      <c r="F5" s="1">
        <v>54770</v>
      </c>
      <c r="G5" s="1">
        <v>84115</v>
      </c>
      <c r="H5" s="1">
        <v>117060</v>
      </c>
      <c r="I5" s="1">
        <v>126926</v>
      </c>
      <c r="J5" s="1">
        <v>125653</v>
      </c>
      <c r="K5" s="1">
        <v>4</v>
      </c>
    </row>
    <row r="6" spans="1:11" x14ac:dyDescent="0.2">
      <c r="A6" t="s">
        <v>3538</v>
      </c>
      <c r="B6" s="1">
        <v>171655</v>
      </c>
      <c r="C6" s="1">
        <v>215269</v>
      </c>
      <c r="D6" s="1">
        <v>263947</v>
      </c>
      <c r="E6" s="1">
        <v>306995</v>
      </c>
      <c r="F6" s="1">
        <v>339920</v>
      </c>
      <c r="G6" s="1">
        <v>396252</v>
      </c>
      <c r="H6" s="1">
        <v>497048</v>
      </c>
      <c r="I6" s="1">
        <v>520987</v>
      </c>
      <c r="J6" s="1">
        <v>547764</v>
      </c>
      <c r="K6" s="1">
        <v>5</v>
      </c>
    </row>
    <row r="7" spans="1:11" x14ac:dyDescent="0.2">
      <c r="A7" t="s">
        <v>3539</v>
      </c>
      <c r="B7" s="1">
        <v>21335</v>
      </c>
      <c r="C7" s="1">
        <v>27304</v>
      </c>
      <c r="D7" s="1">
        <v>34623</v>
      </c>
      <c r="E7" s="1">
        <v>41155</v>
      </c>
      <c r="F7" s="1">
        <v>43718</v>
      </c>
      <c r="G7" s="1">
        <v>50280</v>
      </c>
      <c r="H7" s="1">
        <v>56330</v>
      </c>
      <c r="I7" s="1">
        <v>58886</v>
      </c>
      <c r="J7" s="1">
        <v>66618</v>
      </c>
      <c r="K7" s="1">
        <v>6</v>
      </c>
    </row>
    <row r="8" spans="1:11" x14ac:dyDescent="0.2">
      <c r="A8" t="s">
        <v>3540</v>
      </c>
      <c r="B8" s="1">
        <v>31728</v>
      </c>
      <c r="C8" s="1">
        <v>36605</v>
      </c>
      <c r="D8" s="1">
        <v>38291</v>
      </c>
      <c r="E8" s="1">
        <v>39098</v>
      </c>
      <c r="F8" s="1">
        <v>38967</v>
      </c>
      <c r="G8" s="1">
        <v>42281</v>
      </c>
      <c r="H8" s="1">
        <v>54972</v>
      </c>
      <c r="I8" s="1">
        <v>60545</v>
      </c>
      <c r="J8" s="1">
        <v>66701</v>
      </c>
      <c r="K8" s="1">
        <v>7</v>
      </c>
    </row>
    <row r="9" spans="1:11" x14ac:dyDescent="0.2">
      <c r="A9" t="s">
        <v>3541</v>
      </c>
      <c r="B9" s="1">
        <v>24921</v>
      </c>
      <c r="C9" s="1">
        <v>33768</v>
      </c>
      <c r="D9" s="1">
        <v>43529</v>
      </c>
      <c r="E9" s="1">
        <v>54424</v>
      </c>
      <c r="F9" s="1">
        <v>60934</v>
      </c>
      <c r="G9" s="1">
        <v>68420</v>
      </c>
      <c r="H9" s="1">
        <v>78350</v>
      </c>
      <c r="I9" s="1">
        <v>82212</v>
      </c>
      <c r="J9" s="1">
        <v>84201</v>
      </c>
      <c r="K9" s="1">
        <v>8</v>
      </c>
    </row>
    <row r="10" spans="1:11" x14ac:dyDescent="0.2">
      <c r="A10" t="s">
        <v>3542</v>
      </c>
      <c r="B10" s="1">
        <v>20650</v>
      </c>
      <c r="C10" s="1">
        <v>30478</v>
      </c>
      <c r="D10" s="1">
        <v>45510</v>
      </c>
      <c r="E10" s="1">
        <v>62848</v>
      </c>
      <c r="F10" s="1">
        <v>87122</v>
      </c>
      <c r="G10" s="1">
        <v>163546</v>
      </c>
      <c r="H10" s="1">
        <v>355771</v>
      </c>
      <c r="I10" s="1">
        <v>522424</v>
      </c>
      <c r="J10" s="1">
        <v>646193</v>
      </c>
      <c r="K10" s="1">
        <v>9</v>
      </c>
    </row>
    <row r="11" spans="1:11" x14ac:dyDescent="0.2">
      <c r="A11" t="s">
        <v>3543</v>
      </c>
      <c r="B11" s="1">
        <v>4552</v>
      </c>
      <c r="C11" s="1">
        <v>7306</v>
      </c>
      <c r="D11" s="1">
        <v>11911</v>
      </c>
      <c r="E11" s="1">
        <v>18163</v>
      </c>
      <c r="F11" s="1">
        <v>27677</v>
      </c>
      <c r="G11" s="1">
        <v>53975</v>
      </c>
      <c r="H11" s="1">
        <v>120694</v>
      </c>
      <c r="I11" s="1">
        <v>174790</v>
      </c>
      <c r="J11" s="1">
        <v>211050</v>
      </c>
      <c r="K11" s="1">
        <v>10</v>
      </c>
    </row>
    <row r="12" spans="1:11" x14ac:dyDescent="0.2">
      <c r="A12" t="s">
        <v>3544</v>
      </c>
      <c r="B12" s="1">
        <v>6275</v>
      </c>
      <c r="C12" s="1">
        <v>7299</v>
      </c>
      <c r="D12" s="1">
        <v>9907</v>
      </c>
      <c r="E12" s="1">
        <v>12963</v>
      </c>
      <c r="F12" s="1">
        <v>14195</v>
      </c>
      <c r="G12" s="1">
        <v>27137</v>
      </c>
      <c r="H12" s="1">
        <v>66737</v>
      </c>
      <c r="I12" s="1">
        <v>100896</v>
      </c>
      <c r="J12" s="1">
        <v>127112</v>
      </c>
      <c r="K12" s="1">
        <v>11</v>
      </c>
    </row>
    <row r="13" spans="1:11" x14ac:dyDescent="0.2">
      <c r="A13" t="s">
        <v>3545</v>
      </c>
      <c r="B13" s="1">
        <v>35966</v>
      </c>
      <c r="C13" s="1">
        <v>44567</v>
      </c>
      <c r="D13" s="1">
        <v>55701</v>
      </c>
      <c r="E13" s="1">
        <v>66500</v>
      </c>
      <c r="F13" s="1">
        <v>77181</v>
      </c>
      <c r="G13" s="1">
        <v>103322</v>
      </c>
      <c r="H13" s="1">
        <v>229413</v>
      </c>
      <c r="I13" s="1">
        <v>377732</v>
      </c>
      <c r="J13" s="1">
        <v>539005</v>
      </c>
      <c r="K13" s="1">
        <v>12</v>
      </c>
    </row>
    <row r="14" spans="1:11" x14ac:dyDescent="0.2">
      <c r="A14" t="s">
        <v>3546</v>
      </c>
      <c r="B14" s="1">
        <v>4046</v>
      </c>
      <c r="C14" s="1">
        <v>5699</v>
      </c>
      <c r="D14" s="1">
        <v>7944</v>
      </c>
      <c r="E14" s="1">
        <v>10231</v>
      </c>
      <c r="F14" s="1">
        <v>13369</v>
      </c>
      <c r="G14" s="1">
        <v>20452</v>
      </c>
      <c r="H14" s="1">
        <v>43309</v>
      </c>
      <c r="I14" s="1">
        <v>68832</v>
      </c>
      <c r="J14" s="1">
        <v>100388</v>
      </c>
      <c r="K14" s="1">
        <v>13</v>
      </c>
    </row>
    <row r="15" spans="1:11" x14ac:dyDescent="0.2">
      <c r="A15" t="s">
        <v>3547</v>
      </c>
      <c r="B15" s="1">
        <v>10211</v>
      </c>
      <c r="C15" s="1">
        <v>11256</v>
      </c>
      <c r="D15" s="1">
        <v>12709</v>
      </c>
      <c r="E15" s="1">
        <v>14221</v>
      </c>
      <c r="F15" s="1">
        <v>14400</v>
      </c>
      <c r="G15" s="1">
        <v>21408</v>
      </c>
      <c r="H15" s="1">
        <v>43976</v>
      </c>
      <c r="I15" s="1">
        <v>63240</v>
      </c>
      <c r="J15" s="1">
        <v>83430</v>
      </c>
      <c r="K15" s="1">
        <v>14</v>
      </c>
    </row>
    <row r="16" spans="1:11" x14ac:dyDescent="0.2">
      <c r="A16" t="s">
        <v>3548</v>
      </c>
      <c r="B16" s="1">
        <v>10758</v>
      </c>
      <c r="C16" s="1">
        <v>25972</v>
      </c>
      <c r="D16" s="1">
        <v>54644</v>
      </c>
      <c r="E16" s="1">
        <v>81550</v>
      </c>
      <c r="F16" s="1">
        <v>115261</v>
      </c>
      <c r="G16" s="1">
        <v>165686</v>
      </c>
      <c r="H16" s="1">
        <v>252242</v>
      </c>
      <c r="I16" s="1">
        <v>313084</v>
      </c>
      <c r="J16" s="1">
        <v>366645</v>
      </c>
      <c r="K16" s="1">
        <v>15</v>
      </c>
    </row>
    <row r="17" spans="1:11" x14ac:dyDescent="0.2">
      <c r="A17" t="s">
        <v>3549</v>
      </c>
      <c r="B17" s="1">
        <v>9943</v>
      </c>
      <c r="C17" s="1">
        <v>23489</v>
      </c>
      <c r="D17" s="1">
        <v>50263</v>
      </c>
      <c r="E17" s="1">
        <v>76096</v>
      </c>
      <c r="F17" s="1">
        <v>106469</v>
      </c>
      <c r="G17" s="1">
        <v>151684</v>
      </c>
      <c r="H17" s="1">
        <v>227726</v>
      </c>
      <c r="I17" s="1">
        <v>282398</v>
      </c>
      <c r="J17" s="1">
        <v>329295</v>
      </c>
      <c r="K17" s="1">
        <v>16</v>
      </c>
    </row>
    <row r="18" spans="1:11" x14ac:dyDescent="0.2">
      <c r="A18" t="s">
        <v>3550</v>
      </c>
      <c r="B18" s="1">
        <v>52267</v>
      </c>
      <c r="C18" s="1">
        <v>70386</v>
      </c>
      <c r="D18" s="1">
        <v>94826</v>
      </c>
      <c r="E18" s="1">
        <v>118821</v>
      </c>
      <c r="F18" s="1">
        <v>147555</v>
      </c>
      <c r="G18" s="1">
        <v>171380</v>
      </c>
      <c r="H18" s="1">
        <v>253019</v>
      </c>
      <c r="I18" s="1">
        <v>276500</v>
      </c>
      <c r="J18" s="1">
        <v>290806</v>
      </c>
      <c r="K18" s="1">
        <v>17</v>
      </c>
    </row>
    <row r="19" spans="1:11" x14ac:dyDescent="0.2">
      <c r="A19" t="s">
        <v>3551</v>
      </c>
      <c r="B19" s="1">
        <v>30877</v>
      </c>
      <c r="C19" s="1">
        <v>41581</v>
      </c>
      <c r="D19" s="1">
        <v>56019</v>
      </c>
      <c r="E19" s="1">
        <v>70194</v>
      </c>
      <c r="F19" s="1">
        <v>87168</v>
      </c>
      <c r="G19" s="1">
        <v>101243</v>
      </c>
      <c r="H19" s="1">
        <v>138127</v>
      </c>
      <c r="I19" s="1">
        <v>146890</v>
      </c>
      <c r="J19" s="1">
        <v>147145</v>
      </c>
      <c r="K19" s="1">
        <v>18</v>
      </c>
    </row>
    <row r="20" spans="1:11" x14ac:dyDescent="0.2">
      <c r="A20" t="s">
        <v>3552</v>
      </c>
      <c r="B20" s="1">
        <v>249503</v>
      </c>
      <c r="C20" s="1">
        <v>271838</v>
      </c>
      <c r="D20" s="1">
        <v>323458</v>
      </c>
      <c r="E20" s="1">
        <v>354477</v>
      </c>
      <c r="F20" s="1">
        <v>495619</v>
      </c>
      <c r="G20" s="1">
        <v>646962</v>
      </c>
      <c r="H20" s="1">
        <v>1258265</v>
      </c>
      <c r="I20" s="1">
        <v>1915953</v>
      </c>
      <c r="J20" s="1">
        <v>2497251</v>
      </c>
      <c r="K20" s="1">
        <v>19</v>
      </c>
    </row>
    <row r="21" spans="1:11" x14ac:dyDescent="0.2">
      <c r="A21" t="s">
        <v>3553</v>
      </c>
      <c r="B21" s="1">
        <v>206913</v>
      </c>
      <c r="C21" s="1">
        <v>233445</v>
      </c>
      <c r="D21" s="1">
        <v>254631</v>
      </c>
      <c r="E21" s="1">
        <v>281659</v>
      </c>
      <c r="F21" s="1">
        <v>302548</v>
      </c>
      <c r="G21" s="1">
        <v>376325</v>
      </c>
      <c r="H21" s="1">
        <v>698953</v>
      </c>
      <c r="I21" s="1">
        <v>1056576</v>
      </c>
      <c r="J21" s="1">
        <v>1366418</v>
      </c>
      <c r="K21" s="1">
        <v>20</v>
      </c>
    </row>
    <row r="22" spans="1:11" x14ac:dyDescent="0.2">
      <c r="A22" t="s">
        <v>3554</v>
      </c>
      <c r="B22" s="1">
        <v>15091</v>
      </c>
      <c r="C22" s="1">
        <v>19342</v>
      </c>
      <c r="D22" s="1">
        <v>30476</v>
      </c>
      <c r="E22" s="1">
        <v>37966</v>
      </c>
      <c r="F22" s="1">
        <v>46294</v>
      </c>
      <c r="G22" s="1">
        <v>69543</v>
      </c>
      <c r="H22" s="1">
        <v>147448</v>
      </c>
      <c r="I22" s="1">
        <v>211514</v>
      </c>
      <c r="J22" s="1">
        <v>270626</v>
      </c>
      <c r="K22" s="1">
        <v>21</v>
      </c>
    </row>
    <row r="23" spans="1:11" x14ac:dyDescent="0.2">
      <c r="A23" t="s">
        <v>3555</v>
      </c>
      <c r="B23" s="1">
        <v>60980</v>
      </c>
      <c r="C23" s="1">
        <v>66050</v>
      </c>
      <c r="D23" s="1">
        <v>76386</v>
      </c>
      <c r="E23" s="1">
        <v>87334</v>
      </c>
      <c r="F23" s="1">
        <v>120135</v>
      </c>
      <c r="G23" s="1">
        <v>184276</v>
      </c>
      <c r="H23" s="1">
        <v>383451</v>
      </c>
      <c r="I23" s="1">
        <v>664772</v>
      </c>
      <c r="J23" s="1">
        <v>1105239</v>
      </c>
      <c r="K23" s="1">
        <v>22</v>
      </c>
    </row>
    <row r="24" spans="1:11" x14ac:dyDescent="0.2">
      <c r="A24" t="s">
        <v>3556</v>
      </c>
      <c r="B24" s="1">
        <v>1532</v>
      </c>
      <c r="C24" s="1">
        <v>2065</v>
      </c>
      <c r="D24" s="1">
        <v>3092</v>
      </c>
      <c r="E24" s="1">
        <v>4660</v>
      </c>
      <c r="F24" s="1">
        <v>7081</v>
      </c>
      <c r="G24" s="1">
        <v>13432</v>
      </c>
      <c r="H24" s="1">
        <v>28458</v>
      </c>
      <c r="I24" s="1">
        <v>43696</v>
      </c>
      <c r="J24" s="1">
        <v>57554</v>
      </c>
      <c r="K24" s="1">
        <v>23</v>
      </c>
    </row>
  </sheetData>
  <pageMargins left="0.7" right="0.7" top="0.75" bottom="0.75" header="0.3" footer="0.3"/>
  <pageSetup paperSize="9" orientation="portrait" horizontalDpi="0" verticalDpi="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K24"/>
  <sheetViews>
    <sheetView workbookViewId="0">
      <selection activeCell="Q30" sqref="Q30"/>
    </sheetView>
  </sheetViews>
  <sheetFormatPr baseColWidth="10" defaultColWidth="8.83203125" defaultRowHeight="16" x14ac:dyDescent="0.2"/>
  <cols>
    <col min="18" max="18" width="9.1640625" bestFit="1" customWidth="1"/>
  </cols>
  <sheetData>
    <row r="1" spans="1:11" x14ac:dyDescent="0.2">
      <c r="A1" t="s">
        <v>4012</v>
      </c>
      <c r="B1" t="s">
        <v>4036</v>
      </c>
      <c r="C1" t="s">
        <v>4037</v>
      </c>
      <c r="D1" t="s">
        <v>4038</v>
      </c>
      <c r="E1" t="s">
        <v>4039</v>
      </c>
      <c r="F1" t="s">
        <v>4040</v>
      </c>
      <c r="G1" t="s">
        <v>4041</v>
      </c>
      <c r="H1" t="s">
        <v>4042</v>
      </c>
      <c r="I1" t="s">
        <v>4043</v>
      </c>
      <c r="J1" t="s">
        <v>4044</v>
      </c>
      <c r="K1" t="s">
        <v>4045</v>
      </c>
    </row>
    <row r="2" spans="1:11" x14ac:dyDescent="0.2">
      <c r="A2" t="s">
        <v>4013</v>
      </c>
      <c r="B2" s="1">
        <v>733583</v>
      </c>
      <c r="C2" s="1">
        <v>967539</v>
      </c>
      <c r="D2" s="1">
        <v>1601628</v>
      </c>
      <c r="E2" s="1">
        <v>2476955</v>
      </c>
      <c r="F2" s="1">
        <v>3280271</v>
      </c>
      <c r="G2" s="1">
        <v>6477001</v>
      </c>
      <c r="H2" s="1">
        <v>24695646</v>
      </c>
      <c r="I2" s="1">
        <v>44067841</v>
      </c>
      <c r="J2" s="1">
        <v>85318177</v>
      </c>
      <c r="K2" s="1">
        <v>1</v>
      </c>
    </row>
    <row r="3" spans="1:11" x14ac:dyDescent="0.2">
      <c r="A3" t="s">
        <v>4014</v>
      </c>
      <c r="B3" s="1">
        <v>260568</v>
      </c>
      <c r="C3" s="1">
        <v>274206</v>
      </c>
      <c r="D3" s="1">
        <v>275533</v>
      </c>
      <c r="E3" s="1">
        <v>326146</v>
      </c>
      <c r="F3" s="1">
        <v>413468</v>
      </c>
      <c r="G3" s="1">
        <v>503123</v>
      </c>
      <c r="H3" s="1">
        <v>2951830</v>
      </c>
      <c r="I3" s="1">
        <v>7545306</v>
      </c>
      <c r="J3" s="1">
        <v>22506144</v>
      </c>
      <c r="K3" s="1">
        <v>2</v>
      </c>
    </row>
    <row r="4" spans="1:11" x14ac:dyDescent="0.2">
      <c r="A4" t="s">
        <v>4015</v>
      </c>
      <c r="B4" s="1">
        <v>220650</v>
      </c>
      <c r="C4" s="1">
        <v>232110</v>
      </c>
      <c r="D4" s="1">
        <v>224037</v>
      </c>
      <c r="E4" s="1">
        <v>255292</v>
      </c>
      <c r="F4" s="1">
        <v>298838</v>
      </c>
      <c r="G4" s="1">
        <v>286878</v>
      </c>
      <c r="H4" s="1">
        <v>1091073</v>
      </c>
      <c r="I4" s="1">
        <v>3737649</v>
      </c>
      <c r="J4" s="1">
        <v>16941405</v>
      </c>
      <c r="K4" s="1">
        <v>3</v>
      </c>
    </row>
    <row r="5" spans="1:11" x14ac:dyDescent="0.2">
      <c r="A5" t="s">
        <v>4016</v>
      </c>
      <c r="B5" s="1">
        <v>21361</v>
      </c>
      <c r="C5" s="1">
        <v>24042</v>
      </c>
      <c r="D5" s="1">
        <v>32326</v>
      </c>
      <c r="E5" s="1">
        <v>48993</v>
      </c>
      <c r="F5" s="1">
        <v>86852</v>
      </c>
      <c r="G5" s="1">
        <v>183141</v>
      </c>
      <c r="H5" s="1">
        <v>1544534</v>
      </c>
      <c r="I5" s="1">
        <v>2558621</v>
      </c>
      <c r="J5" s="1">
        <v>3160661</v>
      </c>
      <c r="K5" s="1">
        <v>4</v>
      </c>
    </row>
    <row r="6" spans="1:11" x14ac:dyDescent="0.2">
      <c r="A6" t="s">
        <v>4017</v>
      </c>
      <c r="B6" s="1">
        <v>232003</v>
      </c>
      <c r="C6" s="1">
        <v>351862</v>
      </c>
      <c r="D6" s="1">
        <v>636455</v>
      </c>
      <c r="E6" s="1">
        <v>1022594</v>
      </c>
      <c r="F6" s="1">
        <v>1079196</v>
      </c>
      <c r="G6" s="1">
        <v>2048787</v>
      </c>
      <c r="H6" s="1">
        <v>7105768</v>
      </c>
      <c r="I6" s="1">
        <v>11020531</v>
      </c>
      <c r="J6" s="1">
        <v>14596482</v>
      </c>
      <c r="K6" s="1">
        <v>5</v>
      </c>
    </row>
    <row r="7" spans="1:11" x14ac:dyDescent="0.2">
      <c r="A7" t="s">
        <v>4018</v>
      </c>
      <c r="B7" s="1">
        <v>34918</v>
      </c>
      <c r="C7" s="1">
        <v>58556</v>
      </c>
      <c r="D7" s="1">
        <v>124686</v>
      </c>
      <c r="E7" s="1">
        <v>205711</v>
      </c>
      <c r="F7" s="1">
        <v>222568</v>
      </c>
      <c r="G7" s="1">
        <v>379330</v>
      </c>
      <c r="H7" s="1">
        <v>664393</v>
      </c>
      <c r="I7" s="1">
        <v>1314499</v>
      </c>
      <c r="J7" s="1">
        <v>1782521</v>
      </c>
      <c r="K7" s="1">
        <v>6</v>
      </c>
    </row>
    <row r="8" spans="1:11" x14ac:dyDescent="0.2">
      <c r="A8" t="s">
        <v>4019</v>
      </c>
      <c r="B8" s="1">
        <v>50283</v>
      </c>
      <c r="C8" s="1">
        <v>73207</v>
      </c>
      <c r="D8" s="1">
        <v>102530</v>
      </c>
      <c r="E8" s="1">
        <v>157696</v>
      </c>
      <c r="F8" s="1">
        <v>164413</v>
      </c>
      <c r="G8" s="1">
        <v>275661</v>
      </c>
      <c r="H8" s="1">
        <v>1038116</v>
      </c>
      <c r="I8" s="1">
        <v>1623318</v>
      </c>
      <c r="J8" s="1">
        <v>1956745</v>
      </c>
      <c r="K8" s="1">
        <v>7</v>
      </c>
    </row>
    <row r="9" spans="1:11" x14ac:dyDescent="0.2">
      <c r="A9" t="s">
        <v>4020</v>
      </c>
      <c r="B9" s="1">
        <v>30596</v>
      </c>
      <c r="C9" s="1">
        <v>60023</v>
      </c>
      <c r="D9" s="1">
        <v>107900</v>
      </c>
      <c r="E9" s="1">
        <v>202233</v>
      </c>
      <c r="F9" s="1">
        <v>212100</v>
      </c>
      <c r="G9" s="1">
        <v>330543</v>
      </c>
      <c r="H9" s="1">
        <v>1376571</v>
      </c>
      <c r="I9" s="1">
        <v>2142347</v>
      </c>
      <c r="J9" s="1">
        <v>2765245</v>
      </c>
      <c r="K9" s="1">
        <v>8</v>
      </c>
    </row>
    <row r="10" spans="1:11" x14ac:dyDescent="0.2">
      <c r="A10" t="s">
        <v>4021</v>
      </c>
      <c r="B10" s="1">
        <v>16411</v>
      </c>
      <c r="C10" s="1">
        <v>26793</v>
      </c>
      <c r="D10" s="1">
        <v>52570</v>
      </c>
      <c r="E10" s="1">
        <v>84993</v>
      </c>
      <c r="F10" s="1">
        <v>156144</v>
      </c>
      <c r="G10" s="1">
        <v>475147</v>
      </c>
      <c r="H10" s="1">
        <v>2472811</v>
      </c>
      <c r="I10" s="1">
        <v>4128983</v>
      </c>
      <c r="J10" s="1">
        <v>6472696</v>
      </c>
      <c r="K10" s="1">
        <v>9</v>
      </c>
    </row>
    <row r="11" spans="1:11" x14ac:dyDescent="0.2">
      <c r="A11" t="s">
        <v>4022</v>
      </c>
      <c r="B11" s="1">
        <v>4138</v>
      </c>
      <c r="C11" s="1">
        <v>6641</v>
      </c>
      <c r="D11" s="1">
        <v>13213</v>
      </c>
      <c r="E11" s="1">
        <v>16643</v>
      </c>
      <c r="F11" s="1">
        <v>36040</v>
      </c>
      <c r="G11" s="1">
        <v>126534</v>
      </c>
      <c r="H11" s="1">
        <v>912854</v>
      </c>
      <c r="I11" s="1">
        <v>1393392</v>
      </c>
      <c r="J11" s="1">
        <v>2102356</v>
      </c>
      <c r="K11" s="1">
        <v>10</v>
      </c>
    </row>
    <row r="12" spans="1:11" x14ac:dyDescent="0.2">
      <c r="A12" t="s">
        <v>4023</v>
      </c>
      <c r="B12" s="1">
        <v>5689</v>
      </c>
      <c r="C12" s="1">
        <v>6926</v>
      </c>
      <c r="D12" s="1">
        <v>11421</v>
      </c>
      <c r="E12" s="1">
        <v>21262</v>
      </c>
      <c r="F12" s="1">
        <v>32610</v>
      </c>
      <c r="G12" s="1">
        <v>85746</v>
      </c>
      <c r="H12" s="1">
        <v>561844</v>
      </c>
      <c r="I12" s="1">
        <v>1115530</v>
      </c>
      <c r="J12" s="1">
        <v>1506144</v>
      </c>
      <c r="K12" s="1">
        <v>11</v>
      </c>
    </row>
    <row r="13" spans="1:11" x14ac:dyDescent="0.2">
      <c r="A13" t="s">
        <v>4024</v>
      </c>
      <c r="B13" s="1">
        <v>43752</v>
      </c>
      <c r="C13" s="1">
        <v>61494</v>
      </c>
      <c r="D13" s="1">
        <v>99786</v>
      </c>
      <c r="E13" s="1">
        <v>152716</v>
      </c>
      <c r="F13" s="1">
        <v>193055</v>
      </c>
      <c r="G13" s="1">
        <v>311024</v>
      </c>
      <c r="H13" s="1">
        <v>2212502</v>
      </c>
      <c r="I13" s="1">
        <v>3773549</v>
      </c>
      <c r="J13" s="1">
        <v>7234090</v>
      </c>
      <c r="K13" s="1">
        <v>12</v>
      </c>
    </row>
    <row r="14" spans="1:11" x14ac:dyDescent="0.2">
      <c r="A14" t="s">
        <v>4025</v>
      </c>
      <c r="B14" s="1">
        <v>4290</v>
      </c>
      <c r="C14" s="1">
        <v>7124</v>
      </c>
      <c r="D14" s="1">
        <v>11975</v>
      </c>
      <c r="E14" s="1">
        <v>17900</v>
      </c>
      <c r="F14" s="1">
        <v>23862</v>
      </c>
      <c r="G14" s="1">
        <v>32909</v>
      </c>
      <c r="H14" s="1">
        <v>137931</v>
      </c>
      <c r="I14" s="1">
        <v>403624</v>
      </c>
      <c r="J14" s="1">
        <v>891820</v>
      </c>
      <c r="K14" s="1">
        <v>13</v>
      </c>
    </row>
    <row r="15" spans="1:11" x14ac:dyDescent="0.2">
      <c r="A15" t="s">
        <v>4026</v>
      </c>
      <c r="B15" s="1">
        <v>12748</v>
      </c>
      <c r="C15" s="1">
        <v>15809</v>
      </c>
      <c r="D15" s="1">
        <v>20374</v>
      </c>
      <c r="E15" s="1">
        <v>25424</v>
      </c>
      <c r="F15" s="1">
        <v>16562</v>
      </c>
      <c r="G15" s="1">
        <v>57051</v>
      </c>
      <c r="H15" s="1">
        <v>259632</v>
      </c>
      <c r="I15" s="1">
        <v>609818</v>
      </c>
      <c r="J15" s="1">
        <v>1405658</v>
      </c>
      <c r="K15" s="1">
        <v>14</v>
      </c>
    </row>
    <row r="16" spans="1:11" x14ac:dyDescent="0.2">
      <c r="A16" t="s">
        <v>4027</v>
      </c>
      <c r="B16" s="1">
        <v>19277</v>
      </c>
      <c r="C16" s="1">
        <v>62950</v>
      </c>
      <c r="D16" s="1">
        <v>227091</v>
      </c>
      <c r="E16" s="1">
        <v>442196</v>
      </c>
      <c r="F16" s="1">
        <v>788409</v>
      </c>
      <c r="G16" s="1">
        <v>1720535</v>
      </c>
      <c r="H16" s="1">
        <v>4937218</v>
      </c>
      <c r="I16" s="1">
        <v>9817463</v>
      </c>
      <c r="J16" s="1">
        <v>14132915</v>
      </c>
      <c r="K16" s="1">
        <v>15</v>
      </c>
    </row>
    <row r="17" spans="1:11" x14ac:dyDescent="0.2">
      <c r="A17" t="s">
        <v>4028</v>
      </c>
      <c r="B17" s="1">
        <v>18414</v>
      </c>
      <c r="C17" s="1">
        <v>59085</v>
      </c>
      <c r="D17" s="1">
        <v>217781</v>
      </c>
      <c r="E17" s="1">
        <v>423622</v>
      </c>
      <c r="F17" s="1">
        <v>748692</v>
      </c>
      <c r="G17" s="1">
        <v>1601083</v>
      </c>
      <c r="H17" s="1">
        <v>4487819</v>
      </c>
      <c r="I17" s="1">
        <v>9026121</v>
      </c>
      <c r="J17" s="1">
        <v>12981443</v>
      </c>
      <c r="K17" s="1">
        <v>16</v>
      </c>
    </row>
    <row r="18" spans="1:11" x14ac:dyDescent="0.2">
      <c r="A18" t="s">
        <v>4029</v>
      </c>
      <c r="B18" s="1">
        <v>26092</v>
      </c>
      <c r="C18" s="1">
        <v>40735</v>
      </c>
      <c r="D18" s="1">
        <v>101191</v>
      </c>
      <c r="E18" s="1">
        <v>184822</v>
      </c>
      <c r="F18" s="1">
        <v>200000</v>
      </c>
      <c r="G18" s="1">
        <v>633432</v>
      </c>
      <c r="H18" s="1">
        <v>2338143</v>
      </c>
      <c r="I18" s="1">
        <v>1784973</v>
      </c>
      <c r="J18" s="1">
        <v>3545713</v>
      </c>
      <c r="K18" s="1">
        <v>17</v>
      </c>
    </row>
    <row r="19" spans="1:11" x14ac:dyDescent="0.2">
      <c r="A19" t="s">
        <v>4030</v>
      </c>
      <c r="B19" s="1">
        <v>16042</v>
      </c>
      <c r="C19" s="1">
        <v>25045</v>
      </c>
      <c r="D19" s="1">
        <v>62217</v>
      </c>
      <c r="E19" s="1">
        <v>113637</v>
      </c>
      <c r="F19" s="1">
        <v>95000</v>
      </c>
      <c r="G19" s="1">
        <v>389462</v>
      </c>
      <c r="H19" s="1">
        <v>1634852</v>
      </c>
      <c r="I19" s="1">
        <v>1361081</v>
      </c>
      <c r="J19" s="1">
        <v>2432341</v>
      </c>
      <c r="K19" s="1">
        <v>18</v>
      </c>
    </row>
    <row r="20" spans="1:11" x14ac:dyDescent="0.2">
      <c r="A20" t="s">
        <v>4031</v>
      </c>
      <c r="B20" s="1">
        <v>108436</v>
      </c>
      <c r="C20" s="1">
        <v>115775</v>
      </c>
      <c r="D20" s="1">
        <v>137640</v>
      </c>
      <c r="E20" s="1">
        <v>161079</v>
      </c>
      <c r="F20" s="1">
        <v>295576</v>
      </c>
      <c r="G20" s="1">
        <v>423661</v>
      </c>
      <c r="H20" s="1">
        <v>1543565</v>
      </c>
      <c r="I20" s="1">
        <v>4282822</v>
      </c>
      <c r="J20" s="1">
        <v>13093101</v>
      </c>
      <c r="K20" s="1">
        <v>19</v>
      </c>
    </row>
    <row r="21" spans="1:11" x14ac:dyDescent="0.2">
      <c r="A21" t="s">
        <v>4032</v>
      </c>
      <c r="B21" s="1">
        <v>82538</v>
      </c>
      <c r="C21" s="1">
        <v>93492</v>
      </c>
      <c r="D21" s="1">
        <v>95490</v>
      </c>
      <c r="E21" s="1">
        <v>113755</v>
      </c>
      <c r="F21" s="1">
        <v>129484</v>
      </c>
      <c r="G21" s="1">
        <v>211333</v>
      </c>
      <c r="H21" s="1">
        <v>615212</v>
      </c>
      <c r="I21" s="1">
        <v>1811085</v>
      </c>
      <c r="J21" s="1">
        <v>6174634</v>
      </c>
      <c r="K21" s="1">
        <v>20</v>
      </c>
    </row>
    <row r="22" spans="1:11" x14ac:dyDescent="0.2">
      <c r="A22" t="s">
        <v>4033</v>
      </c>
      <c r="B22" s="1">
        <v>6036</v>
      </c>
      <c r="C22" s="1">
        <v>7543</v>
      </c>
      <c r="D22" s="1">
        <v>12495</v>
      </c>
      <c r="E22" s="1">
        <v>15946</v>
      </c>
      <c r="F22" s="1">
        <v>20528</v>
      </c>
      <c r="G22" s="1">
        <v>28014</v>
      </c>
      <c r="H22" s="1">
        <v>167930</v>
      </c>
      <c r="I22" s="1">
        <v>613455</v>
      </c>
      <c r="J22" s="1">
        <v>2046273</v>
      </c>
      <c r="K22" s="1">
        <v>21</v>
      </c>
    </row>
    <row r="23" spans="1:11" x14ac:dyDescent="0.2">
      <c r="A23" t="s">
        <v>4034</v>
      </c>
      <c r="B23" s="1">
        <v>26645</v>
      </c>
      <c r="C23" s="1">
        <v>32008</v>
      </c>
      <c r="D23" s="1">
        <v>56937</v>
      </c>
      <c r="E23" s="1">
        <v>79055</v>
      </c>
      <c r="F23" s="1">
        <v>112803</v>
      </c>
      <c r="G23" s="1">
        <v>263206</v>
      </c>
      <c r="H23" s="1">
        <v>838785</v>
      </c>
      <c r="I23" s="1">
        <v>1171193</v>
      </c>
      <c r="J23" s="1">
        <v>2866985</v>
      </c>
      <c r="K23" s="1">
        <v>22</v>
      </c>
    </row>
    <row r="24" spans="1:11" x14ac:dyDescent="0.2">
      <c r="A24" t="s">
        <v>4035</v>
      </c>
      <c r="B24" s="1">
        <v>995</v>
      </c>
      <c r="C24" s="1">
        <v>1303</v>
      </c>
      <c r="D24" s="1">
        <v>6190</v>
      </c>
      <c r="E24" s="1">
        <v>7422</v>
      </c>
      <c r="F24" s="1">
        <v>13558</v>
      </c>
      <c r="G24" s="1">
        <v>54773</v>
      </c>
      <c r="H24" s="1">
        <v>212892</v>
      </c>
      <c r="I24" s="1">
        <v>281889</v>
      </c>
      <c r="J24" s="1">
        <v>479462</v>
      </c>
      <c r="K24" s="1">
        <v>23</v>
      </c>
    </row>
  </sheetData>
  <pageMargins left="0.7" right="0.7" top="0.75" bottom="0.75" header="0.3" footer="0.3"/>
  <pageSetup paperSize="9" orientation="portrait" horizontalDpi="0" verticalDpi="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R33"/>
  <sheetViews>
    <sheetView zoomScale="75" workbookViewId="0">
      <selection activeCell="B2" sqref="B2:R9"/>
    </sheetView>
  </sheetViews>
  <sheetFormatPr baseColWidth="10" defaultColWidth="8.83203125" defaultRowHeight="16" x14ac:dyDescent="0.2"/>
  <cols>
    <col min="2" max="2" width="16" bestFit="1" customWidth="1"/>
  </cols>
  <sheetData>
    <row r="1" spans="1:18" x14ac:dyDescent="0.2">
      <c r="A1" t="s">
        <v>3593</v>
      </c>
      <c r="B1" t="s">
        <v>3598</v>
      </c>
      <c r="C1" t="s">
        <v>3631</v>
      </c>
      <c r="D1" t="s">
        <v>3632</v>
      </c>
      <c r="E1" t="s">
        <v>3633</v>
      </c>
      <c r="F1" t="s">
        <v>3634</v>
      </c>
      <c r="G1" t="s">
        <v>3635</v>
      </c>
      <c r="H1" t="s">
        <v>3636</v>
      </c>
      <c r="I1" t="s">
        <v>3637</v>
      </c>
      <c r="J1" t="s">
        <v>3638</v>
      </c>
      <c r="K1" t="s">
        <v>3639</v>
      </c>
      <c r="L1" t="s">
        <v>3640</v>
      </c>
      <c r="M1" t="s">
        <v>3641</v>
      </c>
      <c r="N1" t="s">
        <v>3642</v>
      </c>
      <c r="O1" t="s">
        <v>3643</v>
      </c>
      <c r="P1" t="s">
        <v>3644</v>
      </c>
      <c r="Q1" t="s">
        <v>3645</v>
      </c>
      <c r="R1" t="s">
        <v>3646</v>
      </c>
    </row>
    <row r="2" spans="1:18" x14ac:dyDescent="0.2">
      <c r="A2" t="s">
        <v>3594</v>
      </c>
      <c r="B2" t="s">
        <v>3599</v>
      </c>
      <c r="C2" s="494">
        <v>5.4059222340583801E-2</v>
      </c>
      <c r="D2" s="494">
        <v>4.6152990311384201E-2</v>
      </c>
      <c r="E2" s="494">
        <v>3.4203734248876572E-2</v>
      </c>
      <c r="F2" s="494">
        <v>3.042927011847496E-2</v>
      </c>
      <c r="G2" s="494">
        <v>3.178076446056366E-2</v>
      </c>
      <c r="H2" s="494">
        <v>3.1325716525316238E-2</v>
      </c>
      <c r="I2" s="494">
        <v>3.1176330521702766E-2</v>
      </c>
      <c r="J2" s="494">
        <v>2.7072001248598099E-2</v>
      </c>
      <c r="K2" s="494">
        <v>2.7657225728034973E-2</v>
      </c>
      <c r="L2" s="494">
        <v>2.5323852896690369E-2</v>
      </c>
      <c r="M2" s="494">
        <v>2.2498302161693573E-2</v>
      </c>
      <c r="N2" s="494">
        <v>1.7767095938324928E-2</v>
      </c>
      <c r="O2" s="494">
        <v>1.5965014696121216E-2</v>
      </c>
      <c r="P2" s="494">
        <v>1.3231031596660614E-2</v>
      </c>
      <c r="Q2" s="494">
        <v>9.9749341607093811E-3</v>
      </c>
      <c r="R2" s="494">
        <v>1.0125502943992615E-2</v>
      </c>
    </row>
    <row r="3" spans="1:18" x14ac:dyDescent="0.2">
      <c r="A3" t="s">
        <v>3594</v>
      </c>
      <c r="B3" t="s">
        <v>3600</v>
      </c>
      <c r="C3" s="494">
        <v>8.8278427720069885E-3</v>
      </c>
      <c r="D3" s="494">
        <v>7.6890592463314533E-3</v>
      </c>
      <c r="E3" s="494">
        <v>4.9172635190188885E-3</v>
      </c>
      <c r="F3" s="494">
        <v>3.8295288104563951E-3</v>
      </c>
      <c r="G3" s="494">
        <v>3.7675639614462852E-3</v>
      </c>
      <c r="H3" s="494">
        <v>3.6538424901664257E-3</v>
      </c>
      <c r="I3" s="494">
        <v>2.967149717733264E-3</v>
      </c>
      <c r="J3" s="494">
        <v>2.6160269044339657E-3</v>
      </c>
      <c r="K3" s="494">
        <v>2.3940789978951216E-3</v>
      </c>
      <c r="L3" s="494">
        <v>2.1518359426409006E-3</v>
      </c>
      <c r="M3" s="494">
        <v>1.3708241749554873E-3</v>
      </c>
      <c r="N3" s="494">
        <v>1.0446094674989581E-3</v>
      </c>
      <c r="O3" s="494">
        <v>1.0561746312305331E-3</v>
      </c>
      <c r="P3" s="494">
        <v>1.0493528097867966E-3</v>
      </c>
      <c r="Q3" s="494">
        <v>1.1483414564281702E-3</v>
      </c>
      <c r="R3" s="494">
        <v>1.4513590140268207E-3</v>
      </c>
    </row>
    <row r="4" spans="1:18" x14ac:dyDescent="0.2">
      <c r="A4" t="s">
        <v>3594</v>
      </c>
      <c r="B4" t="s">
        <v>3601</v>
      </c>
      <c r="C4" s="494">
        <v>2.5972002185881138E-3</v>
      </c>
      <c r="D4" s="494">
        <v>2.9063231777399778E-3</v>
      </c>
      <c r="E4" s="494">
        <v>2.5171590968966484E-3</v>
      </c>
      <c r="F4" s="494">
        <v>2.6293375995010138E-3</v>
      </c>
      <c r="G4" s="494">
        <v>2.5246951263397932E-3</v>
      </c>
      <c r="H4" s="494">
        <v>2.5583440437912941E-3</v>
      </c>
      <c r="I4" s="494">
        <v>2.8691687621176243E-3</v>
      </c>
      <c r="J4" s="494">
        <v>2.7616885490715504E-3</v>
      </c>
      <c r="K4" s="494">
        <v>2.6738927699625492E-3</v>
      </c>
      <c r="L4" s="494">
        <v>2.9195873066782951E-3</v>
      </c>
      <c r="M4" s="494">
        <v>2.302731154486537E-3</v>
      </c>
      <c r="N4" s="494">
        <v>2.1890304051339626E-3</v>
      </c>
      <c r="O4" s="494">
        <v>3.0907674226909876E-3</v>
      </c>
      <c r="P4" s="494">
        <v>3.3609187230467796E-3</v>
      </c>
      <c r="Q4" s="494">
        <v>4.2624888010323048E-3</v>
      </c>
      <c r="R4" s="494">
        <v>6.0995263047516346E-3</v>
      </c>
    </row>
    <row r="5" spans="1:18" x14ac:dyDescent="0.2">
      <c r="A5" t="s">
        <v>3594</v>
      </c>
      <c r="B5" t="s">
        <v>3602</v>
      </c>
      <c r="C5" s="494">
        <v>2.4121119640767574E-3</v>
      </c>
      <c r="D5" s="494">
        <v>2.2215833887457848E-3</v>
      </c>
      <c r="E5" s="494">
        <v>1.6453627031296492E-3</v>
      </c>
      <c r="F5" s="494">
        <v>1.3010813854634762E-3</v>
      </c>
      <c r="G5" s="494">
        <v>1.2327050790190697E-3</v>
      </c>
      <c r="H5" s="494">
        <v>1.5271971933543682E-3</v>
      </c>
      <c r="I5" s="494">
        <v>1.4357138425111771E-3</v>
      </c>
      <c r="J5" s="494">
        <v>1.3735159300267696E-3</v>
      </c>
      <c r="K5" s="494">
        <v>1.4613524544984102E-3</v>
      </c>
      <c r="L5" s="494">
        <v>1.7005264526233077E-3</v>
      </c>
      <c r="M5" s="494">
        <v>1.2525331694632769E-3</v>
      </c>
      <c r="N5" s="494">
        <v>1.3038377510383725E-3</v>
      </c>
      <c r="O5" s="494">
        <v>1.5993634006008506E-3</v>
      </c>
      <c r="P5" s="494">
        <v>1.8240467179566622E-3</v>
      </c>
      <c r="Q5" s="494">
        <v>2.2708144970238209E-3</v>
      </c>
      <c r="R5" s="494">
        <v>3.2725105993449688E-3</v>
      </c>
    </row>
    <row r="6" spans="1:18" x14ac:dyDescent="0.2">
      <c r="A6" t="s">
        <v>3594</v>
      </c>
      <c r="B6" t="s">
        <v>3603</v>
      </c>
      <c r="C6" s="494">
        <v>5.598446587100625E-4</v>
      </c>
      <c r="D6" s="494">
        <v>8.633680990897119E-4</v>
      </c>
      <c r="E6" s="494">
        <v>8.6538033792749047E-4</v>
      </c>
      <c r="F6" s="494">
        <v>8.767471881583333E-4</v>
      </c>
      <c r="G6" s="494">
        <v>8.7523512775078416E-4</v>
      </c>
      <c r="H6" s="494">
        <v>9.6939248032867908E-4</v>
      </c>
      <c r="I6" s="494">
        <v>1.0375248966738582E-3</v>
      </c>
      <c r="J6" s="494">
        <v>8.9475593995302916E-4</v>
      </c>
      <c r="K6" s="494">
        <v>8.9587492402642965E-4</v>
      </c>
      <c r="L6" s="494">
        <v>9.7556383116170764E-4</v>
      </c>
      <c r="M6" s="494">
        <v>6.7909708013758063E-4</v>
      </c>
      <c r="N6" s="494">
        <v>5.3438736358657479E-4</v>
      </c>
      <c r="O6" s="494">
        <v>5.8804830769076943E-4</v>
      </c>
      <c r="P6" s="494">
        <v>6.2015553703531623E-4</v>
      </c>
      <c r="Q6" s="494">
        <v>7.7802984742447734E-4</v>
      </c>
      <c r="R6" s="494">
        <v>1.3193245977163315E-3</v>
      </c>
    </row>
    <row r="7" spans="1:18" x14ac:dyDescent="0.2">
      <c r="A7" t="s">
        <v>3594</v>
      </c>
      <c r="B7" t="s">
        <v>3604</v>
      </c>
      <c r="C7" s="494">
        <v>6.7907832562923431E-3</v>
      </c>
      <c r="D7" s="494">
        <v>6.6178841516375542E-3</v>
      </c>
      <c r="E7" s="494">
        <v>3.6055718082934618E-3</v>
      </c>
      <c r="F7" s="494">
        <v>2.2249456960707903E-3</v>
      </c>
      <c r="G7" s="494">
        <v>2.1388430614024401E-3</v>
      </c>
      <c r="H7" s="494">
        <v>2.8177502099424601E-3</v>
      </c>
      <c r="I7" s="494">
        <v>1.5833143843337893E-3</v>
      </c>
      <c r="J7" s="494">
        <v>1.3043266953900456E-3</v>
      </c>
      <c r="K7" s="494">
        <v>1.1007525026798248E-3</v>
      </c>
      <c r="L7" s="494">
        <v>1.1146827600896358E-3</v>
      </c>
      <c r="M7" s="494">
        <v>7.4858585139736533E-4</v>
      </c>
      <c r="N7" s="494">
        <v>7.3855352820828557E-4</v>
      </c>
      <c r="O7" s="494">
        <v>9.0986391296610236E-4</v>
      </c>
      <c r="P7" s="494">
        <v>1.7518997192382812E-3</v>
      </c>
      <c r="Q7" s="494">
        <v>1.4378620544448495E-3</v>
      </c>
      <c r="R7" s="494">
        <v>1.8187052337452769E-3</v>
      </c>
    </row>
    <row r="8" spans="1:18" x14ac:dyDescent="0.2">
      <c r="A8" t="s">
        <v>3594</v>
      </c>
      <c r="B8" t="s">
        <v>3605</v>
      </c>
      <c r="C8" s="494">
        <v>1.0496605187654495E-2</v>
      </c>
      <c r="D8" s="494">
        <v>8.5530318319797516E-3</v>
      </c>
      <c r="E8" s="494">
        <v>5.5132433772087097E-3</v>
      </c>
      <c r="F8" s="494">
        <v>4.3464237824082375E-3</v>
      </c>
      <c r="G8" s="494">
        <v>4.6631041914224625E-3</v>
      </c>
      <c r="H8" s="494">
        <v>5.1996461115777493E-3</v>
      </c>
      <c r="I8" s="494">
        <v>4.9456269480288029E-3</v>
      </c>
      <c r="J8" s="494">
        <v>4.184287041425705E-3</v>
      </c>
      <c r="K8" s="494">
        <v>5.3386385552585125E-3</v>
      </c>
      <c r="L8" s="494">
        <v>6.2075010500848293E-3</v>
      </c>
      <c r="M8" s="494">
        <v>5.2059395238757133E-3</v>
      </c>
      <c r="N8" s="494">
        <v>5.9636598452925682E-3</v>
      </c>
      <c r="O8" s="494">
        <v>8.334871381521225E-3</v>
      </c>
      <c r="P8" s="494">
        <v>1.0719748213887215E-2</v>
      </c>
      <c r="Q8" s="494">
        <v>1.3852749019861221E-2</v>
      </c>
      <c r="R8" s="494">
        <v>1.9610477611422539E-2</v>
      </c>
    </row>
    <row r="9" spans="1:18" x14ac:dyDescent="0.2">
      <c r="A9" t="s">
        <v>3594</v>
      </c>
      <c r="B9" t="s">
        <v>3606</v>
      </c>
      <c r="C9" s="494">
        <v>4.990377277135849E-2</v>
      </c>
      <c r="D9" s="494">
        <v>4.3198622763156891E-2</v>
      </c>
      <c r="E9" s="494">
        <v>3.3697295933961868E-2</v>
      </c>
      <c r="F9" s="494">
        <v>2.6778301224112511E-2</v>
      </c>
      <c r="G9" s="494">
        <v>2.5875944644212723E-2</v>
      </c>
      <c r="H9" s="494">
        <v>2.7409948408603668E-2</v>
      </c>
      <c r="I9" s="494">
        <v>2.5376413017511368E-2</v>
      </c>
      <c r="J9" s="494">
        <v>2.2656524553894997E-2</v>
      </c>
      <c r="K9" s="494">
        <v>2.7216041460633278E-2</v>
      </c>
      <c r="L9" s="494">
        <v>2.9692420735955238E-2</v>
      </c>
      <c r="M9" s="494">
        <v>2.4503584951162338E-2</v>
      </c>
      <c r="N9" s="494">
        <v>2.3280223831534386E-2</v>
      </c>
      <c r="O9" s="494">
        <v>2.6065131649374962E-2</v>
      </c>
      <c r="P9" s="494">
        <v>2.7860131114721298E-2</v>
      </c>
      <c r="Q9" s="494">
        <v>3.1917866319417953E-2</v>
      </c>
      <c r="R9" s="494">
        <v>3.7942506372928619E-2</v>
      </c>
    </row>
    <row r="10" spans="1:18" x14ac:dyDescent="0.2">
      <c r="A10" t="s">
        <v>3595</v>
      </c>
      <c r="B10" t="s">
        <v>3607</v>
      </c>
      <c r="C10" s="494">
        <v>0.16499190032482147</v>
      </c>
      <c r="D10" s="494">
        <v>0.14609722793102264</v>
      </c>
      <c r="E10" s="494">
        <v>9.4858184456825256E-2</v>
      </c>
      <c r="F10" s="494">
        <v>7.1849159896373749E-2</v>
      </c>
      <c r="G10" s="494">
        <v>5.0762902945280075E-2</v>
      </c>
      <c r="H10" s="494">
        <v>6.1076663434505463E-2</v>
      </c>
      <c r="I10" s="494">
        <v>5.603380873799324E-2</v>
      </c>
      <c r="J10" s="494">
        <v>5.8432698249816895E-2</v>
      </c>
      <c r="K10" s="494">
        <v>6.3854403793811798E-2</v>
      </c>
      <c r="L10" s="494">
        <v>7.9521484673023224E-2</v>
      </c>
      <c r="M10" s="494">
        <v>7.3493659496307373E-2</v>
      </c>
      <c r="N10" s="494">
        <v>8.5418671369552612E-2</v>
      </c>
      <c r="O10" s="494">
        <v>9.4580464065074921E-2</v>
      </c>
      <c r="P10" s="494">
        <v>9.9450550973415375E-2</v>
      </c>
      <c r="Q10" s="494">
        <v>0.12127098441123962</v>
      </c>
      <c r="R10" s="494">
        <v>0.12532247602939606</v>
      </c>
    </row>
    <row r="11" spans="1:18" x14ac:dyDescent="0.2">
      <c r="A11" t="s">
        <v>3595</v>
      </c>
      <c r="B11" t="s">
        <v>3608</v>
      </c>
      <c r="C11" s="494">
        <v>9.1544821858406067E-2</v>
      </c>
      <c r="D11" s="494">
        <v>9.7203619778156281E-2</v>
      </c>
      <c r="E11" s="494">
        <v>0.1083742156624794</v>
      </c>
      <c r="F11" s="494">
        <v>0.1072302982211113</v>
      </c>
      <c r="G11" s="494">
        <v>0.1020948737859726</v>
      </c>
      <c r="H11" s="494">
        <v>9.393678605556488E-2</v>
      </c>
      <c r="I11" s="494">
        <v>0.10398705303668976</v>
      </c>
      <c r="J11" s="494">
        <v>0.1066771000623703</v>
      </c>
      <c r="K11" s="494">
        <v>9.7939871251583099E-2</v>
      </c>
      <c r="L11" s="494">
        <v>8.6662076413631439E-2</v>
      </c>
      <c r="M11" s="494">
        <v>7.681313157081604E-2</v>
      </c>
      <c r="N11" s="494">
        <v>5.9855978935956955E-2</v>
      </c>
      <c r="O11" s="494">
        <v>4.4142242521047592E-2</v>
      </c>
      <c r="P11" s="494">
        <v>3.2889008522033691E-2</v>
      </c>
      <c r="Q11" s="494">
        <v>3.5177513957023621E-2</v>
      </c>
      <c r="R11" s="494">
        <v>3.1728118658065796E-2</v>
      </c>
    </row>
    <row r="12" spans="1:18" x14ac:dyDescent="0.2">
      <c r="A12" t="s">
        <v>3595</v>
      </c>
      <c r="B12" t="s">
        <v>3609</v>
      </c>
      <c r="C12" s="494">
        <v>7.3279878124594688E-3</v>
      </c>
      <c r="D12" s="494">
        <v>9.1180531308054924E-3</v>
      </c>
      <c r="E12" s="494">
        <v>1.397261954843998E-2</v>
      </c>
      <c r="F12" s="494">
        <v>1.5738373622298241E-2</v>
      </c>
      <c r="G12" s="494">
        <v>1.7264839261770248E-2</v>
      </c>
      <c r="H12" s="494">
        <v>1.8704818561673164E-2</v>
      </c>
      <c r="I12" s="494">
        <v>2.4392051622271538E-2</v>
      </c>
      <c r="J12" s="494">
        <v>2.8315609320998192E-2</v>
      </c>
      <c r="K12" s="494">
        <v>3.7917669862508774E-2</v>
      </c>
      <c r="L12" s="494">
        <v>4.34066541492939E-2</v>
      </c>
      <c r="M12" s="494">
        <v>5.1595680415630341E-2</v>
      </c>
      <c r="N12" s="494">
        <v>5.0109516829252243E-2</v>
      </c>
      <c r="O12" s="494">
        <v>4.4920239597558975E-2</v>
      </c>
      <c r="P12" s="494">
        <v>4.0736578404903412E-2</v>
      </c>
      <c r="Q12" s="494">
        <v>4.1177608072757721E-2</v>
      </c>
      <c r="R12" s="494">
        <v>4.0509626269340515E-2</v>
      </c>
    </row>
    <row r="13" spans="1:18" x14ac:dyDescent="0.2">
      <c r="A13" t="s">
        <v>3595</v>
      </c>
      <c r="B13" t="s">
        <v>3610</v>
      </c>
      <c r="C13" s="494">
        <v>2.1237364038825035E-2</v>
      </c>
      <c r="D13" s="494">
        <v>2.2307313978672028E-2</v>
      </c>
      <c r="E13" s="494">
        <v>2.5710210204124451E-2</v>
      </c>
      <c r="F13" s="494">
        <v>2.6278553530573845E-2</v>
      </c>
      <c r="G13" s="494">
        <v>2.4969907477498055E-2</v>
      </c>
      <c r="H13" s="494">
        <v>2.2690718993544579E-2</v>
      </c>
      <c r="I13" s="494">
        <v>2.7084806933999062E-2</v>
      </c>
      <c r="J13" s="494">
        <v>2.8230512514710426E-2</v>
      </c>
      <c r="K13" s="494">
        <v>2.8241353109478951E-2</v>
      </c>
      <c r="L13" s="494">
        <v>3.0937416478991508E-2</v>
      </c>
      <c r="M13" s="494">
        <v>3.5930480808019638E-2</v>
      </c>
      <c r="N13" s="494">
        <v>3.2463796436786652E-2</v>
      </c>
      <c r="O13" s="494">
        <v>3.487207368016243E-2</v>
      </c>
      <c r="P13" s="494">
        <v>3.3338233828544617E-2</v>
      </c>
      <c r="Q13" s="494">
        <v>3.8081228733062744E-2</v>
      </c>
      <c r="R13" s="494">
        <v>4.9988038837909698E-2</v>
      </c>
    </row>
    <row r="14" spans="1:18" x14ac:dyDescent="0.2">
      <c r="A14" t="s">
        <v>3595</v>
      </c>
      <c r="B14" t="s">
        <v>3611</v>
      </c>
      <c r="C14" s="494">
        <v>4.8244977369904518E-3</v>
      </c>
      <c r="D14" s="494">
        <v>9.1322101652622223E-3</v>
      </c>
      <c r="E14" s="494">
        <v>1.4349707402288914E-2</v>
      </c>
      <c r="F14" s="494">
        <v>1.8730027601122856E-2</v>
      </c>
      <c r="G14" s="494">
        <v>1.7360365018248558E-2</v>
      </c>
      <c r="H14" s="494">
        <v>1.4645596966147423E-2</v>
      </c>
      <c r="I14" s="494">
        <v>2.8499279171228409E-2</v>
      </c>
      <c r="J14" s="494">
        <v>3.0854826793074608E-2</v>
      </c>
      <c r="K14" s="494">
        <v>2.0762581378221512E-2</v>
      </c>
      <c r="L14" s="494">
        <v>2.884688600897789E-2</v>
      </c>
      <c r="M14" s="494">
        <v>2.5965802371501923E-2</v>
      </c>
      <c r="N14" s="494">
        <v>2.6215847581624985E-2</v>
      </c>
      <c r="O14" s="494">
        <v>2.0396500825881958E-2</v>
      </c>
      <c r="P14" s="494">
        <v>1.6725795343518257E-2</v>
      </c>
      <c r="Q14" s="494">
        <v>2.0310860127210617E-2</v>
      </c>
      <c r="R14" s="494">
        <v>1.9029656425118446E-2</v>
      </c>
    </row>
    <row r="15" spans="1:18" x14ac:dyDescent="0.2">
      <c r="A15" t="s">
        <v>3595</v>
      </c>
      <c r="B15" t="s">
        <v>3612</v>
      </c>
      <c r="C15" s="494">
        <v>1.9686188548803329E-2</v>
      </c>
      <c r="D15" s="494">
        <v>2.2921120747923851E-2</v>
      </c>
      <c r="E15" s="494">
        <v>3.6459699273109436E-2</v>
      </c>
      <c r="F15" s="494">
        <v>4.3526288121938705E-2</v>
      </c>
      <c r="G15" s="494">
        <v>4.5979775488376617E-2</v>
      </c>
      <c r="H15" s="494">
        <v>4.6248964965343475E-2</v>
      </c>
      <c r="I15" s="494">
        <v>5.9063557535409927E-2</v>
      </c>
      <c r="J15" s="494">
        <v>6.0434833168983459E-2</v>
      </c>
      <c r="K15" s="494">
        <v>4.8433128744363785E-2</v>
      </c>
      <c r="L15" s="494">
        <v>5.0062045454978943E-2</v>
      </c>
      <c r="M15" s="494">
        <v>5.0219416618347168E-2</v>
      </c>
      <c r="N15" s="494">
        <v>4.0325302630662918E-2</v>
      </c>
      <c r="O15" s="494">
        <v>3.4323405474424362E-2</v>
      </c>
      <c r="P15" s="494">
        <v>2.3615885525941849E-2</v>
      </c>
      <c r="Q15" s="494">
        <v>2.3667676374316216E-2</v>
      </c>
      <c r="R15" s="494">
        <v>2.370605431497097E-2</v>
      </c>
    </row>
    <row r="16" spans="1:18" x14ac:dyDescent="0.2">
      <c r="A16" t="s">
        <v>3595</v>
      </c>
      <c r="B16" t="s">
        <v>3613</v>
      </c>
      <c r="C16" s="494">
        <v>1.2551909312605858E-2</v>
      </c>
      <c r="D16" s="494">
        <v>1.1560852639377117E-2</v>
      </c>
      <c r="E16" s="494">
        <v>1.6255633905529976E-2</v>
      </c>
      <c r="F16" s="494">
        <v>1.6704486683011055E-2</v>
      </c>
      <c r="G16" s="494">
        <v>1.6747964546084404E-2</v>
      </c>
      <c r="H16" s="494">
        <v>1.6753779724240303E-2</v>
      </c>
      <c r="I16" s="494">
        <v>2.253231406211853E-2</v>
      </c>
      <c r="J16" s="494">
        <v>2.6626035571098328E-2</v>
      </c>
      <c r="K16" s="494">
        <v>2.5600459426641464E-2</v>
      </c>
      <c r="L16" s="494">
        <v>2.4247961118817329E-2</v>
      </c>
      <c r="M16" s="494">
        <v>2.9366372153162956E-2</v>
      </c>
      <c r="N16" s="494">
        <v>2.7546357363462448E-2</v>
      </c>
      <c r="O16" s="494">
        <v>2.0604886114597321E-2</v>
      </c>
      <c r="P16" s="494">
        <v>1.5975862741470337E-2</v>
      </c>
      <c r="Q16" s="494">
        <v>1.7432034015655518E-2</v>
      </c>
      <c r="R16" s="494">
        <v>1.4756686985492706E-2</v>
      </c>
    </row>
    <row r="17" spans="1:18" x14ac:dyDescent="0.2">
      <c r="A17" t="s">
        <v>3595</v>
      </c>
      <c r="B17" t="s">
        <v>3614</v>
      </c>
      <c r="C17" s="494">
        <v>3.9295520633459091E-2</v>
      </c>
      <c r="D17" s="494">
        <v>3.1826406717300415E-2</v>
      </c>
      <c r="E17" s="494">
        <v>3.4792300313711166E-2</v>
      </c>
      <c r="F17" s="494">
        <v>3.2123666256666183E-2</v>
      </c>
      <c r="G17" s="494">
        <v>5.1025822758674622E-2</v>
      </c>
      <c r="H17" s="494">
        <v>5.3645636886358261E-2</v>
      </c>
      <c r="I17" s="494">
        <v>4.9511842429637909E-2</v>
      </c>
      <c r="J17" s="494">
        <v>3.9611667394638062E-2</v>
      </c>
      <c r="K17" s="494">
        <v>5.4347366094589233E-2</v>
      </c>
      <c r="L17" s="494">
        <v>4.7945801168680191E-2</v>
      </c>
      <c r="M17" s="494">
        <v>6.0670360922813416E-2</v>
      </c>
      <c r="N17" s="494">
        <v>6.1975955963134766E-2</v>
      </c>
      <c r="O17" s="494">
        <v>6.5414391458034515E-2</v>
      </c>
      <c r="P17" s="494">
        <v>6.7566521465778351E-2</v>
      </c>
      <c r="Q17" s="494">
        <v>6.965116411447525E-2</v>
      </c>
      <c r="R17" s="494">
        <v>7.8757911920547485E-2</v>
      </c>
    </row>
    <row r="18" spans="1:18" x14ac:dyDescent="0.2">
      <c r="A18" t="s">
        <v>3596</v>
      </c>
      <c r="B18" t="s">
        <v>3615</v>
      </c>
      <c r="C18" s="494">
        <v>0.20909653604030609</v>
      </c>
      <c r="D18" s="494">
        <v>0.18132364749908447</v>
      </c>
      <c r="E18" s="494">
        <v>8.2597441971302032E-2</v>
      </c>
      <c r="F18" s="494">
        <v>5.0190400332212448E-2</v>
      </c>
      <c r="G18" s="494">
        <v>3.7056483328342438E-2</v>
      </c>
      <c r="H18" s="494">
        <v>4.1503436863422394E-2</v>
      </c>
      <c r="I18" s="494">
        <v>3.2759007066488266E-2</v>
      </c>
      <c r="J18" s="494">
        <v>3.3223669975996017E-2</v>
      </c>
      <c r="K18" s="494">
        <v>1.9161024829372764E-3</v>
      </c>
      <c r="L18" s="494">
        <v>2.1857144311070442E-2</v>
      </c>
      <c r="M18" s="494">
        <v>2.2757397964596748E-2</v>
      </c>
      <c r="N18" s="494">
        <v>3.5556282848119736E-2</v>
      </c>
      <c r="O18" s="494">
        <v>5.6708101183176041E-2</v>
      </c>
      <c r="P18" s="494">
        <v>6.8220600485801697E-2</v>
      </c>
      <c r="Q18" s="494">
        <v>9.1562144458293915E-2</v>
      </c>
      <c r="R18" s="494">
        <v>0.11188612878322601</v>
      </c>
    </row>
    <row r="19" spans="1:18" x14ac:dyDescent="0.2">
      <c r="A19" t="s">
        <v>3596</v>
      </c>
      <c r="B19" t="s">
        <v>3616</v>
      </c>
      <c r="C19" s="494">
        <v>0.15403403341770172</v>
      </c>
      <c r="D19" s="494">
        <v>0.1895872950553894</v>
      </c>
      <c r="E19" s="494">
        <v>0.23408496379852295</v>
      </c>
      <c r="F19" s="494">
        <v>0.24558447301387787</v>
      </c>
      <c r="G19" s="494">
        <v>0.22219611704349518</v>
      </c>
      <c r="H19" s="494">
        <v>0.20821361243724823</v>
      </c>
      <c r="I19" s="494">
        <v>0.24402543902397156</v>
      </c>
      <c r="J19" s="494">
        <v>0.23354288935661316</v>
      </c>
      <c r="K19" s="494">
        <v>0.19917809963226318</v>
      </c>
      <c r="L19" s="494">
        <v>0.2121538370847702</v>
      </c>
      <c r="M19" s="494">
        <v>0.21734331548213959</v>
      </c>
      <c r="N19" s="494">
        <v>0.2256673276424408</v>
      </c>
      <c r="O19" s="494">
        <v>0.22641897201538086</v>
      </c>
      <c r="P19" s="494">
        <v>0.22621448338031769</v>
      </c>
      <c r="Q19" s="494">
        <v>0.17646795511245728</v>
      </c>
      <c r="R19" s="494">
        <v>0.15727697312831879</v>
      </c>
    </row>
    <row r="20" spans="1:18" x14ac:dyDescent="0.2">
      <c r="A20" t="s">
        <v>3596</v>
      </c>
      <c r="B20" t="s">
        <v>3617</v>
      </c>
      <c r="C20" s="494">
        <v>1.0573839768767357E-2</v>
      </c>
      <c r="D20" s="494">
        <v>1.4168723486363888E-2</v>
      </c>
      <c r="E20" s="494">
        <v>1.6891872510313988E-2</v>
      </c>
      <c r="F20" s="494">
        <v>1.8964629620313644E-2</v>
      </c>
      <c r="G20" s="494">
        <v>2.3346439003944397E-2</v>
      </c>
      <c r="H20" s="494">
        <v>2.8362536802887917E-2</v>
      </c>
      <c r="I20" s="494">
        <v>2.3903762921690941E-2</v>
      </c>
      <c r="J20" s="494">
        <v>2.3089613765478134E-2</v>
      </c>
      <c r="K20" s="494">
        <v>2.8982194140553474E-2</v>
      </c>
      <c r="L20" s="494">
        <v>3.1504008919000626E-2</v>
      </c>
      <c r="M20" s="494">
        <v>2.9760763049125671E-2</v>
      </c>
      <c r="N20" s="494">
        <v>4.2935639619827271E-2</v>
      </c>
      <c r="O20" s="494">
        <v>4.0640782564878464E-2</v>
      </c>
      <c r="P20" s="494">
        <v>4.875565692782402E-2</v>
      </c>
      <c r="Q20" s="494">
        <v>4.3390143662691116E-2</v>
      </c>
      <c r="R20" s="494">
        <v>2.4740444496273994E-2</v>
      </c>
    </row>
    <row r="21" spans="1:18" x14ac:dyDescent="0.2">
      <c r="A21" t="s">
        <v>3596</v>
      </c>
      <c r="B21" t="s">
        <v>3618</v>
      </c>
      <c r="C21" s="494">
        <v>2.4724233895540237E-2</v>
      </c>
      <c r="D21" s="494">
        <v>2.8622571378946304E-2</v>
      </c>
      <c r="E21" s="494">
        <v>3.109956718981266E-2</v>
      </c>
      <c r="F21" s="494">
        <v>3.4056328237056732E-2</v>
      </c>
      <c r="G21" s="494">
        <v>3.0564656481146812E-2</v>
      </c>
      <c r="H21" s="494">
        <v>3.0400466173887253E-2</v>
      </c>
      <c r="I21" s="494">
        <v>2.6042530313134193E-2</v>
      </c>
      <c r="J21" s="494">
        <v>2.5152688845992088E-2</v>
      </c>
      <c r="K21" s="494">
        <v>2.036653459072113E-2</v>
      </c>
      <c r="L21" s="494">
        <v>2.0742738619446754E-2</v>
      </c>
      <c r="M21" s="494">
        <v>2.5257322937250137E-2</v>
      </c>
      <c r="N21" s="494">
        <v>3.2761495560407639E-2</v>
      </c>
      <c r="O21" s="494">
        <v>3.3400651067495346E-2</v>
      </c>
      <c r="P21" s="494">
        <v>4.015195369720459E-2</v>
      </c>
      <c r="Q21" s="494">
        <v>4.278763011097908E-2</v>
      </c>
      <c r="R21" s="494">
        <v>2.7350734919309616E-2</v>
      </c>
    </row>
    <row r="22" spans="1:18" x14ac:dyDescent="0.2">
      <c r="A22" t="s">
        <v>3596</v>
      </c>
      <c r="B22" t="s">
        <v>3619</v>
      </c>
      <c r="C22" s="494">
        <v>1.839413121342659E-2</v>
      </c>
      <c r="D22" s="494">
        <v>4.4219169765710831E-2</v>
      </c>
      <c r="E22" s="494">
        <v>0.12018532305955887</v>
      </c>
      <c r="F22" s="494">
        <v>0.1599111407995224</v>
      </c>
      <c r="G22" s="494">
        <v>0.19632734358310699</v>
      </c>
      <c r="H22" s="494">
        <v>0.23239174485206604</v>
      </c>
      <c r="I22" s="494">
        <v>0.1705014556646347</v>
      </c>
      <c r="J22" s="494">
        <v>0.16003568470478058</v>
      </c>
      <c r="K22" s="494">
        <v>0.23413468897342682</v>
      </c>
      <c r="L22" s="494">
        <v>0.18691138923168182</v>
      </c>
      <c r="M22" s="494">
        <v>0.19005441665649414</v>
      </c>
      <c r="N22" s="494">
        <v>0.16258879005908966</v>
      </c>
      <c r="O22" s="494">
        <v>0.16884146630764008</v>
      </c>
      <c r="P22" s="494">
        <v>0.18190903961658478</v>
      </c>
      <c r="Q22" s="494">
        <v>0.14587552845478058</v>
      </c>
      <c r="R22" s="494">
        <v>0.13569846749305725</v>
      </c>
    </row>
    <row r="23" spans="1:18" x14ac:dyDescent="0.2">
      <c r="A23" t="s">
        <v>3596</v>
      </c>
      <c r="B23" t="s">
        <v>3620</v>
      </c>
      <c r="C23" s="494">
        <v>1.6417084261775017E-2</v>
      </c>
      <c r="D23" s="494">
        <v>2.3520367220044136E-2</v>
      </c>
      <c r="E23" s="494">
        <v>4.0336024016141891E-2</v>
      </c>
      <c r="F23" s="494">
        <v>5.0017029047012329E-2</v>
      </c>
      <c r="G23" s="494">
        <v>5.3226180374622345E-2</v>
      </c>
      <c r="H23" s="494">
        <v>1.8122135661542416E-3</v>
      </c>
      <c r="I23" s="494">
        <v>2.8016258031129837E-2</v>
      </c>
      <c r="J23" s="494">
        <v>5.2029632031917572E-2</v>
      </c>
      <c r="K23" s="494">
        <v>4.7808792442083359E-2</v>
      </c>
      <c r="L23" s="494">
        <v>4.5348979532718658E-2</v>
      </c>
      <c r="M23" s="494">
        <v>3.6021996289491653E-2</v>
      </c>
      <c r="N23" s="494">
        <v>4.7104384750127792E-2</v>
      </c>
      <c r="O23" s="494">
        <v>3.6895714700222015E-2</v>
      </c>
      <c r="P23" s="494">
        <v>1.4422734268009663E-2</v>
      </c>
      <c r="Q23" s="494">
        <v>1.9565396010875702E-2</v>
      </c>
      <c r="R23" s="494">
        <v>1.0952183045446873E-2</v>
      </c>
    </row>
    <row r="24" spans="1:18" x14ac:dyDescent="0.2">
      <c r="A24" t="s">
        <v>3596</v>
      </c>
      <c r="B24" t="s">
        <v>3621</v>
      </c>
      <c r="C24" s="494">
        <v>1.1138489469885826E-2</v>
      </c>
      <c r="D24" s="494">
        <v>1.1737640015780926E-2</v>
      </c>
      <c r="E24" s="494">
        <v>1.4070923440158367E-2</v>
      </c>
      <c r="F24" s="494">
        <v>1.478953380137682E-2</v>
      </c>
      <c r="G24" s="494">
        <v>1.4738806523382664E-2</v>
      </c>
      <c r="H24" s="494">
        <v>1.6842521727085114E-2</v>
      </c>
      <c r="I24" s="494">
        <v>1.6091404482722282E-2</v>
      </c>
      <c r="J24" s="494">
        <v>1.8913047388195992E-2</v>
      </c>
      <c r="K24" s="494">
        <v>1.5593241900205612E-2</v>
      </c>
      <c r="L24" s="494">
        <v>1.3644067570567131E-2</v>
      </c>
      <c r="M24" s="494">
        <v>1.127272192388773E-2</v>
      </c>
      <c r="N24" s="494">
        <v>1.0088264010846615E-2</v>
      </c>
      <c r="O24" s="494">
        <v>8.0804163590073586E-3</v>
      </c>
      <c r="P24" s="494">
        <v>7.5977770611643791E-3</v>
      </c>
      <c r="Q24" s="494">
        <v>1.009410060942173E-2</v>
      </c>
      <c r="R24" s="494">
        <v>8.113727904856205E-3</v>
      </c>
    </row>
    <row r="25" spans="1:18" x14ac:dyDescent="0.2">
      <c r="A25" t="s">
        <v>3596</v>
      </c>
      <c r="B25" t="s">
        <v>3622</v>
      </c>
      <c r="C25" s="494">
        <v>5.8514103293418884E-2</v>
      </c>
      <c r="D25" s="494">
        <v>3.8450922816991806E-2</v>
      </c>
      <c r="E25" s="494">
        <v>2.8996268287301064E-2</v>
      </c>
      <c r="F25" s="494">
        <v>2.1889958530664444E-2</v>
      </c>
      <c r="G25" s="494">
        <v>2.3478657007217407E-2</v>
      </c>
      <c r="H25" s="494">
        <v>3.730865940451622E-2</v>
      </c>
      <c r="I25" s="494">
        <v>1.6164204105734825E-2</v>
      </c>
      <c r="J25" s="494">
        <v>1.1966362595558167E-2</v>
      </c>
      <c r="K25" s="494">
        <v>6.1856643296778202E-3</v>
      </c>
      <c r="L25" s="494">
        <v>6.1215409077703953E-3</v>
      </c>
      <c r="M25" s="494">
        <v>4.9155647866427898E-3</v>
      </c>
      <c r="N25" s="494">
        <v>6.5649887546896935E-3</v>
      </c>
      <c r="O25" s="494">
        <v>1.2150446884334087E-2</v>
      </c>
      <c r="P25" s="494">
        <v>2.2012047469615936E-2</v>
      </c>
      <c r="Q25" s="494">
        <v>3.7844952195882797E-2</v>
      </c>
      <c r="R25" s="494">
        <v>5.8542869985103607E-2</v>
      </c>
    </row>
    <row r="26" spans="1:18" x14ac:dyDescent="0.2">
      <c r="A26" t="s">
        <v>3597</v>
      </c>
      <c r="B26" t="s">
        <v>3623</v>
      </c>
      <c r="C26" s="494">
        <v>5.5171474814414978E-2</v>
      </c>
      <c r="D26" s="494">
        <v>4.0808558464050293E-2</v>
      </c>
      <c r="E26" s="494">
        <v>1.5270484611392021E-2</v>
      </c>
      <c r="F26" s="494">
        <v>1.200154609978199E-2</v>
      </c>
      <c r="G26" s="494">
        <v>1.1441986076533794E-2</v>
      </c>
      <c r="H26" s="494">
        <v>1.0149598121643066E-2</v>
      </c>
      <c r="I26" s="494">
        <v>9.7414171323180199E-3</v>
      </c>
      <c r="J26" s="494">
        <v>1.0915076360106468E-2</v>
      </c>
      <c r="K26" s="494">
        <v>2.0932240877300501E-3</v>
      </c>
      <c r="L26" s="494">
        <v>3.5064001567661762E-3</v>
      </c>
      <c r="M26" s="494">
        <v>6.0003609396517277E-3</v>
      </c>
      <c r="N26" s="494">
        <v>1.512210164219141E-2</v>
      </c>
      <c r="O26" s="494">
        <v>2.5734243914484978E-2</v>
      </c>
      <c r="P26" s="494">
        <v>2.7549432590603828E-2</v>
      </c>
      <c r="Q26" s="494">
        <v>3.7713292986154556E-2</v>
      </c>
      <c r="R26" s="494">
        <v>3.9054024964570999E-2</v>
      </c>
    </row>
    <row r="27" spans="1:18" x14ac:dyDescent="0.2">
      <c r="A27" t="s">
        <v>3597</v>
      </c>
      <c r="B27" t="s">
        <v>3624</v>
      </c>
      <c r="C27" s="494">
        <v>7.8303404152393341E-2</v>
      </c>
      <c r="D27" s="494">
        <v>8.6432941257953644E-2</v>
      </c>
      <c r="E27" s="494">
        <v>8.4875389933586121E-2</v>
      </c>
      <c r="F27" s="494">
        <v>0.10462531447410583</v>
      </c>
      <c r="G27" s="494">
        <v>8.2130558788776398E-2</v>
      </c>
      <c r="H27" s="494">
        <v>5.3538255393505096E-2</v>
      </c>
      <c r="I27" s="494">
        <v>3.6958180367946625E-2</v>
      </c>
      <c r="J27" s="494">
        <v>4.7468699514865875E-2</v>
      </c>
      <c r="K27" s="494">
        <v>5.2840489894151688E-2</v>
      </c>
      <c r="L27" s="494">
        <v>4.7172669321298599E-2</v>
      </c>
      <c r="M27" s="494">
        <v>3.2122008502483368E-2</v>
      </c>
      <c r="N27" s="494">
        <v>4.4474970549345016E-2</v>
      </c>
      <c r="O27" s="494">
        <v>5.3655881434679031E-2</v>
      </c>
      <c r="P27" s="494">
        <v>5.2798811346292496E-2</v>
      </c>
      <c r="Q27" s="494">
        <v>4.0015283972024918E-2</v>
      </c>
      <c r="R27" s="494">
        <v>3.8635492324829102E-2</v>
      </c>
    </row>
    <row r="28" spans="1:18" x14ac:dyDescent="0.2">
      <c r="A28" t="s">
        <v>3597</v>
      </c>
      <c r="B28" t="s">
        <v>3625</v>
      </c>
      <c r="C28" s="494">
        <v>5.7415738701820374E-3</v>
      </c>
      <c r="D28" s="494">
        <v>6.8299286067485809E-3</v>
      </c>
      <c r="E28" s="494">
        <v>7.1151410229504108E-3</v>
      </c>
      <c r="F28" s="494">
        <v>8.8686328381299973E-3</v>
      </c>
      <c r="G28" s="494">
        <v>1.2417691759765148E-2</v>
      </c>
      <c r="H28" s="494">
        <v>1.3912421651184559E-2</v>
      </c>
      <c r="I28" s="494">
        <v>1.532197929918766E-2</v>
      </c>
      <c r="J28" s="494">
        <v>1.6881011426448822E-2</v>
      </c>
      <c r="K28" s="494">
        <v>1.763809472322464E-2</v>
      </c>
      <c r="L28" s="494">
        <v>1.6391048207879066E-2</v>
      </c>
      <c r="M28" s="494">
        <v>1.9621381536126137E-2</v>
      </c>
      <c r="N28" s="494">
        <v>1.9587092101573944E-2</v>
      </c>
      <c r="O28" s="494">
        <v>1.5140308067202568E-2</v>
      </c>
      <c r="P28" s="494">
        <v>1.6335906460881233E-2</v>
      </c>
      <c r="Q28" s="494">
        <v>1.6528995707631111E-2</v>
      </c>
      <c r="R28" s="494">
        <v>1.5802018344402313E-2</v>
      </c>
    </row>
    <row r="29" spans="1:18" x14ac:dyDescent="0.2">
      <c r="A29" t="s">
        <v>3597</v>
      </c>
      <c r="B29" t="s">
        <v>3626</v>
      </c>
      <c r="C29" s="494">
        <v>1.963423378765583E-2</v>
      </c>
      <c r="D29" s="494">
        <v>2.019740454852581E-2</v>
      </c>
      <c r="E29" s="494">
        <v>1.8224500119686127E-2</v>
      </c>
      <c r="F29" s="494">
        <v>2.1893985569477081E-2</v>
      </c>
      <c r="G29" s="494">
        <v>2.5130022317171097E-2</v>
      </c>
      <c r="H29" s="494">
        <v>2.4669535458087921E-2</v>
      </c>
      <c r="I29" s="494">
        <v>2.2299479693174362E-2</v>
      </c>
      <c r="J29" s="494">
        <v>2.0778078585863113E-2</v>
      </c>
      <c r="K29" s="494">
        <v>1.1248244903981686E-2</v>
      </c>
      <c r="L29" s="494">
        <v>1.2624310329556465E-2</v>
      </c>
      <c r="M29" s="494">
        <v>1.9800018519163132E-2</v>
      </c>
      <c r="N29" s="494">
        <v>2.919766865670681E-2</v>
      </c>
      <c r="O29" s="494">
        <v>2.2978968918323517E-2</v>
      </c>
      <c r="P29" s="494">
        <v>2.3814735934138298E-2</v>
      </c>
      <c r="Q29" s="494">
        <v>2.5451794266700745E-2</v>
      </c>
      <c r="R29" s="494">
        <v>2.4112518876791E-2</v>
      </c>
    </row>
    <row r="30" spans="1:18" x14ac:dyDescent="0.2">
      <c r="A30" t="s">
        <v>3597</v>
      </c>
      <c r="B30" t="s">
        <v>3627</v>
      </c>
      <c r="C30" s="494">
        <v>8.6608054116368294E-3</v>
      </c>
      <c r="D30" s="494">
        <v>3.5523191094398499E-2</v>
      </c>
      <c r="E30" s="494">
        <v>7.7133215963840485E-2</v>
      </c>
      <c r="F30" s="494">
        <v>7.643725723028183E-2</v>
      </c>
      <c r="G30" s="494">
        <v>9.9650464951992035E-2</v>
      </c>
      <c r="H30" s="494">
        <v>0.13575834035873413</v>
      </c>
      <c r="I30" s="494">
        <v>0.12640592455863953</v>
      </c>
      <c r="J30" s="494">
        <v>0.11896412074565887</v>
      </c>
      <c r="K30" s="494">
        <v>9.8314292728900909E-2</v>
      </c>
      <c r="L30" s="494">
        <v>7.7418185770511627E-2</v>
      </c>
      <c r="M30" s="494">
        <v>6.8399272859096527E-2</v>
      </c>
      <c r="N30" s="494">
        <v>5.9437770396471024E-2</v>
      </c>
      <c r="O30" s="494">
        <v>6.5977156162261963E-2</v>
      </c>
      <c r="P30" s="494">
        <v>8.1186383962631226E-2</v>
      </c>
      <c r="Q30" s="494">
        <v>6.4165189862251282E-2</v>
      </c>
      <c r="R30" s="494">
        <v>5.6359518319368362E-2</v>
      </c>
    </row>
    <row r="31" spans="1:18" x14ac:dyDescent="0.2">
      <c r="A31" t="s">
        <v>3597</v>
      </c>
      <c r="B31" t="s">
        <v>3628</v>
      </c>
      <c r="C31" s="494">
        <v>5.2901390008628368E-3</v>
      </c>
      <c r="D31" s="494">
        <v>5.931745283305645E-3</v>
      </c>
      <c r="E31" s="494">
        <v>8.667907677590847E-3</v>
      </c>
      <c r="F31" s="494">
        <v>1.430914644151926E-2</v>
      </c>
      <c r="G31" s="494">
        <v>1.7156699672341347E-2</v>
      </c>
      <c r="H31" s="494">
        <v>2.4119090085150674E-6</v>
      </c>
      <c r="I31" s="494">
        <v>6.0408598073991016E-5</v>
      </c>
      <c r="J31" s="494">
        <v>8.7402091594412923E-4</v>
      </c>
      <c r="K31" s="494">
        <v>4.7505954280495644E-3</v>
      </c>
      <c r="L31" s="494">
        <v>3.3074019011110067E-3</v>
      </c>
      <c r="M31" s="494">
        <v>5.3894007578492165E-3</v>
      </c>
      <c r="N31" s="494">
        <v>2.9360668268054724E-3</v>
      </c>
      <c r="O31" s="494">
        <v>3.7492178380489349E-3</v>
      </c>
      <c r="P31" s="494">
        <v>5.6450231932103634E-3</v>
      </c>
      <c r="Q31" s="494">
        <v>6.5166149288415909E-3</v>
      </c>
      <c r="R31" s="494">
        <v>8.3953468129038811E-3</v>
      </c>
    </row>
    <row r="32" spans="1:18" x14ac:dyDescent="0.2">
      <c r="A32" t="s">
        <v>3597</v>
      </c>
      <c r="B32" t="s">
        <v>3629</v>
      </c>
      <c r="C32" s="494">
        <v>5.2590351551771164E-3</v>
      </c>
      <c r="D32" s="494">
        <v>4.3791462667286396E-3</v>
      </c>
      <c r="E32" s="494">
        <v>4.3760701082646847E-3</v>
      </c>
      <c r="F32" s="494">
        <v>4.3918858282268047E-3</v>
      </c>
      <c r="G32" s="494">
        <v>4.9644475802779198E-3</v>
      </c>
      <c r="H32" s="494">
        <v>4.9002943560481071E-3</v>
      </c>
      <c r="I32" s="494">
        <v>6.0203108005225658E-3</v>
      </c>
      <c r="J32" s="494">
        <v>4.8327920958399773E-3</v>
      </c>
      <c r="K32" s="494">
        <v>3.8757063448429108E-3</v>
      </c>
      <c r="L32" s="494">
        <v>2.1002257708460093E-3</v>
      </c>
      <c r="M32" s="494">
        <v>2.6490618474781513E-3</v>
      </c>
      <c r="N32" s="494">
        <v>3.8666301406919956E-3</v>
      </c>
      <c r="O32" s="494">
        <v>1.9381513120606542E-3</v>
      </c>
      <c r="P32" s="494">
        <v>1.9970233552157879E-3</v>
      </c>
      <c r="Q32" s="494">
        <v>3.3323981333523989E-3</v>
      </c>
      <c r="R32" s="494">
        <v>2.8707385063171387E-3</v>
      </c>
    </row>
    <row r="33" spans="1:18" x14ac:dyDescent="0.2">
      <c r="A33" t="s">
        <v>3597</v>
      </c>
      <c r="B33" t="s">
        <v>3630</v>
      </c>
      <c r="C33" s="494">
        <v>1.9017353653907776E-2</v>
      </c>
      <c r="D33" s="494">
        <v>1.4998502098023891E-2</v>
      </c>
      <c r="E33" s="494">
        <v>5.5817291140556335E-3</v>
      </c>
      <c r="F33" s="494">
        <v>3.3974249381572008E-3</v>
      </c>
      <c r="G33" s="494">
        <v>4.3158554472029209E-3</v>
      </c>
      <c r="H33" s="494">
        <v>5.5684205144643784E-3</v>
      </c>
      <c r="I33" s="494">
        <v>3.508739871904254E-3</v>
      </c>
      <c r="J33" s="494">
        <v>4.8825293779373169E-3</v>
      </c>
      <c r="K33" s="494">
        <v>2.3572146892547607E-3</v>
      </c>
      <c r="L33" s="494">
        <v>2.2451309487223625E-3</v>
      </c>
      <c r="M33" s="494">
        <v>1.9100020872429013E-3</v>
      </c>
      <c r="N33" s="494">
        <v>3.3877736423164606E-3</v>
      </c>
      <c r="O33" s="494">
        <v>4.903474822640419E-3</v>
      </c>
      <c r="P33" s="494">
        <v>6.8082069046795368E-3</v>
      </c>
      <c r="Q33" s="494">
        <v>1.3015127740800381E-2</v>
      </c>
      <c r="R33" s="494">
        <v>1.2304014526307583E-2</v>
      </c>
    </row>
  </sheetData>
  <pageMargins left="0.7" right="0.7" top="0.75" bottom="0.75" header="0.3" footer="0.3"/>
  <pageSetup paperSize="9" orientation="portrait" horizontalDpi="0" verticalDpi="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Y37"/>
  <sheetViews>
    <sheetView zoomScale="68" zoomScaleNormal="100" workbookViewId="0">
      <pane xSplit="2" ySplit="1" topLeftCell="C2" activePane="bottomRight" state="frozen"/>
      <selection pane="topRight" activeCell="C1" sqref="C1"/>
      <selection pane="bottomLeft" activeCell="A2" sqref="A2"/>
      <selection pane="bottomRight" activeCell="I46" sqref="I46"/>
    </sheetView>
  </sheetViews>
  <sheetFormatPr baseColWidth="10" defaultRowHeight="16" x14ac:dyDescent="0.2"/>
  <cols>
    <col min="2" max="2" width="15.83203125" bestFit="1" customWidth="1"/>
    <col min="6" max="6" width="14.33203125" bestFit="1" customWidth="1"/>
    <col min="7" max="8" width="14.33203125" customWidth="1"/>
    <col min="9" max="9" width="14.33203125" bestFit="1" customWidth="1"/>
    <col min="10" max="10" width="14.33203125" customWidth="1"/>
    <col min="25" max="25" width="11.5" customWidth="1"/>
  </cols>
  <sheetData>
    <row r="1" spans="1:25" x14ac:dyDescent="0.2">
      <c r="A1" t="str">
        <f>wosharescomposition!A1</f>
        <v>group</v>
      </c>
      <c r="B1" t="str">
        <f>wosharescomposition!B1</f>
        <v>regionWID</v>
      </c>
      <c r="C1">
        <v>1820</v>
      </c>
      <c r="D1">
        <f>C1+10</f>
        <v>1830</v>
      </c>
      <c r="E1">
        <f>D1+10</f>
        <v>1840</v>
      </c>
      <c r="F1">
        <f>E1+10</f>
        <v>1850</v>
      </c>
      <c r="G1">
        <f>F1+10</f>
        <v>1860</v>
      </c>
      <c r="H1">
        <f t="shared" ref="H1:W1" si="0">G1+10</f>
        <v>1870</v>
      </c>
      <c r="I1">
        <f t="shared" si="0"/>
        <v>1880</v>
      </c>
      <c r="J1">
        <f t="shared" si="0"/>
        <v>1890</v>
      </c>
      <c r="K1">
        <f t="shared" si="0"/>
        <v>1900</v>
      </c>
      <c r="L1">
        <f t="shared" si="0"/>
        <v>1910</v>
      </c>
      <c r="M1">
        <f t="shared" si="0"/>
        <v>1920</v>
      </c>
      <c r="N1">
        <f t="shared" si="0"/>
        <v>1930</v>
      </c>
      <c r="O1">
        <f t="shared" si="0"/>
        <v>1940</v>
      </c>
      <c r="P1">
        <f t="shared" si="0"/>
        <v>1950</v>
      </c>
      <c r="Q1">
        <f t="shared" si="0"/>
        <v>1960</v>
      </c>
      <c r="R1">
        <f t="shared" si="0"/>
        <v>1970</v>
      </c>
      <c r="S1">
        <f t="shared" si="0"/>
        <v>1980</v>
      </c>
      <c r="T1">
        <f t="shared" si="0"/>
        <v>1990</v>
      </c>
      <c r="U1">
        <f t="shared" si="0"/>
        <v>2000</v>
      </c>
      <c r="V1">
        <f t="shared" si="0"/>
        <v>2010</v>
      </c>
      <c r="W1">
        <f t="shared" si="0"/>
        <v>2020</v>
      </c>
      <c r="X1" t="s">
        <v>3651</v>
      </c>
      <c r="Y1" t="s">
        <v>3652</v>
      </c>
    </row>
    <row r="2" spans="1:25" x14ac:dyDescent="0.2">
      <c r="A2" t="str">
        <f>wosharescomposition!A2</f>
        <v>bot50</v>
      </c>
      <c r="B2" t="s">
        <v>51</v>
      </c>
      <c r="C2" s="43">
        <v>5.4059222340583801E-2</v>
      </c>
      <c r="D2" s="43">
        <v>5.1423811664183937E-2</v>
      </c>
      <c r="E2" s="43">
        <v>4.8788400987784072E-2</v>
      </c>
      <c r="F2" s="43">
        <v>4.6152990311384201E-2</v>
      </c>
      <c r="G2" s="43">
        <v>4.2169904957214989E-2</v>
      </c>
      <c r="H2" s="43">
        <v>3.8186819603045777E-2</v>
      </c>
      <c r="I2" s="43">
        <v>3.4203734248876572E-2</v>
      </c>
      <c r="J2" s="43">
        <v>3.2316502183675766E-2</v>
      </c>
      <c r="K2" s="43">
        <v>3.042927011847496E-2</v>
      </c>
      <c r="L2" s="43">
        <v>3.178076446056366E-2</v>
      </c>
      <c r="M2" s="43">
        <v>3.1325716525316238E-2</v>
      </c>
      <c r="N2" s="43">
        <v>3.1176330521702766E-2</v>
      </c>
      <c r="O2" s="43">
        <v>2.7072001248598099E-2</v>
      </c>
      <c r="P2" s="43">
        <v>2.7657225728034973E-2</v>
      </c>
      <c r="Q2" s="43">
        <v>2.5323852896690369E-2</v>
      </c>
      <c r="R2" s="43">
        <v>2.2498302161693573E-2</v>
      </c>
      <c r="S2" s="43">
        <v>1.7767095938324928E-2</v>
      </c>
      <c r="T2" s="43">
        <v>1.5965014696121216E-2</v>
      </c>
      <c r="U2" s="43">
        <v>1.3231031596660614E-2</v>
      </c>
      <c r="V2" s="43">
        <v>9.9749341607093811E-3</v>
      </c>
      <c r="W2" s="43">
        <v>8.8469274342060089E-3</v>
      </c>
      <c r="X2" s="43">
        <v>7.13310168357566E-2</v>
      </c>
      <c r="Y2" s="232">
        <v>0.1240263748738718</v>
      </c>
    </row>
    <row r="3" spans="1:25" x14ac:dyDescent="0.2">
      <c r="A3" t="str">
        <f>wosharescomposition!A3</f>
        <v>bot50</v>
      </c>
      <c r="B3" t="str">
        <f>wosharescomposition!B3</f>
        <v>Europe</v>
      </c>
      <c r="C3" s="43">
        <v>8.8278427720069885E-3</v>
      </c>
      <c r="D3" s="43">
        <v>8.4482482634484768E-3</v>
      </c>
      <c r="E3" s="43">
        <v>8.0686537548899651E-3</v>
      </c>
      <c r="F3" s="43">
        <v>7.6890592463314533E-3</v>
      </c>
      <c r="G3" s="43">
        <v>6.7651273372272653E-3</v>
      </c>
      <c r="H3" s="43">
        <v>5.8411954281230773E-3</v>
      </c>
      <c r="I3" s="43">
        <v>4.9172635190188885E-3</v>
      </c>
      <c r="J3" s="43">
        <v>4.3733961647376418E-3</v>
      </c>
      <c r="K3" s="43">
        <v>3.8295288104563951E-3</v>
      </c>
      <c r="L3" s="43">
        <v>3.7675639614462852E-3</v>
      </c>
      <c r="M3" s="43">
        <v>3.6538424901664257E-3</v>
      </c>
      <c r="N3" s="43">
        <v>2.967149717733264E-3</v>
      </c>
      <c r="O3" s="43">
        <v>2.6160269044339657E-3</v>
      </c>
      <c r="P3" s="43">
        <v>2.3940789978951216E-3</v>
      </c>
      <c r="Q3" s="43">
        <v>2.1518359426409006E-3</v>
      </c>
      <c r="R3" s="43">
        <v>1.3708241749554873E-3</v>
      </c>
      <c r="S3" s="43">
        <v>1.0446094674989581E-3</v>
      </c>
      <c r="T3" s="43">
        <v>1.0561746312305331E-3</v>
      </c>
      <c r="U3" s="43">
        <v>1.0493528097867966E-3</v>
      </c>
      <c r="V3" s="43">
        <v>1.1483414564281702E-3</v>
      </c>
      <c r="W3" s="43">
        <v>1.268091844394803E-3</v>
      </c>
      <c r="X3" s="43">
        <v>7.13310168357566E-2</v>
      </c>
      <c r="Y3" s="232">
        <v>1.7777565786208416E-2</v>
      </c>
    </row>
    <row r="4" spans="1:25" x14ac:dyDescent="0.2">
      <c r="A4" t="str">
        <f>wosharescomposition!A4</f>
        <v>bot50</v>
      </c>
      <c r="B4" t="s">
        <v>24</v>
      </c>
      <c r="C4" s="43">
        <v>2.5972002185881138E-3</v>
      </c>
      <c r="D4" s="43">
        <v>2.7002412049720683E-3</v>
      </c>
      <c r="E4" s="43">
        <v>2.8032821913560229E-3</v>
      </c>
      <c r="F4" s="43">
        <v>2.9063231777399778E-3</v>
      </c>
      <c r="G4" s="43">
        <v>2.776601817458868E-3</v>
      </c>
      <c r="H4" s="43">
        <v>2.6468804571777582E-3</v>
      </c>
      <c r="I4" s="43">
        <v>2.5171590968966484E-3</v>
      </c>
      <c r="J4" s="43">
        <v>2.5732483481988311E-3</v>
      </c>
      <c r="K4" s="43">
        <v>2.6293375995010138E-3</v>
      </c>
      <c r="L4" s="43">
        <v>2.5246951263397932E-3</v>
      </c>
      <c r="M4" s="43">
        <v>2.5583440437912941E-3</v>
      </c>
      <c r="N4" s="43">
        <v>2.8691687621176243E-3</v>
      </c>
      <c r="O4" s="43">
        <v>2.7616885490715504E-3</v>
      </c>
      <c r="P4" s="43">
        <v>2.6738927699625492E-3</v>
      </c>
      <c r="Q4" s="43">
        <v>2.9195873066782951E-3</v>
      </c>
      <c r="R4" s="43">
        <v>2.302731154486537E-3</v>
      </c>
      <c r="S4" s="43">
        <v>2.1890304051339626E-3</v>
      </c>
      <c r="T4" s="43">
        <v>3.0907674226909876E-3</v>
      </c>
      <c r="U4" s="43">
        <v>3.3609187230467796E-3</v>
      </c>
      <c r="V4" s="43">
        <v>4.2624888010323048E-3</v>
      </c>
      <c r="W4" s="43">
        <v>5.3293225355446339E-3</v>
      </c>
      <c r="X4" s="43">
        <v>7.13310168357566E-2</v>
      </c>
      <c r="Y4" s="232">
        <v>7.4712555238286849E-2</v>
      </c>
    </row>
    <row r="5" spans="1:25" x14ac:dyDescent="0.2">
      <c r="A5" t="str">
        <f>wosharescomposition!A5</f>
        <v>bot50</v>
      </c>
      <c r="B5" t="s">
        <v>393</v>
      </c>
      <c r="C5" s="43">
        <v>2.4121119640767574E-3</v>
      </c>
      <c r="D5" s="43">
        <v>2.3486024389664331E-3</v>
      </c>
      <c r="E5" s="43">
        <v>2.2850929138561087E-3</v>
      </c>
      <c r="F5" s="43">
        <v>2.2215833887457848E-3</v>
      </c>
      <c r="G5" s="43">
        <v>2.0295098268737397E-3</v>
      </c>
      <c r="H5" s="43">
        <v>1.8374362650016944E-3</v>
      </c>
      <c r="I5" s="43">
        <v>1.6453627031296492E-3</v>
      </c>
      <c r="J5" s="43">
        <v>1.4732220442965627E-3</v>
      </c>
      <c r="K5" s="43">
        <v>1.3010813854634762E-3</v>
      </c>
      <c r="L5" s="43">
        <v>1.2327050790190697E-3</v>
      </c>
      <c r="M5" s="43">
        <v>1.5271971933543682E-3</v>
      </c>
      <c r="N5" s="43">
        <v>1.4357138425111771E-3</v>
      </c>
      <c r="O5" s="43">
        <v>1.3735159300267696E-3</v>
      </c>
      <c r="P5" s="43">
        <v>1.4613524544984102E-3</v>
      </c>
      <c r="Q5" s="43">
        <v>1.7005264526233077E-3</v>
      </c>
      <c r="R5" s="43">
        <v>1.2525331694632769E-3</v>
      </c>
      <c r="S5" s="43">
        <v>1.3038377510383725E-3</v>
      </c>
      <c r="T5" s="43">
        <v>1.5993634006008506E-3</v>
      </c>
      <c r="U5" s="43">
        <v>1.8240467179566622E-3</v>
      </c>
      <c r="V5" s="43">
        <v>2.2708144970238209E-3</v>
      </c>
      <c r="W5" s="43">
        <v>2.8592816088348627E-3</v>
      </c>
      <c r="X5" s="43">
        <v>7.13310168357566E-2</v>
      </c>
      <c r="Y5" s="232">
        <v>4.0084688760550102E-2</v>
      </c>
    </row>
    <row r="6" spans="1:25" x14ac:dyDescent="0.2">
      <c r="A6" t="str">
        <f>wosharescomposition!A6</f>
        <v>bot50</v>
      </c>
      <c r="B6" t="s">
        <v>3647</v>
      </c>
      <c r="C6" s="43">
        <v>5.598446587100625E-4</v>
      </c>
      <c r="D6" s="43">
        <v>6.6101913883661234E-4</v>
      </c>
      <c r="E6" s="43">
        <v>7.6219361896316218E-4</v>
      </c>
      <c r="F6" s="43">
        <v>8.633680990897119E-4</v>
      </c>
      <c r="G6" s="43">
        <v>8.6403884536897146E-4</v>
      </c>
      <c r="H6" s="43">
        <v>8.6470959164823102E-4</v>
      </c>
      <c r="I6" s="43">
        <v>8.6538033792749047E-4</v>
      </c>
      <c r="J6" s="43">
        <v>8.7106376304291189E-4</v>
      </c>
      <c r="K6" s="43">
        <v>8.767471881583333E-4</v>
      </c>
      <c r="L6" s="43">
        <v>8.7523512775078416E-4</v>
      </c>
      <c r="M6" s="43">
        <v>9.6939248032867908E-4</v>
      </c>
      <c r="N6" s="43">
        <v>1.0375248966738582E-3</v>
      </c>
      <c r="O6" s="43">
        <v>8.9475593995302916E-4</v>
      </c>
      <c r="P6" s="43">
        <v>8.9587492402642965E-4</v>
      </c>
      <c r="Q6" s="43">
        <v>9.7556383116170764E-4</v>
      </c>
      <c r="R6" s="43">
        <v>6.7909708013758063E-4</v>
      </c>
      <c r="S6" s="43">
        <v>5.3438736358657479E-4</v>
      </c>
      <c r="T6" s="43">
        <v>5.8804830769076943E-4</v>
      </c>
      <c r="U6" s="43">
        <v>6.2015553703531623E-4</v>
      </c>
      <c r="V6" s="43">
        <v>7.7802984742447734E-4</v>
      </c>
      <c r="W6" s="43">
        <v>1.1527298483997583E-3</v>
      </c>
      <c r="X6" s="43">
        <v>7.13310168357566E-2</v>
      </c>
      <c r="Y6" s="232">
        <v>1.6160289023412901E-2</v>
      </c>
    </row>
    <row r="7" spans="1:25" x14ac:dyDescent="0.2">
      <c r="A7" t="str">
        <f>wosharescomposition!A7</f>
        <v>bot50</v>
      </c>
      <c r="B7" t="s">
        <v>3648</v>
      </c>
      <c r="C7" s="43">
        <v>6.7907832562923431E-3</v>
      </c>
      <c r="D7" s="43">
        <v>6.7331502214074135E-3</v>
      </c>
      <c r="E7" s="43">
        <v>6.6755171865224838E-3</v>
      </c>
      <c r="F7" s="43">
        <v>6.6178841516375542E-3</v>
      </c>
      <c r="G7" s="43">
        <v>5.6137800371895237E-3</v>
      </c>
      <c r="H7" s="43">
        <v>4.6096759227414932E-3</v>
      </c>
      <c r="I7" s="43">
        <v>3.6055718082934618E-3</v>
      </c>
      <c r="J7" s="43">
        <v>2.915258752182126E-3</v>
      </c>
      <c r="K7" s="43">
        <v>2.2249456960707903E-3</v>
      </c>
      <c r="L7" s="43">
        <v>2.1388430614024401E-3</v>
      </c>
      <c r="M7" s="43">
        <v>2.8177502099424601E-3</v>
      </c>
      <c r="N7" s="43">
        <v>1.5833143843337893E-3</v>
      </c>
      <c r="O7" s="43">
        <v>1.3043266953900456E-3</v>
      </c>
      <c r="P7" s="43">
        <v>1.1007525026798248E-3</v>
      </c>
      <c r="Q7" s="43">
        <v>1.1146827600896358E-3</v>
      </c>
      <c r="R7" s="43">
        <v>7.4858585139736533E-4</v>
      </c>
      <c r="S7" s="43">
        <v>7.3855352820828557E-4</v>
      </c>
      <c r="T7" s="43">
        <v>9.0986391296610236E-4</v>
      </c>
      <c r="U7" s="43">
        <v>1.7518997192382812E-3</v>
      </c>
      <c r="V7" s="43">
        <v>1.4378620544448495E-3</v>
      </c>
      <c r="W7" s="43">
        <v>1.5890522627159953E-3</v>
      </c>
      <c r="X7" s="43">
        <v>7.13310168357566E-2</v>
      </c>
      <c r="Y7" s="232">
        <v>2.2277157023779311E-2</v>
      </c>
    </row>
    <row r="8" spans="1:25" x14ac:dyDescent="0.2">
      <c r="A8" t="str">
        <f>wosharescomposition!A8</f>
        <v>bot50</v>
      </c>
      <c r="B8" t="s">
        <v>3649</v>
      </c>
      <c r="C8" s="43">
        <v>1.0496605187654495E-2</v>
      </c>
      <c r="D8" s="43">
        <v>9.8487474024295807E-3</v>
      </c>
      <c r="E8" s="43">
        <v>9.2008896172046661E-3</v>
      </c>
      <c r="F8" s="43">
        <v>8.5530318319797516E-3</v>
      </c>
      <c r="G8" s="43">
        <v>7.5397690137227373E-3</v>
      </c>
      <c r="H8" s="43">
        <v>6.5265061954657231E-3</v>
      </c>
      <c r="I8" s="43">
        <v>5.5132433772087097E-3</v>
      </c>
      <c r="J8" s="43">
        <v>4.9298335798084736E-3</v>
      </c>
      <c r="K8" s="43">
        <v>4.3464237824082375E-3</v>
      </c>
      <c r="L8" s="43">
        <v>4.6631041914224625E-3</v>
      </c>
      <c r="M8" s="43">
        <v>5.1996461115777493E-3</v>
      </c>
      <c r="N8" s="43">
        <v>4.9456269480288029E-3</v>
      </c>
      <c r="O8" s="43">
        <v>4.184287041425705E-3</v>
      </c>
      <c r="P8" s="43">
        <v>5.3386385552585125E-3</v>
      </c>
      <c r="Q8" s="43">
        <v>6.2075010500848293E-3</v>
      </c>
      <c r="R8" s="43">
        <v>5.2059395238757133E-3</v>
      </c>
      <c r="S8" s="43">
        <v>5.9636598452925682E-3</v>
      </c>
      <c r="T8" s="43">
        <v>8.334871381521225E-3</v>
      </c>
      <c r="U8" s="43">
        <v>1.0719748213887215E-2</v>
      </c>
      <c r="V8" s="43">
        <v>1.3852749019861221E-2</v>
      </c>
      <c r="W8" s="43">
        <v>1.7134208232164383E-2</v>
      </c>
      <c r="X8" s="43">
        <v>7.13310168357566E-2</v>
      </c>
      <c r="Y8" s="232">
        <v>0.24020698136992488</v>
      </c>
    </row>
    <row r="9" spans="1:25" x14ac:dyDescent="0.2">
      <c r="A9" t="str">
        <f>wosharescomposition!A9</f>
        <v>bot50</v>
      </c>
      <c r="B9" t="s">
        <v>3650</v>
      </c>
      <c r="C9" s="43">
        <v>4.990377277135849E-2</v>
      </c>
      <c r="D9" s="43">
        <v>4.7668722768624626E-2</v>
      </c>
      <c r="E9" s="43">
        <v>4.5433672765890762E-2</v>
      </c>
      <c r="F9" s="43">
        <v>4.3198622763156891E-2</v>
      </c>
      <c r="G9" s="43">
        <v>4.0031513820091881E-2</v>
      </c>
      <c r="H9" s="43">
        <v>3.6864404877026871E-2</v>
      </c>
      <c r="I9" s="43">
        <v>3.3697295933961868E-2</v>
      </c>
      <c r="J9" s="43">
        <v>3.0237798579037189E-2</v>
      </c>
      <c r="K9" s="43">
        <v>2.6778301224112511E-2</v>
      </c>
      <c r="L9" s="43">
        <v>2.5875944644212723E-2</v>
      </c>
      <c r="M9" s="43">
        <v>2.7409948408603668E-2</v>
      </c>
      <c r="N9" s="43">
        <v>2.5376413017511368E-2</v>
      </c>
      <c r="O9" s="43">
        <v>2.2656524553894997E-2</v>
      </c>
      <c r="P9" s="43">
        <v>2.7216041460633278E-2</v>
      </c>
      <c r="Q9" s="43">
        <v>2.9692420735955238E-2</v>
      </c>
      <c r="R9" s="43">
        <v>2.4503584951162338E-2</v>
      </c>
      <c r="S9" s="43">
        <v>2.3280223831534386E-2</v>
      </c>
      <c r="T9" s="43">
        <v>2.6065131649374962E-2</v>
      </c>
      <c r="U9" s="43">
        <v>2.7860131114721298E-2</v>
      </c>
      <c r="V9" s="43">
        <v>3.1917866319417953E-2</v>
      </c>
      <c r="W9" s="43">
        <v>3.3151403069496155E-2</v>
      </c>
      <c r="X9" s="43">
        <v>7.13310168357566E-2</v>
      </c>
      <c r="Y9" s="232">
        <v>0.46475438792396573</v>
      </c>
    </row>
    <row r="10" spans="1:25" x14ac:dyDescent="0.2">
      <c r="A10" t="str">
        <f>wosharescomposition!A10</f>
        <v>mid40</v>
      </c>
      <c r="B10" t="s">
        <v>51</v>
      </c>
      <c r="C10" s="43">
        <v>0.16499190032482147</v>
      </c>
      <c r="D10" s="43">
        <v>0.15869367619355521</v>
      </c>
      <c r="E10" s="43">
        <v>0.15239545206228894</v>
      </c>
      <c r="F10" s="43">
        <v>0.14609722793102264</v>
      </c>
      <c r="G10" s="43">
        <v>0.12901754677295685</v>
      </c>
      <c r="H10" s="43">
        <v>0.11193786561489105</v>
      </c>
      <c r="I10" s="43">
        <v>9.4858184456825256E-2</v>
      </c>
      <c r="J10" s="43">
        <v>8.3353672176599503E-2</v>
      </c>
      <c r="K10" s="43">
        <v>7.1849159896373749E-2</v>
      </c>
      <c r="L10" s="43">
        <v>5.0762902945280075E-2</v>
      </c>
      <c r="M10" s="43">
        <v>6.1076663434505463E-2</v>
      </c>
      <c r="N10" s="43">
        <v>5.603380873799324E-2</v>
      </c>
      <c r="O10" s="43">
        <v>5.8432698249816895E-2</v>
      </c>
      <c r="P10" s="43">
        <v>6.3854403793811798E-2</v>
      </c>
      <c r="Q10" s="43">
        <v>7.9521484673023224E-2</v>
      </c>
      <c r="R10" s="43">
        <v>7.3493659496307373E-2</v>
      </c>
      <c r="S10" s="43">
        <v>8.5418671369552612E-2</v>
      </c>
      <c r="T10" s="43">
        <v>9.4580464065074921E-2</v>
      </c>
      <c r="U10" s="43">
        <v>9.9450550973415375E-2</v>
      </c>
      <c r="V10" s="43">
        <v>0.12127098441123962</v>
      </c>
      <c r="W10" s="43">
        <v>0.12532247602939606</v>
      </c>
      <c r="X10" s="43">
        <v>0.38379856944084167</v>
      </c>
      <c r="Y10" s="232">
        <v>0.32653189982437686</v>
      </c>
    </row>
    <row r="11" spans="1:25" x14ac:dyDescent="0.2">
      <c r="A11" t="str">
        <f>wosharescomposition!A11</f>
        <v>mid40</v>
      </c>
      <c r="B11" t="str">
        <f>wosharescomposition!B11</f>
        <v>Europe</v>
      </c>
      <c r="C11" s="43">
        <v>9.1544821858406067E-2</v>
      </c>
      <c r="D11" s="43">
        <v>9.3431087831656143E-2</v>
      </c>
      <c r="E11" s="43">
        <v>9.5317353804906219E-2</v>
      </c>
      <c r="F11" s="43">
        <v>9.7203619778156281E-2</v>
      </c>
      <c r="G11" s="43">
        <v>0.10092715173959732</v>
      </c>
      <c r="H11" s="43">
        <v>0.10465068370103836</v>
      </c>
      <c r="I11" s="43">
        <v>0.1083742156624794</v>
      </c>
      <c r="J11" s="43">
        <v>0.10780225694179535</v>
      </c>
      <c r="K11" s="43">
        <v>0.1072302982211113</v>
      </c>
      <c r="L11" s="43">
        <v>0.1020948737859726</v>
      </c>
      <c r="M11" s="43">
        <v>9.393678605556488E-2</v>
      </c>
      <c r="N11" s="43">
        <v>0.10398705303668976</v>
      </c>
      <c r="O11" s="43">
        <v>0.1066771000623703</v>
      </c>
      <c r="P11" s="43">
        <v>9.7939871251583099E-2</v>
      </c>
      <c r="Q11" s="43">
        <v>8.6662076413631439E-2</v>
      </c>
      <c r="R11" s="43">
        <v>7.681313157081604E-2</v>
      </c>
      <c r="S11" s="43">
        <v>5.9855978935956955E-2</v>
      </c>
      <c r="T11" s="43">
        <v>4.4142242521047592E-2</v>
      </c>
      <c r="U11" s="43">
        <v>3.2889008522033691E-2</v>
      </c>
      <c r="V11" s="43">
        <v>3.5177513957023621E-2</v>
      </c>
      <c r="W11" s="43">
        <v>3.1728118658065796E-2</v>
      </c>
      <c r="X11" s="43">
        <v>0.38379856944084167</v>
      </c>
      <c r="Y11" s="232">
        <v>8.2668673581276428E-2</v>
      </c>
    </row>
    <row r="12" spans="1:25" x14ac:dyDescent="0.2">
      <c r="A12" t="str">
        <f>wosharescomposition!A12</f>
        <v>mid40</v>
      </c>
      <c r="B12" t="s">
        <v>24</v>
      </c>
      <c r="C12" s="43">
        <v>7.3279878124594688E-3</v>
      </c>
      <c r="D12" s="43">
        <v>7.9246762519081439E-3</v>
      </c>
      <c r="E12" s="43">
        <v>8.521364691356819E-3</v>
      </c>
      <c r="F12" s="43">
        <v>9.1180531308054924E-3</v>
      </c>
      <c r="G12" s="43">
        <v>1.0736241936683655E-2</v>
      </c>
      <c r="H12" s="43">
        <v>1.2354430742561817E-2</v>
      </c>
      <c r="I12" s="43">
        <v>1.397261954843998E-2</v>
      </c>
      <c r="J12" s="43">
        <v>1.485549658536911E-2</v>
      </c>
      <c r="K12" s="43">
        <v>1.5738373622298241E-2</v>
      </c>
      <c r="L12" s="43">
        <v>1.7264839261770248E-2</v>
      </c>
      <c r="M12" s="43">
        <v>1.8704818561673164E-2</v>
      </c>
      <c r="N12" s="43">
        <v>2.4392051622271538E-2</v>
      </c>
      <c r="O12" s="43">
        <v>2.8315609320998192E-2</v>
      </c>
      <c r="P12" s="43">
        <v>3.7917669862508774E-2</v>
      </c>
      <c r="Q12" s="43">
        <v>4.34066541492939E-2</v>
      </c>
      <c r="R12" s="43">
        <v>5.1595680415630341E-2</v>
      </c>
      <c r="S12" s="43">
        <v>5.0109516829252243E-2</v>
      </c>
      <c r="T12" s="43">
        <v>4.4920239597558975E-2</v>
      </c>
      <c r="U12" s="43">
        <v>4.0736578404903412E-2</v>
      </c>
      <c r="V12" s="43">
        <v>4.1177608072757721E-2</v>
      </c>
      <c r="W12" s="43">
        <v>4.0509626269340515E-2</v>
      </c>
      <c r="X12" s="43">
        <v>0.38379856944084167</v>
      </c>
      <c r="Y12" s="232">
        <v>0.10554918515813964</v>
      </c>
    </row>
    <row r="13" spans="1:25" x14ac:dyDescent="0.2">
      <c r="A13" t="str">
        <f>wosharescomposition!A13</f>
        <v>mid40</v>
      </c>
      <c r="B13" t="s">
        <v>393</v>
      </c>
      <c r="C13" s="43">
        <v>2.1237364038825035E-2</v>
      </c>
      <c r="D13" s="43">
        <v>2.1594014018774033E-2</v>
      </c>
      <c r="E13" s="43">
        <v>2.195066399872303E-2</v>
      </c>
      <c r="F13" s="43">
        <v>2.2307313978672028E-2</v>
      </c>
      <c r="G13" s="43">
        <v>2.3441612720489502E-2</v>
      </c>
      <c r="H13" s="43">
        <v>2.4575911462306976E-2</v>
      </c>
      <c r="I13" s="43">
        <v>2.5710210204124451E-2</v>
      </c>
      <c r="J13" s="43">
        <v>2.5994381867349148E-2</v>
      </c>
      <c r="K13" s="43">
        <v>2.6278553530573845E-2</v>
      </c>
      <c r="L13" s="43">
        <v>2.4969907477498055E-2</v>
      </c>
      <c r="M13" s="43">
        <v>2.2690718993544579E-2</v>
      </c>
      <c r="N13" s="43">
        <v>2.7084806933999062E-2</v>
      </c>
      <c r="O13" s="43">
        <v>2.8230512514710426E-2</v>
      </c>
      <c r="P13" s="43">
        <v>2.8241353109478951E-2</v>
      </c>
      <c r="Q13" s="43">
        <v>3.0937416478991508E-2</v>
      </c>
      <c r="R13" s="43">
        <v>3.5930480808019638E-2</v>
      </c>
      <c r="S13" s="43">
        <v>3.2463796436786652E-2</v>
      </c>
      <c r="T13" s="43">
        <v>3.487207368016243E-2</v>
      </c>
      <c r="U13" s="43">
        <v>3.3338233828544617E-2</v>
      </c>
      <c r="V13" s="43">
        <v>3.8081228733062744E-2</v>
      </c>
      <c r="W13" s="43">
        <v>4.9988038837909698E-2</v>
      </c>
      <c r="X13" s="43">
        <v>0.38379856944084167</v>
      </c>
      <c r="Y13" s="232">
        <v>0.13024550589320216</v>
      </c>
    </row>
    <row r="14" spans="1:25" x14ac:dyDescent="0.2">
      <c r="A14" t="str">
        <f>wosharescomposition!A14</f>
        <v>mid40</v>
      </c>
      <c r="B14" t="s">
        <v>3647</v>
      </c>
      <c r="C14" s="43">
        <v>4.8244977369904518E-3</v>
      </c>
      <c r="D14" s="43">
        <v>6.2604018797477083E-3</v>
      </c>
      <c r="E14" s="43">
        <v>7.6963060225049649E-3</v>
      </c>
      <c r="F14" s="43">
        <v>9.1322101652622223E-3</v>
      </c>
      <c r="G14" s="43">
        <v>1.0871375910937786E-2</v>
      </c>
      <c r="H14" s="43">
        <v>1.261054165661335E-2</v>
      </c>
      <c r="I14" s="43">
        <v>1.4349707402288914E-2</v>
      </c>
      <c r="J14" s="43">
        <v>1.6539867501705885E-2</v>
      </c>
      <c r="K14" s="43">
        <v>1.8730027601122856E-2</v>
      </c>
      <c r="L14" s="43">
        <v>1.7360365018248558E-2</v>
      </c>
      <c r="M14" s="43">
        <v>1.4645596966147423E-2</v>
      </c>
      <c r="N14" s="43">
        <v>2.8499279171228409E-2</v>
      </c>
      <c r="O14" s="43">
        <v>3.0854826793074608E-2</v>
      </c>
      <c r="P14" s="43">
        <v>2.0762581378221512E-2</v>
      </c>
      <c r="Q14" s="43">
        <v>2.884688600897789E-2</v>
      </c>
      <c r="R14" s="43">
        <v>2.5965802371501923E-2</v>
      </c>
      <c r="S14" s="43">
        <v>2.6215847581624985E-2</v>
      </c>
      <c r="T14" s="43">
        <v>2.0396500825881958E-2</v>
      </c>
      <c r="U14" s="43">
        <v>1.6725795343518257E-2</v>
      </c>
      <c r="V14" s="43">
        <v>2.0310860127210617E-2</v>
      </c>
      <c r="W14" s="43">
        <v>1.9029656425118446E-2</v>
      </c>
      <c r="X14" s="43">
        <v>0.38379856944084167</v>
      </c>
      <c r="Y14" s="232">
        <v>4.9582405825125561E-2</v>
      </c>
    </row>
    <row r="15" spans="1:25" x14ac:dyDescent="0.2">
      <c r="A15" t="str">
        <f>wosharescomposition!A15</f>
        <v>mid40</v>
      </c>
      <c r="B15" t="s">
        <v>3648</v>
      </c>
      <c r="C15" s="43">
        <v>1.9686188548803329E-2</v>
      </c>
      <c r="D15" s="43">
        <v>2.0764499281843502E-2</v>
      </c>
      <c r="E15" s="43">
        <v>2.1842810014883675E-2</v>
      </c>
      <c r="F15" s="43">
        <v>2.2921120747923851E-2</v>
      </c>
      <c r="G15" s="43">
        <v>2.7433980256319046E-2</v>
      </c>
      <c r="H15" s="43">
        <v>3.1946839764714241E-2</v>
      </c>
      <c r="I15" s="43">
        <v>3.6459699273109436E-2</v>
      </c>
      <c r="J15" s="43">
        <v>3.9992993697524071E-2</v>
      </c>
      <c r="K15" s="43">
        <v>4.3526288121938705E-2</v>
      </c>
      <c r="L15" s="43">
        <v>4.5979775488376617E-2</v>
      </c>
      <c r="M15" s="43">
        <v>4.6248964965343475E-2</v>
      </c>
      <c r="N15" s="43">
        <v>5.9063557535409927E-2</v>
      </c>
      <c r="O15" s="43">
        <v>6.0434833168983459E-2</v>
      </c>
      <c r="P15" s="43">
        <v>4.8433128744363785E-2</v>
      </c>
      <c r="Q15" s="43">
        <v>5.0062045454978943E-2</v>
      </c>
      <c r="R15" s="43">
        <v>5.0219416618347168E-2</v>
      </c>
      <c r="S15" s="43">
        <v>4.0325302630662918E-2</v>
      </c>
      <c r="T15" s="43">
        <v>3.4323405474424362E-2</v>
      </c>
      <c r="U15" s="43">
        <v>2.3615885525941849E-2</v>
      </c>
      <c r="V15" s="43">
        <v>2.3667676374316216E-2</v>
      </c>
      <c r="W15" s="43">
        <v>2.370605431497097E-2</v>
      </c>
      <c r="X15" s="43">
        <v>0.38379856944084167</v>
      </c>
      <c r="Y15" s="232">
        <v>6.1766916821780905E-2</v>
      </c>
    </row>
    <row r="16" spans="1:25" x14ac:dyDescent="0.2">
      <c r="A16" t="str">
        <f>wosharescomposition!A16</f>
        <v>mid40</v>
      </c>
      <c r="B16" t="s">
        <v>3649</v>
      </c>
      <c r="C16" s="43">
        <v>1.2551909312605858E-2</v>
      </c>
      <c r="D16" s="43">
        <v>1.2221557088196278E-2</v>
      </c>
      <c r="E16" s="43">
        <v>1.1891204863786697E-2</v>
      </c>
      <c r="F16" s="43">
        <v>1.1560852639377117E-2</v>
      </c>
      <c r="G16" s="43">
        <v>1.3125779728094736E-2</v>
      </c>
      <c r="H16" s="43">
        <v>1.4690706816812355E-2</v>
      </c>
      <c r="I16" s="43">
        <v>1.6255633905529976E-2</v>
      </c>
      <c r="J16" s="43">
        <v>1.6480060294270515E-2</v>
      </c>
      <c r="K16" s="43">
        <v>1.6704486683011055E-2</v>
      </c>
      <c r="L16" s="43">
        <v>1.6747964546084404E-2</v>
      </c>
      <c r="M16" s="43">
        <v>1.6753779724240303E-2</v>
      </c>
      <c r="N16" s="43">
        <v>2.253231406211853E-2</v>
      </c>
      <c r="O16" s="43">
        <v>2.6626035571098328E-2</v>
      </c>
      <c r="P16" s="43">
        <v>2.5600459426641464E-2</v>
      </c>
      <c r="Q16" s="43">
        <v>2.4247961118817329E-2</v>
      </c>
      <c r="R16" s="43">
        <v>2.9366372153162956E-2</v>
      </c>
      <c r="S16" s="43">
        <v>2.7546357363462448E-2</v>
      </c>
      <c r="T16" s="43">
        <v>2.0604886114597321E-2</v>
      </c>
      <c r="U16" s="43">
        <v>1.5975862741470337E-2</v>
      </c>
      <c r="V16" s="43">
        <v>1.7432034015655518E-2</v>
      </c>
      <c r="W16" s="43">
        <v>1.4756686985492706E-2</v>
      </c>
      <c r="X16" s="43">
        <v>0.38379856944084167</v>
      </c>
      <c r="Y16" s="232">
        <v>3.8449041138928185E-2</v>
      </c>
    </row>
    <row r="17" spans="1:25" x14ac:dyDescent="0.2">
      <c r="A17" t="str">
        <f>wosharescomposition!A17</f>
        <v>mid40</v>
      </c>
      <c r="B17" t="s">
        <v>3650</v>
      </c>
      <c r="C17" s="43">
        <v>3.9295520633459091E-2</v>
      </c>
      <c r="D17" s="43">
        <v>3.6805815994739532E-2</v>
      </c>
      <c r="E17" s="43">
        <v>3.4316111356019974E-2</v>
      </c>
      <c r="F17" s="43">
        <v>3.1826406717300415E-2</v>
      </c>
      <c r="G17" s="43">
        <v>3.2815037916103997E-2</v>
      </c>
      <c r="H17" s="43">
        <v>3.3803669114907578E-2</v>
      </c>
      <c r="I17" s="43">
        <v>3.4792300313711166E-2</v>
      </c>
      <c r="J17" s="43">
        <v>3.3457983285188675E-2</v>
      </c>
      <c r="K17" s="43">
        <v>3.2123666256666183E-2</v>
      </c>
      <c r="L17" s="43">
        <v>5.1025822758674622E-2</v>
      </c>
      <c r="M17" s="43">
        <v>5.3645636886358261E-2</v>
      </c>
      <c r="N17" s="43">
        <v>4.9511842429637909E-2</v>
      </c>
      <c r="O17" s="43">
        <v>3.9611667394638062E-2</v>
      </c>
      <c r="P17" s="43">
        <v>5.4347366094589233E-2</v>
      </c>
      <c r="Q17" s="43">
        <v>4.7945801168680191E-2</v>
      </c>
      <c r="R17" s="43">
        <v>6.0670360922813416E-2</v>
      </c>
      <c r="S17" s="43">
        <v>6.1975955963134766E-2</v>
      </c>
      <c r="T17" s="43">
        <v>6.5414391458034515E-2</v>
      </c>
      <c r="U17" s="43">
        <v>6.7566521465778351E-2</v>
      </c>
      <c r="V17" s="43">
        <v>6.965116411447525E-2</v>
      </c>
      <c r="W17" s="43">
        <v>7.8757911920547485E-2</v>
      </c>
      <c r="X17" s="43">
        <v>0.38379856944084167</v>
      </c>
      <c r="Y17" s="232">
        <v>0.20520637175717027</v>
      </c>
    </row>
    <row r="18" spans="1:25" x14ac:dyDescent="0.2">
      <c r="A18" t="str">
        <f>wosharescomposition!A18</f>
        <v>top10</v>
      </c>
      <c r="B18" t="s">
        <v>51</v>
      </c>
      <c r="C18" s="43">
        <v>0.20909653604030609</v>
      </c>
      <c r="D18" s="43">
        <v>0.19983890652656555</v>
      </c>
      <c r="E18" s="43">
        <v>0.19058127701282501</v>
      </c>
      <c r="F18" s="43">
        <v>0.18132364749908447</v>
      </c>
      <c r="G18" s="43">
        <v>0.14841491232315698</v>
      </c>
      <c r="H18" s="43">
        <v>0.11550617714722949</v>
      </c>
      <c r="I18" s="43">
        <v>8.2597441971302032E-2</v>
      </c>
      <c r="J18" s="43">
        <v>6.639392115175724E-2</v>
      </c>
      <c r="K18" s="43">
        <v>5.0190400332212448E-2</v>
      </c>
      <c r="L18" s="43">
        <v>3.7056483328342438E-2</v>
      </c>
      <c r="M18" s="43">
        <v>4.1503436863422394E-2</v>
      </c>
      <c r="N18" s="43">
        <v>3.2759007066488266E-2</v>
      </c>
      <c r="O18" s="43">
        <v>3.3223669975996017E-2</v>
      </c>
      <c r="P18" s="43">
        <v>1.9161024829372764E-3</v>
      </c>
      <c r="Q18" s="43">
        <v>2.1857144311070442E-2</v>
      </c>
      <c r="R18" s="43">
        <v>2.2757397964596748E-2</v>
      </c>
      <c r="S18" s="43">
        <v>3.5556282848119736E-2</v>
      </c>
      <c r="T18" s="43">
        <v>5.6708101183176041E-2</v>
      </c>
      <c r="U18" s="43">
        <v>6.8220600485801697E-2</v>
      </c>
      <c r="V18" s="43">
        <v>9.1562144458293915E-2</v>
      </c>
      <c r="W18" s="43">
        <v>0.11188612878322601</v>
      </c>
      <c r="X18" s="43">
        <v>0.53456152975559235</v>
      </c>
      <c r="Y18" s="232">
        <v>0.20930449079338281</v>
      </c>
    </row>
    <row r="19" spans="1:25" x14ac:dyDescent="0.2">
      <c r="A19" t="str">
        <f>wosharescomposition!A19</f>
        <v>top10</v>
      </c>
      <c r="B19" t="str">
        <f>wosharescomposition!B19</f>
        <v>Europe</v>
      </c>
      <c r="C19" s="43">
        <v>0.15403403341770172</v>
      </c>
      <c r="D19" s="43">
        <v>0.16588512063026428</v>
      </c>
      <c r="E19" s="43">
        <v>0.17773620784282684</v>
      </c>
      <c r="F19" s="43">
        <v>0.1895872950553894</v>
      </c>
      <c r="G19" s="43">
        <v>0.20441985130310059</v>
      </c>
      <c r="H19" s="43">
        <v>0.21925240755081177</v>
      </c>
      <c r="I19" s="43">
        <v>0.23408496379852295</v>
      </c>
      <c r="J19" s="43">
        <v>0.23983471840620041</v>
      </c>
      <c r="K19" s="43">
        <v>0.24558447301387787</v>
      </c>
      <c r="L19" s="43">
        <v>0.22219611704349518</v>
      </c>
      <c r="M19" s="43">
        <v>0.20821361243724823</v>
      </c>
      <c r="N19" s="43">
        <v>0.24402543902397156</v>
      </c>
      <c r="O19" s="43">
        <v>0.23354288935661316</v>
      </c>
      <c r="P19" s="43">
        <v>0.19917809963226318</v>
      </c>
      <c r="Q19" s="43">
        <v>0.2121538370847702</v>
      </c>
      <c r="R19" s="43">
        <v>0.21734331548213959</v>
      </c>
      <c r="S19" s="43">
        <v>0.2256673276424408</v>
      </c>
      <c r="T19" s="43">
        <v>0.22641897201538086</v>
      </c>
      <c r="U19" s="43">
        <v>0.22621448338031769</v>
      </c>
      <c r="V19" s="43">
        <v>0.17646795511245728</v>
      </c>
      <c r="W19" s="43">
        <v>0.15727697312831879</v>
      </c>
      <c r="X19" s="43">
        <v>0.53456152975559235</v>
      </c>
      <c r="Y19" s="232">
        <v>0.29421678211716362</v>
      </c>
    </row>
    <row r="20" spans="1:25" x14ac:dyDescent="0.2">
      <c r="A20" t="str">
        <f>wosharescomposition!A20</f>
        <v>top10</v>
      </c>
      <c r="B20" t="s">
        <v>24</v>
      </c>
      <c r="C20" s="43">
        <v>1.0573839768767357E-2</v>
      </c>
      <c r="D20" s="43">
        <v>1.1772134341299534E-2</v>
      </c>
      <c r="E20" s="43">
        <v>1.2970428913831711E-2</v>
      </c>
      <c r="F20" s="43">
        <v>1.4168723486363888E-2</v>
      </c>
      <c r="G20" s="43">
        <v>1.5076439827680588E-2</v>
      </c>
      <c r="H20" s="43">
        <v>1.5984156168997288E-2</v>
      </c>
      <c r="I20" s="43">
        <v>1.6891872510313988E-2</v>
      </c>
      <c r="J20" s="43">
        <v>1.7928251065313816E-2</v>
      </c>
      <c r="K20" s="43">
        <v>1.8964629620313644E-2</v>
      </c>
      <c r="L20" s="43">
        <v>2.3346439003944397E-2</v>
      </c>
      <c r="M20" s="43">
        <v>2.8362536802887917E-2</v>
      </c>
      <c r="N20" s="43">
        <v>2.3903762921690941E-2</v>
      </c>
      <c r="O20" s="43">
        <v>2.3089613765478134E-2</v>
      </c>
      <c r="P20" s="43">
        <v>2.8982194140553474E-2</v>
      </c>
      <c r="Q20" s="43">
        <v>3.1504008919000626E-2</v>
      </c>
      <c r="R20" s="43">
        <v>2.9760763049125671E-2</v>
      </c>
      <c r="S20" s="43">
        <v>4.2935639619827271E-2</v>
      </c>
      <c r="T20" s="43">
        <v>4.0640782564878464E-2</v>
      </c>
      <c r="U20" s="43">
        <v>4.875565692782402E-2</v>
      </c>
      <c r="V20" s="43">
        <v>4.3390143662691116E-2</v>
      </c>
      <c r="W20" s="43">
        <v>2.4740444496273994E-2</v>
      </c>
      <c r="X20" s="43">
        <v>0.53456152975559235</v>
      </c>
      <c r="Y20" s="232">
        <v>4.6281752649850447E-2</v>
      </c>
    </row>
    <row r="21" spans="1:25" x14ac:dyDescent="0.2">
      <c r="A21" t="str">
        <f>wosharescomposition!A21</f>
        <v>top10</v>
      </c>
      <c r="B21" t="s">
        <v>393</v>
      </c>
      <c r="C21" s="43">
        <v>2.4724233895540237E-2</v>
      </c>
      <c r="D21" s="43">
        <v>2.6023679723342259E-2</v>
      </c>
      <c r="E21" s="43">
        <v>2.732312555114428E-2</v>
      </c>
      <c r="F21" s="43">
        <v>2.8622571378946304E-2</v>
      </c>
      <c r="G21" s="43">
        <v>2.9448236649235088E-2</v>
      </c>
      <c r="H21" s="43">
        <v>3.0273901919523873E-2</v>
      </c>
      <c r="I21" s="43">
        <v>3.109956718981266E-2</v>
      </c>
      <c r="J21" s="43">
        <v>3.2577947713434696E-2</v>
      </c>
      <c r="K21" s="43">
        <v>3.4056328237056732E-2</v>
      </c>
      <c r="L21" s="43">
        <v>3.0564656481146812E-2</v>
      </c>
      <c r="M21" s="43">
        <v>3.0400466173887253E-2</v>
      </c>
      <c r="N21" s="43">
        <v>2.6042530313134193E-2</v>
      </c>
      <c r="O21" s="43">
        <v>2.5152688845992088E-2</v>
      </c>
      <c r="P21" s="43">
        <v>2.036653459072113E-2</v>
      </c>
      <c r="Q21" s="43">
        <v>2.0742738619446754E-2</v>
      </c>
      <c r="R21" s="43">
        <v>2.5257322937250137E-2</v>
      </c>
      <c r="S21" s="43">
        <v>3.2761495560407639E-2</v>
      </c>
      <c r="T21" s="43">
        <v>3.3400651067495346E-2</v>
      </c>
      <c r="U21" s="43">
        <v>4.015195369720459E-2</v>
      </c>
      <c r="V21" s="43">
        <v>4.278763011097908E-2</v>
      </c>
      <c r="W21" s="43">
        <v>2.7350734919309616E-2</v>
      </c>
      <c r="X21" s="43">
        <v>0.53456152975559235</v>
      </c>
      <c r="Y21" s="232">
        <v>5.1164802173128104E-2</v>
      </c>
    </row>
    <row r="22" spans="1:25" x14ac:dyDescent="0.2">
      <c r="A22" t="str">
        <f>wosharescomposition!A22</f>
        <v>top10</v>
      </c>
      <c r="B22" t="s">
        <v>3647</v>
      </c>
      <c r="C22" s="43">
        <v>1.839413121342659E-2</v>
      </c>
      <c r="D22" s="43">
        <v>2.7002477397521339E-2</v>
      </c>
      <c r="E22" s="43">
        <v>3.5610823581616088E-2</v>
      </c>
      <c r="F22" s="43">
        <v>4.4219169765710831E-2</v>
      </c>
      <c r="G22" s="43">
        <v>6.9541220863660172E-2</v>
      </c>
      <c r="H22" s="43">
        <v>9.4863271961609513E-2</v>
      </c>
      <c r="I22" s="43">
        <v>0.12018532305955887</v>
      </c>
      <c r="J22" s="43">
        <v>0.14004823192954063</v>
      </c>
      <c r="K22" s="43">
        <v>0.1599111407995224</v>
      </c>
      <c r="L22" s="43">
        <v>0.19632734358310699</v>
      </c>
      <c r="M22" s="43">
        <v>0.23239174485206604</v>
      </c>
      <c r="N22" s="43">
        <v>0.1705014556646347</v>
      </c>
      <c r="O22" s="43">
        <v>0.16003568470478058</v>
      </c>
      <c r="P22" s="43">
        <v>0.23413468897342682</v>
      </c>
      <c r="Q22" s="43">
        <v>0.18691138923168182</v>
      </c>
      <c r="R22" s="43">
        <v>0.19005441665649414</v>
      </c>
      <c r="S22" s="43">
        <v>0.16258879005908966</v>
      </c>
      <c r="T22" s="43">
        <v>0.16884146630764008</v>
      </c>
      <c r="U22" s="43">
        <v>0.18190903961658478</v>
      </c>
      <c r="V22" s="43">
        <v>0.14587552845478058</v>
      </c>
      <c r="W22" s="43">
        <v>0.13569846749305725</v>
      </c>
      <c r="X22" s="43">
        <v>0.53456152975559235</v>
      </c>
      <c r="Y22" s="232">
        <v>0.25385004333383315</v>
      </c>
    </row>
    <row r="23" spans="1:25" x14ac:dyDescent="0.2">
      <c r="A23" t="str">
        <f>wosharescomposition!A23</f>
        <v>top10</v>
      </c>
      <c r="B23" t="s">
        <v>3648</v>
      </c>
      <c r="C23" s="43">
        <v>1.6417084261775017E-2</v>
      </c>
      <c r="D23" s="43">
        <v>1.8784845247864723E-2</v>
      </c>
      <c r="E23" s="43">
        <v>2.115260623395443E-2</v>
      </c>
      <c r="F23" s="43">
        <v>2.3520367220044136E-2</v>
      </c>
      <c r="G23" s="43">
        <v>2.9125586152076721E-2</v>
      </c>
      <c r="H23" s="43">
        <v>3.4730805084109306E-2</v>
      </c>
      <c r="I23" s="43">
        <v>4.0336024016141891E-2</v>
      </c>
      <c r="J23" s="43">
        <v>4.517652653157711E-2</v>
      </c>
      <c r="K23" s="43">
        <v>5.0017029047012329E-2</v>
      </c>
      <c r="L23" s="43">
        <v>5.3226180374622345E-2</v>
      </c>
      <c r="M23" s="43">
        <v>1.8122135661542416E-3</v>
      </c>
      <c r="N23" s="43">
        <v>2.8016258031129837E-2</v>
      </c>
      <c r="O23" s="43">
        <v>5.2029632031917572E-2</v>
      </c>
      <c r="P23" s="43">
        <v>4.7808792442083359E-2</v>
      </c>
      <c r="Q23" s="43">
        <v>4.5348979532718658E-2</v>
      </c>
      <c r="R23" s="43">
        <v>3.6021996289491653E-2</v>
      </c>
      <c r="S23" s="43">
        <v>4.7104384750127792E-2</v>
      </c>
      <c r="T23" s="43">
        <v>3.6895714700222015E-2</v>
      </c>
      <c r="U23" s="43">
        <v>1.4422734268009663E-2</v>
      </c>
      <c r="V23" s="43">
        <v>1.9565396010875702E-2</v>
      </c>
      <c r="W23" s="43">
        <v>1.0952183045446873E-2</v>
      </c>
      <c r="X23" s="43">
        <v>0.53456152975559235</v>
      </c>
      <c r="Y23" s="232">
        <v>2.0488161672341697E-2</v>
      </c>
    </row>
    <row r="24" spans="1:25" x14ac:dyDescent="0.2">
      <c r="A24" t="str">
        <f>wosharescomposition!A24</f>
        <v>top10</v>
      </c>
      <c r="B24" t="s">
        <v>3649</v>
      </c>
      <c r="C24" s="43">
        <v>1.1138489469885826E-2</v>
      </c>
      <c r="D24" s="43">
        <v>1.1338206318517527E-2</v>
      </c>
      <c r="E24" s="43">
        <v>1.1537923167149227E-2</v>
      </c>
      <c r="F24" s="43">
        <v>1.1737640015780926E-2</v>
      </c>
      <c r="G24" s="43">
        <v>1.2515401157240072E-2</v>
      </c>
      <c r="H24" s="43">
        <v>1.3293162298699219E-2</v>
      </c>
      <c r="I24" s="43">
        <v>1.4070923440158367E-2</v>
      </c>
      <c r="J24" s="43">
        <v>1.4430228620767593E-2</v>
      </c>
      <c r="K24" s="43">
        <v>1.478953380137682E-2</v>
      </c>
      <c r="L24" s="43">
        <v>1.4738806523382664E-2</v>
      </c>
      <c r="M24" s="43">
        <v>1.6842521727085114E-2</v>
      </c>
      <c r="N24" s="43">
        <v>1.6091404482722282E-2</v>
      </c>
      <c r="O24" s="43">
        <v>1.8913047388195992E-2</v>
      </c>
      <c r="P24" s="43">
        <v>1.5593241900205612E-2</v>
      </c>
      <c r="Q24" s="43">
        <v>1.3644067570567131E-2</v>
      </c>
      <c r="R24" s="43">
        <v>1.127272192388773E-2</v>
      </c>
      <c r="S24" s="43">
        <v>1.0088264010846615E-2</v>
      </c>
      <c r="T24" s="43">
        <v>8.0804163590073586E-3</v>
      </c>
      <c r="U24" s="43">
        <v>7.5977770611643791E-3</v>
      </c>
      <c r="V24" s="43">
        <v>1.009410060942173E-2</v>
      </c>
      <c r="W24" s="43">
        <v>8.113727904856205E-3</v>
      </c>
      <c r="X24" s="43">
        <v>0.53456152975559235</v>
      </c>
      <c r="Y24" s="232">
        <v>1.517828622752912E-2</v>
      </c>
    </row>
    <row r="25" spans="1:25" x14ac:dyDescent="0.2">
      <c r="A25" t="str">
        <f>wosharescomposition!A25</f>
        <v>top10</v>
      </c>
      <c r="B25" t="s">
        <v>3650</v>
      </c>
      <c r="C25" s="43">
        <v>5.8514103293418884E-2</v>
      </c>
      <c r="D25" s="43">
        <v>5.1826376467943192E-2</v>
      </c>
      <c r="E25" s="43">
        <v>4.5138649642467499E-2</v>
      </c>
      <c r="F25" s="43">
        <v>3.8450922816991806E-2</v>
      </c>
      <c r="G25" s="43">
        <v>3.5299371307094894E-2</v>
      </c>
      <c r="H25" s="43">
        <v>3.2147819797197982E-2</v>
      </c>
      <c r="I25" s="43">
        <v>2.8996268287301064E-2</v>
      </c>
      <c r="J25" s="43">
        <v>2.5443113408982754E-2</v>
      </c>
      <c r="K25" s="43">
        <v>2.1889958530664444E-2</v>
      </c>
      <c r="L25" s="43">
        <v>2.3478657007217407E-2</v>
      </c>
      <c r="M25" s="43">
        <v>3.730865940451622E-2</v>
      </c>
      <c r="N25" s="43">
        <v>1.6164204105734825E-2</v>
      </c>
      <c r="O25" s="43">
        <v>1.1966362595558167E-2</v>
      </c>
      <c r="P25" s="43">
        <v>6.1856643296778202E-3</v>
      </c>
      <c r="Q25" s="43">
        <v>6.1215409077703953E-3</v>
      </c>
      <c r="R25" s="43">
        <v>4.9155647866427898E-3</v>
      </c>
      <c r="S25" s="43">
        <v>6.5649887546896935E-3</v>
      </c>
      <c r="T25" s="43">
        <v>1.2150446884334087E-2</v>
      </c>
      <c r="U25" s="43">
        <v>2.2012047469615936E-2</v>
      </c>
      <c r="V25" s="43">
        <v>3.7844952195882797E-2</v>
      </c>
      <c r="W25" s="43">
        <v>5.8542869985103607E-2</v>
      </c>
      <c r="X25" s="43">
        <v>0.53456152975559235</v>
      </c>
      <c r="Y25" s="232">
        <v>0.10951568103277105</v>
      </c>
    </row>
    <row r="26" spans="1:25" x14ac:dyDescent="0.2">
      <c r="A26" t="str">
        <f>wosharescomposition!A26</f>
        <v>top1</v>
      </c>
      <c r="B26" t="s">
        <v>51</v>
      </c>
      <c r="C26" s="43">
        <v>5.5171474814414978E-2</v>
      </c>
      <c r="D26" s="43">
        <v>5.0383836030960083E-2</v>
      </c>
      <c r="E26" s="43">
        <v>4.5596197247505188E-2</v>
      </c>
      <c r="F26" s="43">
        <v>4.0808558464050293E-2</v>
      </c>
      <c r="G26" s="43">
        <v>3.2295867179830871E-2</v>
      </c>
      <c r="H26" s="43">
        <v>2.378317589561145E-2</v>
      </c>
      <c r="I26" s="43">
        <v>1.5270484611392021E-2</v>
      </c>
      <c r="J26" s="43">
        <v>1.3636015355587006E-2</v>
      </c>
      <c r="K26" s="43">
        <v>1.200154609978199E-2</v>
      </c>
      <c r="L26" s="43">
        <v>1.1441986076533794E-2</v>
      </c>
      <c r="M26" s="43">
        <v>1.0149598121643066E-2</v>
      </c>
      <c r="N26" s="43">
        <v>9.7414171323180199E-3</v>
      </c>
      <c r="O26" s="43">
        <v>1.0915076360106468E-2</v>
      </c>
      <c r="P26" s="43">
        <v>2.0932240877300501E-3</v>
      </c>
      <c r="Q26" s="43">
        <v>3.5064001567661762E-3</v>
      </c>
      <c r="R26" s="43">
        <v>6.0003609396517277E-3</v>
      </c>
      <c r="S26" s="43">
        <v>1.512210164219141E-2</v>
      </c>
      <c r="T26" s="43">
        <v>2.5734243914484978E-2</v>
      </c>
      <c r="U26" s="43">
        <v>2.7549432590603828E-2</v>
      </c>
      <c r="V26" s="43">
        <v>3.7713292986154556E-2</v>
      </c>
      <c r="W26" s="43">
        <v>3.9054024964570999E-2</v>
      </c>
      <c r="X26" s="43">
        <v>0.19753367267549038</v>
      </c>
      <c r="Y26" s="232">
        <v>0.19770819038397169</v>
      </c>
    </row>
    <row r="27" spans="1:25" x14ac:dyDescent="0.2">
      <c r="A27" t="str">
        <f>wosharescomposition!A27</f>
        <v>top1</v>
      </c>
      <c r="B27" t="str">
        <f>wosharescomposition!B27</f>
        <v>Europe</v>
      </c>
      <c r="C27" s="43">
        <v>7.8303404152393341E-2</v>
      </c>
      <c r="D27" s="43">
        <v>8.101324985424678E-2</v>
      </c>
      <c r="E27" s="43">
        <v>8.3723095556100219E-2</v>
      </c>
      <c r="F27" s="43">
        <v>8.6432941257953644E-2</v>
      </c>
      <c r="G27" s="43">
        <v>8.5913757483164474E-2</v>
      </c>
      <c r="H27" s="43">
        <v>8.5394573708375304E-2</v>
      </c>
      <c r="I27" s="43">
        <v>8.4875389933586121E-2</v>
      </c>
      <c r="J27" s="43">
        <v>9.4750352203845978E-2</v>
      </c>
      <c r="K27" s="43">
        <v>0.10462531447410583</v>
      </c>
      <c r="L27" s="43">
        <v>8.2130558788776398E-2</v>
      </c>
      <c r="M27" s="43">
        <v>5.3538255393505096E-2</v>
      </c>
      <c r="N27" s="43">
        <v>3.6958180367946625E-2</v>
      </c>
      <c r="O27" s="43">
        <v>4.7468699514865875E-2</v>
      </c>
      <c r="P27" s="43">
        <v>5.2840489894151688E-2</v>
      </c>
      <c r="Q27" s="43">
        <v>4.7172669321298599E-2</v>
      </c>
      <c r="R27" s="43">
        <v>3.2122008502483368E-2</v>
      </c>
      <c r="S27" s="43">
        <v>4.4474970549345016E-2</v>
      </c>
      <c r="T27" s="43">
        <v>5.3655881434679031E-2</v>
      </c>
      <c r="U27" s="43">
        <v>5.2798811346292496E-2</v>
      </c>
      <c r="V27" s="43">
        <v>4.0015283972024918E-2</v>
      </c>
      <c r="W27" s="43">
        <v>3.8635492324829102E-2</v>
      </c>
      <c r="X27" s="43">
        <v>0.19753367267549038</v>
      </c>
      <c r="Y27" s="232">
        <v>0.19558939902008374</v>
      </c>
    </row>
    <row r="28" spans="1:25" x14ac:dyDescent="0.2">
      <c r="A28" t="str">
        <f>wosharescomposition!A28</f>
        <v>top1</v>
      </c>
      <c r="B28" t="s">
        <v>24</v>
      </c>
      <c r="C28" s="43">
        <v>5.7415738701820374E-3</v>
      </c>
      <c r="D28" s="43">
        <v>6.1043587823708849E-3</v>
      </c>
      <c r="E28" s="43">
        <v>6.4671436945597325E-3</v>
      </c>
      <c r="F28" s="43">
        <v>6.8299286067485809E-3</v>
      </c>
      <c r="G28" s="43">
        <v>6.9249994121491909E-3</v>
      </c>
      <c r="H28" s="43">
        <v>7.0200702175498009E-3</v>
      </c>
      <c r="I28" s="43">
        <v>7.1151410229504108E-3</v>
      </c>
      <c r="J28" s="43">
        <v>7.991886930540204E-3</v>
      </c>
      <c r="K28" s="43">
        <v>8.8686328381299973E-3</v>
      </c>
      <c r="L28" s="43">
        <v>1.2417691759765148E-2</v>
      </c>
      <c r="M28" s="43">
        <v>1.3912421651184559E-2</v>
      </c>
      <c r="N28" s="43">
        <v>1.532197929918766E-2</v>
      </c>
      <c r="O28" s="43">
        <v>1.6881011426448822E-2</v>
      </c>
      <c r="P28" s="43">
        <v>1.763809472322464E-2</v>
      </c>
      <c r="Q28" s="43">
        <v>1.6391048207879066E-2</v>
      </c>
      <c r="R28" s="43">
        <v>1.9621381536126137E-2</v>
      </c>
      <c r="S28" s="43">
        <v>1.9587092101573944E-2</v>
      </c>
      <c r="T28" s="43">
        <v>1.5140308067202568E-2</v>
      </c>
      <c r="U28" s="43">
        <v>1.6335906460881233E-2</v>
      </c>
      <c r="V28" s="43">
        <v>1.6528995707631111E-2</v>
      </c>
      <c r="W28" s="43">
        <v>1.5802018344402313E-2</v>
      </c>
      <c r="X28" s="43">
        <v>0.19753367267549038</v>
      </c>
      <c r="Y28" s="232">
        <v>7.999658048358152E-2</v>
      </c>
    </row>
    <row r="29" spans="1:25" x14ac:dyDescent="0.2">
      <c r="A29" t="str">
        <f>wosharescomposition!A29</f>
        <v>top1</v>
      </c>
      <c r="B29" t="s">
        <v>393</v>
      </c>
      <c r="C29" s="43">
        <v>1.963423378765583E-2</v>
      </c>
      <c r="D29" s="43">
        <v>1.9821957374612491E-2</v>
      </c>
      <c r="E29" s="43">
        <v>2.0009680961569153E-2</v>
      </c>
      <c r="F29" s="43">
        <v>2.019740454852581E-2</v>
      </c>
      <c r="G29" s="43">
        <v>1.9539769738912582E-2</v>
      </c>
      <c r="H29" s="43">
        <v>1.8882134929299355E-2</v>
      </c>
      <c r="I29" s="43">
        <v>1.8224500119686127E-2</v>
      </c>
      <c r="J29" s="43">
        <v>2.0059242844581604E-2</v>
      </c>
      <c r="K29" s="43">
        <v>2.1893985569477081E-2</v>
      </c>
      <c r="L29" s="43">
        <v>2.5130022317171097E-2</v>
      </c>
      <c r="M29" s="43">
        <v>2.4669535458087921E-2</v>
      </c>
      <c r="N29" s="43">
        <v>2.2299479693174362E-2</v>
      </c>
      <c r="O29" s="43">
        <v>2.0778078585863113E-2</v>
      </c>
      <c r="P29" s="43">
        <v>1.1248244903981686E-2</v>
      </c>
      <c r="Q29" s="43">
        <v>1.2624310329556465E-2</v>
      </c>
      <c r="R29" s="43">
        <v>1.9800018519163132E-2</v>
      </c>
      <c r="S29" s="43">
        <v>2.919766865670681E-2</v>
      </c>
      <c r="T29" s="43">
        <v>2.2978968918323517E-2</v>
      </c>
      <c r="U29" s="43">
        <v>2.3814735934138298E-2</v>
      </c>
      <c r="V29" s="43">
        <v>2.5451794266700745E-2</v>
      </c>
      <c r="W29" s="43">
        <v>2.4112518876791E-2</v>
      </c>
      <c r="X29" s="43">
        <v>0.19753367267549038</v>
      </c>
      <c r="Y29" s="232">
        <v>0.12206789126228218</v>
      </c>
    </row>
    <row r="30" spans="1:25" x14ac:dyDescent="0.2">
      <c r="A30" t="str">
        <f>wosharescomposition!A30</f>
        <v>top1</v>
      </c>
      <c r="B30" t="s">
        <v>3647</v>
      </c>
      <c r="C30" s="43">
        <v>8.6608054116368294E-3</v>
      </c>
      <c r="D30" s="43">
        <v>1.7614933972557388E-2</v>
      </c>
      <c r="E30" s="43">
        <v>2.6569062533477947E-2</v>
      </c>
      <c r="F30" s="43">
        <v>3.5523191094398499E-2</v>
      </c>
      <c r="G30" s="43">
        <v>4.9393199384212494E-2</v>
      </c>
      <c r="H30" s="43">
        <v>6.3263207674026489E-2</v>
      </c>
      <c r="I30" s="43">
        <v>7.7133215963840485E-2</v>
      </c>
      <c r="J30" s="43">
        <v>7.6785236597061157E-2</v>
      </c>
      <c r="K30" s="43">
        <v>7.643725723028183E-2</v>
      </c>
      <c r="L30" s="43">
        <v>9.9650464951992035E-2</v>
      </c>
      <c r="M30" s="43">
        <v>0.13575834035873413</v>
      </c>
      <c r="N30" s="43">
        <v>0.12640592455863953</v>
      </c>
      <c r="O30" s="43">
        <v>0.11896412074565887</v>
      </c>
      <c r="P30" s="43">
        <v>9.8314292728900909E-2</v>
      </c>
      <c r="Q30" s="43">
        <v>7.7418185770511627E-2</v>
      </c>
      <c r="R30" s="43">
        <v>6.8399272859096527E-2</v>
      </c>
      <c r="S30" s="43">
        <v>5.9437770396471024E-2</v>
      </c>
      <c r="T30" s="43">
        <v>6.5977156162261963E-2</v>
      </c>
      <c r="U30" s="43">
        <v>8.1186383962631226E-2</v>
      </c>
      <c r="V30" s="43">
        <v>6.4165189862251282E-2</v>
      </c>
      <c r="W30" s="43">
        <v>5.6359518319368362E-2</v>
      </c>
      <c r="X30" s="43">
        <v>0.19753367267549038</v>
      </c>
      <c r="Y30" s="232">
        <v>0.28531600489176423</v>
      </c>
    </row>
    <row r="31" spans="1:25" x14ac:dyDescent="0.2">
      <c r="A31" t="str">
        <f>wosharescomposition!A31</f>
        <v>top1</v>
      </c>
      <c r="B31" t="s">
        <v>3648</v>
      </c>
      <c r="C31" s="43">
        <v>5.2901390008628368E-3</v>
      </c>
      <c r="D31" s="43">
        <v>5.5040077616771059E-3</v>
      </c>
      <c r="E31" s="43">
        <v>5.717876522491375E-3</v>
      </c>
      <c r="F31" s="43">
        <v>5.931745283305645E-3</v>
      </c>
      <c r="G31" s="43">
        <v>6.843799414734046E-3</v>
      </c>
      <c r="H31" s="43">
        <v>7.7558535461624469E-3</v>
      </c>
      <c r="I31" s="43">
        <v>8.667907677590847E-3</v>
      </c>
      <c r="J31" s="43">
        <v>1.1488527059555054E-2</v>
      </c>
      <c r="K31" s="43">
        <v>1.430914644151926E-2</v>
      </c>
      <c r="L31" s="43">
        <v>1.7156699672341347E-2</v>
      </c>
      <c r="M31" s="43">
        <v>2.4119090085150674E-6</v>
      </c>
      <c r="N31" s="43">
        <v>6.0408598073991016E-5</v>
      </c>
      <c r="O31" s="43">
        <v>8.7402091594412923E-4</v>
      </c>
      <c r="P31" s="43">
        <v>4.7505954280495644E-3</v>
      </c>
      <c r="Q31" s="43">
        <v>3.3074019011110067E-3</v>
      </c>
      <c r="R31" s="43">
        <v>5.3894007578492165E-3</v>
      </c>
      <c r="S31" s="43">
        <v>2.9360668268054724E-3</v>
      </c>
      <c r="T31" s="43">
        <v>3.7492178380489349E-3</v>
      </c>
      <c r="U31" s="43">
        <v>5.6450231932103634E-3</v>
      </c>
      <c r="V31" s="43">
        <v>6.5166149288415909E-3</v>
      </c>
      <c r="W31" s="43">
        <v>8.3953468129038811E-3</v>
      </c>
      <c r="X31" s="43">
        <v>0.19753367267549038</v>
      </c>
      <c r="Y31" s="232">
        <v>4.250083896681156E-2</v>
      </c>
    </row>
    <row r="32" spans="1:25" x14ac:dyDescent="0.2">
      <c r="A32" t="str">
        <f>wosharescomposition!A32</f>
        <v>top1</v>
      </c>
      <c r="B32" t="s">
        <v>3649</v>
      </c>
      <c r="C32" s="43">
        <v>5.2590351551771164E-3</v>
      </c>
      <c r="D32" s="43">
        <v>4.9657388590276241E-3</v>
      </c>
      <c r="E32" s="43">
        <v>4.6724425628781319E-3</v>
      </c>
      <c r="F32" s="43">
        <v>4.3791462667286396E-3</v>
      </c>
      <c r="G32" s="43">
        <v>4.378120880573988E-3</v>
      </c>
      <c r="H32" s="43">
        <v>4.3770954944193363E-3</v>
      </c>
      <c r="I32" s="43">
        <v>4.3760701082646847E-3</v>
      </c>
      <c r="J32" s="43">
        <v>4.3839779682457447E-3</v>
      </c>
      <c r="K32" s="43">
        <v>4.3918858282268047E-3</v>
      </c>
      <c r="L32" s="43">
        <v>4.9644475802779198E-3</v>
      </c>
      <c r="M32" s="43">
        <v>4.9002943560481071E-3</v>
      </c>
      <c r="N32" s="43">
        <v>6.0203108005225658E-3</v>
      </c>
      <c r="O32" s="43">
        <v>4.8327920958399773E-3</v>
      </c>
      <c r="P32" s="43">
        <v>3.8757063448429108E-3</v>
      </c>
      <c r="Q32" s="43">
        <v>2.1002257708460093E-3</v>
      </c>
      <c r="R32" s="43">
        <v>2.6490618474781513E-3</v>
      </c>
      <c r="S32" s="43">
        <v>3.8666301406919956E-3</v>
      </c>
      <c r="T32" s="43">
        <v>1.9381513120606542E-3</v>
      </c>
      <c r="U32" s="43">
        <v>1.9970233552157879E-3</v>
      </c>
      <c r="V32" s="43">
        <v>3.3323981333523989E-3</v>
      </c>
      <c r="W32" s="43">
        <v>2.8707385063171387E-3</v>
      </c>
      <c r="X32" s="43">
        <v>0.19753367267549038</v>
      </c>
      <c r="Y32" s="232">
        <v>1.4532907060525355E-2</v>
      </c>
    </row>
    <row r="33" spans="1:25" x14ac:dyDescent="0.2">
      <c r="A33" t="str">
        <f>wosharescomposition!A33</f>
        <v>top1</v>
      </c>
      <c r="B33" t="s">
        <v>3650</v>
      </c>
      <c r="C33" s="43">
        <v>1.9017353653907776E-2</v>
      </c>
      <c r="D33" s="43">
        <v>1.7677736468613148E-2</v>
      </c>
      <c r="E33" s="43">
        <v>1.633811928331852E-2</v>
      </c>
      <c r="F33" s="43">
        <v>1.4998502098023891E-2</v>
      </c>
      <c r="G33" s="43">
        <v>1.1859577770034472E-2</v>
      </c>
      <c r="H33" s="43">
        <v>8.7206534420450517E-3</v>
      </c>
      <c r="I33" s="43">
        <v>5.5817291140556335E-3</v>
      </c>
      <c r="J33" s="43">
        <v>4.4895770261064172E-3</v>
      </c>
      <c r="K33" s="43">
        <v>3.3974249381572008E-3</v>
      </c>
      <c r="L33" s="43">
        <v>4.3158554472029209E-3</v>
      </c>
      <c r="M33" s="43">
        <v>5.5684205144643784E-3</v>
      </c>
      <c r="N33" s="43">
        <v>3.508739871904254E-3</v>
      </c>
      <c r="O33" s="43">
        <v>4.8825293779373169E-3</v>
      </c>
      <c r="P33" s="43">
        <v>2.3572146892547607E-3</v>
      </c>
      <c r="Q33" s="43">
        <v>2.2451309487223625E-3</v>
      </c>
      <c r="R33" s="43">
        <v>1.9100020872429013E-3</v>
      </c>
      <c r="S33" s="43">
        <v>3.3877736423164606E-3</v>
      </c>
      <c r="T33" s="43">
        <v>4.903474822640419E-3</v>
      </c>
      <c r="U33" s="43">
        <v>6.8082069046795368E-3</v>
      </c>
      <c r="V33" s="43">
        <v>1.3015127740800381E-2</v>
      </c>
      <c r="W33" s="43">
        <v>1.2304014526307583E-2</v>
      </c>
      <c r="X33" s="43">
        <v>0.19753367267549038</v>
      </c>
      <c r="Y33" s="232">
        <v>6.228818793097974E-2</v>
      </c>
    </row>
    <row r="37" spans="1:25" x14ac:dyDescent="0.2">
      <c r="W37" s="314"/>
      <c r="X37" s="314"/>
      <c r="Y37" s="315"/>
    </row>
  </sheetData>
  <pageMargins left="0.7" right="0.7" top="0.75" bottom="0.75" header="0.3" footer="0.3"/>
  <pageSetup paperSize="9" orientation="portrait" horizontalDpi="0" verticalDpi="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M17"/>
  <sheetViews>
    <sheetView workbookViewId="0">
      <selection activeCell="M22" sqref="M22"/>
    </sheetView>
  </sheetViews>
  <sheetFormatPr baseColWidth="10" defaultColWidth="8.83203125" defaultRowHeight="16" x14ac:dyDescent="0.2"/>
  <cols>
    <col min="2" max="2" width="14.5" bestFit="1" customWidth="1"/>
  </cols>
  <sheetData>
    <row r="1" spans="1:13" x14ac:dyDescent="0.2">
      <c r="A1" t="s">
        <v>3711</v>
      </c>
      <c r="B1" t="s">
        <v>3712</v>
      </c>
      <c r="C1" t="s">
        <v>3713</v>
      </c>
      <c r="D1" t="s">
        <v>3714</v>
      </c>
      <c r="E1" t="s">
        <v>3715</v>
      </c>
      <c r="F1" t="s">
        <v>3716</v>
      </c>
      <c r="G1" t="s">
        <v>3717</v>
      </c>
      <c r="H1" t="s">
        <v>3718</v>
      </c>
      <c r="I1" t="s">
        <v>3719</v>
      </c>
      <c r="J1" t="s">
        <v>3720</v>
      </c>
      <c r="K1" t="s">
        <v>3721</v>
      </c>
      <c r="L1" t="s">
        <v>3722</v>
      </c>
      <c r="M1" t="s">
        <v>3723</v>
      </c>
    </row>
    <row r="2" spans="1:13" x14ac:dyDescent="0.2">
      <c r="A2" s="1">
        <v>1820</v>
      </c>
      <c r="B2" s="1">
        <v>1.5749999284744263</v>
      </c>
      <c r="C2" s="1">
        <v>1.0499999523162842</v>
      </c>
      <c r="D2" s="1">
        <v>1</v>
      </c>
      <c r="E2" s="1">
        <v>0.98609304428100586</v>
      </c>
      <c r="F2" s="1">
        <v>0.98609304428100586</v>
      </c>
      <c r="G2" s="1">
        <v>0.98609304428100586</v>
      </c>
      <c r="H2" s="1">
        <v>1.5749999284744263</v>
      </c>
      <c r="I2" s="1">
        <v>1.0499999523162842</v>
      </c>
      <c r="J2" s="1">
        <v>1</v>
      </c>
      <c r="K2" s="1">
        <v>0.98333334922790527</v>
      </c>
      <c r="L2" s="1">
        <v>0.98333334922790527</v>
      </c>
      <c r="M2" s="1">
        <v>0.98333334922790527</v>
      </c>
    </row>
    <row r="3" spans="1:13" x14ac:dyDescent="0.2">
      <c r="A3" s="1">
        <v>1850</v>
      </c>
      <c r="B3" s="1">
        <v>1.5749999284744263</v>
      </c>
      <c r="C3" s="1">
        <v>1.0499999523162842</v>
      </c>
      <c r="D3" s="1">
        <v>1</v>
      </c>
      <c r="E3" s="1">
        <v>0.98651379346847534</v>
      </c>
      <c r="F3" s="1">
        <v>0.98651379346847534</v>
      </c>
      <c r="G3" s="1">
        <v>0.98651379346847534</v>
      </c>
      <c r="H3" s="1">
        <v>1.6500000953674316</v>
      </c>
      <c r="I3" s="1">
        <v>1.1000000238418579</v>
      </c>
      <c r="J3" s="1">
        <v>0.98000001907348633</v>
      </c>
      <c r="K3" s="1">
        <v>0.99511104822158813</v>
      </c>
      <c r="L3" s="1">
        <v>0.99511104822158813</v>
      </c>
      <c r="M3" s="1">
        <v>0.99511104822158813</v>
      </c>
    </row>
    <row r="4" spans="1:13" x14ac:dyDescent="0.2">
      <c r="A4" s="1">
        <v>1880</v>
      </c>
      <c r="B4" s="1">
        <v>1.6200001239776611</v>
      </c>
      <c r="C4" s="1">
        <v>1.0800000429153442</v>
      </c>
      <c r="D4" s="1">
        <v>1</v>
      </c>
      <c r="E4" s="1">
        <v>0.97699534893035889</v>
      </c>
      <c r="F4" s="1">
        <v>0.97699534893035889</v>
      </c>
      <c r="G4" s="1">
        <v>0.97699534893035889</v>
      </c>
      <c r="H4" s="1">
        <v>1.8000000715255737</v>
      </c>
      <c r="I4" s="1">
        <v>1.2000000476837158</v>
      </c>
      <c r="J4" s="1">
        <v>0.95999997854232788</v>
      </c>
      <c r="K4" s="1">
        <v>0.97036850452423096</v>
      </c>
      <c r="L4" s="1">
        <v>0.97036850452423096</v>
      </c>
      <c r="M4" s="1">
        <v>0.97036850452423096</v>
      </c>
    </row>
    <row r="5" spans="1:13" x14ac:dyDescent="0.2">
      <c r="A5" s="1">
        <v>1900</v>
      </c>
      <c r="B5" s="1">
        <v>1.6695332527160645</v>
      </c>
      <c r="C5" s="1">
        <v>1.1130222082138062</v>
      </c>
      <c r="D5" s="1">
        <v>1.0056933164596558</v>
      </c>
      <c r="E5" s="1">
        <v>0.96576297283172607</v>
      </c>
      <c r="F5" s="1">
        <v>0.96005159616470337</v>
      </c>
      <c r="G5" s="1">
        <v>0.89284795522689819</v>
      </c>
      <c r="H5" s="1">
        <v>1.875</v>
      </c>
      <c r="I5" s="1">
        <v>1.25</v>
      </c>
      <c r="J5" s="1">
        <v>0.94999998807907104</v>
      </c>
      <c r="K5" s="1">
        <v>0.96609765291213989</v>
      </c>
      <c r="L5" s="1">
        <v>0.96609765291213989</v>
      </c>
      <c r="M5" s="1">
        <v>0.96609765291213989</v>
      </c>
    </row>
    <row r="6" spans="1:13" x14ac:dyDescent="0.2">
      <c r="A6" s="1">
        <v>1910</v>
      </c>
      <c r="B6" s="1">
        <v>1.6974198818206787</v>
      </c>
      <c r="C6" s="1">
        <v>1.1316132545471191</v>
      </c>
      <c r="D6" s="1">
        <v>1.0065704584121704</v>
      </c>
      <c r="E6" s="1">
        <v>0.96271985769271851</v>
      </c>
      <c r="F6" s="1">
        <v>0.95671612024307251</v>
      </c>
      <c r="G6" s="1">
        <v>0.88974601030349731</v>
      </c>
      <c r="H6" s="1">
        <v>1.9649999141693115</v>
      </c>
      <c r="I6" s="1">
        <v>1.309999942779541</v>
      </c>
      <c r="J6" s="1">
        <v>0.93999999761581421</v>
      </c>
      <c r="K6" s="1">
        <v>0.95271748304367065</v>
      </c>
      <c r="L6" s="1">
        <v>0.95271748304367065</v>
      </c>
      <c r="M6" s="1">
        <v>0.95271748304367065</v>
      </c>
    </row>
    <row r="7" spans="1:13" x14ac:dyDescent="0.2">
      <c r="A7" s="1">
        <v>1920</v>
      </c>
      <c r="B7" s="1">
        <v>2.0550315380096436</v>
      </c>
      <c r="C7" s="1">
        <v>1.3700209856033325</v>
      </c>
      <c r="D7" s="1">
        <v>1.0173989534378052</v>
      </c>
      <c r="E7" s="1">
        <v>0.87453562021255493</v>
      </c>
      <c r="F7" s="1">
        <v>0.81863439083099365</v>
      </c>
      <c r="G7" s="1">
        <v>0.7613300085067749</v>
      </c>
      <c r="H7" s="1">
        <v>2.1121313571929932</v>
      </c>
      <c r="I7" s="1">
        <v>1.3455346822738647</v>
      </c>
      <c r="J7" s="1">
        <v>0.95849025249481201</v>
      </c>
      <c r="K7" s="1">
        <v>0.92589348554611206</v>
      </c>
      <c r="L7" s="1">
        <v>0.85964643955230713</v>
      </c>
      <c r="M7" s="1">
        <v>0.72642189264297485</v>
      </c>
    </row>
    <row r="8" spans="1:13" x14ac:dyDescent="0.2">
      <c r="A8" s="1">
        <v>1930</v>
      </c>
      <c r="B8" s="1">
        <v>1.842247486114502</v>
      </c>
      <c r="C8" s="1">
        <v>1.2281650304794312</v>
      </c>
      <c r="D8" s="1">
        <v>0.9960552453994751</v>
      </c>
      <c r="E8" s="1">
        <v>0.91972446441650391</v>
      </c>
      <c r="F8" s="1">
        <v>0.88955318927764893</v>
      </c>
      <c r="G8" s="1">
        <v>0.82728445529937744</v>
      </c>
      <c r="H8" s="1">
        <v>2.1825950145721436</v>
      </c>
      <c r="I8" s="1">
        <v>1.3904221057891846</v>
      </c>
      <c r="J8" s="1">
        <v>0.95932245254516602</v>
      </c>
      <c r="K8" s="1">
        <v>0.92095404863357544</v>
      </c>
      <c r="L8" s="1">
        <v>0.82376116514205933</v>
      </c>
      <c r="M8" s="1">
        <v>0.65167677402496338</v>
      </c>
    </row>
    <row r="9" spans="1:13" x14ac:dyDescent="0.2">
      <c r="A9" s="1">
        <v>1940</v>
      </c>
      <c r="B9" s="1">
        <v>1.8092000484466553</v>
      </c>
      <c r="C9" s="1">
        <v>1.2061333656311035</v>
      </c>
      <c r="D9" s="1">
        <v>0.98792129755020142</v>
      </c>
      <c r="E9" s="1">
        <v>0.93108665943145752</v>
      </c>
      <c r="F9" s="1">
        <v>0.91249847412109375</v>
      </c>
      <c r="G9" s="1">
        <v>0.84862357378005981</v>
      </c>
      <c r="H9" s="1">
        <v>2.0308115482330322</v>
      </c>
      <c r="I9" s="1">
        <v>1.3400869369506836</v>
      </c>
      <c r="J9" s="1">
        <v>0.97989511489868164</v>
      </c>
      <c r="K9" s="1">
        <v>0.92222034931182861</v>
      </c>
      <c r="L9" s="1">
        <v>0.8121873140335083</v>
      </c>
      <c r="M9" s="1">
        <v>0.65760159492492676</v>
      </c>
    </row>
    <row r="10" spans="1:13" x14ac:dyDescent="0.2">
      <c r="A10" s="1">
        <v>1950</v>
      </c>
      <c r="B10" s="1">
        <v>1.8749209642410278</v>
      </c>
      <c r="C10" s="1">
        <v>1.2499473094940186</v>
      </c>
      <c r="D10" s="1">
        <v>0.98355799913406372</v>
      </c>
      <c r="E10" s="1">
        <v>0.87964624166488647</v>
      </c>
      <c r="F10" s="1">
        <v>0.81590384244918823</v>
      </c>
      <c r="G10" s="1">
        <v>0.75879055261611938</v>
      </c>
      <c r="H10" s="1">
        <v>2.4301462173461914</v>
      </c>
      <c r="I10" s="1">
        <v>1.2786455154418945</v>
      </c>
      <c r="J10" s="1">
        <v>1.0333245992660522</v>
      </c>
      <c r="K10" s="1">
        <v>0.83973038196563721</v>
      </c>
      <c r="L10" s="1">
        <v>0.68356859683990479</v>
      </c>
      <c r="M10" s="1">
        <v>0.55343633890151978</v>
      </c>
    </row>
    <row r="11" spans="1:13" x14ac:dyDescent="0.2">
      <c r="A11" s="1">
        <v>1960</v>
      </c>
      <c r="B11" s="1">
        <v>1.904792308807373</v>
      </c>
      <c r="C11" s="1">
        <v>1.2698615789413452</v>
      </c>
      <c r="D11" s="1">
        <v>1.0000367164611816</v>
      </c>
      <c r="E11" s="1">
        <v>0.87129020690917969</v>
      </c>
      <c r="F11" s="1">
        <v>0.79873573780059814</v>
      </c>
      <c r="G11" s="1">
        <v>0.7428242564201355</v>
      </c>
      <c r="H11" s="1">
        <v>2.3609118461608887</v>
      </c>
      <c r="I11" s="1">
        <v>1.2731989622116089</v>
      </c>
      <c r="J11" s="1">
        <v>1.0052335262298584</v>
      </c>
      <c r="K11" s="1">
        <v>0.85472482442855835</v>
      </c>
      <c r="L11" s="1">
        <v>0.72002995014190674</v>
      </c>
      <c r="M11" s="1">
        <v>0.5880088210105896</v>
      </c>
    </row>
    <row r="12" spans="1:13" x14ac:dyDescent="0.2">
      <c r="A12" s="1">
        <v>1970</v>
      </c>
      <c r="B12" s="1">
        <v>1.7955628633499146</v>
      </c>
      <c r="C12" s="1">
        <v>1.2329264879226685</v>
      </c>
      <c r="D12" s="1">
        <v>0.98666888475418091</v>
      </c>
      <c r="E12" s="1">
        <v>0.87973868846893311</v>
      </c>
      <c r="F12" s="1">
        <v>0.81720930337905884</v>
      </c>
      <c r="G12" s="1">
        <v>0.76202476024627686</v>
      </c>
      <c r="H12" s="1">
        <v>2.1803014278411865</v>
      </c>
      <c r="I12" s="1">
        <v>1.2735815048217773</v>
      </c>
      <c r="J12" s="1">
        <v>0.9960552453994751</v>
      </c>
      <c r="K12" s="1">
        <v>0.84161657094955444</v>
      </c>
      <c r="L12" s="1">
        <v>0.70656168460845947</v>
      </c>
      <c r="M12" s="1">
        <v>0.59351623058319092</v>
      </c>
    </row>
    <row r="13" spans="1:13" x14ac:dyDescent="0.2">
      <c r="A13" s="1">
        <v>1980</v>
      </c>
      <c r="B13" s="1">
        <v>2.0508663654327393</v>
      </c>
      <c r="C13" s="1">
        <v>1.2852106094360352</v>
      </c>
      <c r="D13" s="1">
        <v>0.97125142812728882</v>
      </c>
      <c r="E13" s="1">
        <v>0.82646417617797852</v>
      </c>
      <c r="F13" s="1">
        <v>0.74170488119125366</v>
      </c>
      <c r="G13" s="1">
        <v>0.7038612961769104</v>
      </c>
      <c r="H13" s="1">
        <v>2.494288444519043</v>
      </c>
      <c r="I13" s="1">
        <v>1.3588411808013916</v>
      </c>
      <c r="J13" s="1">
        <v>0.96769982576370239</v>
      </c>
      <c r="K13" s="1">
        <v>0.84406942129135132</v>
      </c>
      <c r="L13" s="1">
        <v>0.75577229261398315</v>
      </c>
      <c r="M13" s="1">
        <v>0.70241391658782959</v>
      </c>
    </row>
    <row r="14" spans="1:13" x14ac:dyDescent="0.2">
      <c r="A14" s="1">
        <v>1990</v>
      </c>
      <c r="B14" s="1">
        <v>2.6170201301574707</v>
      </c>
      <c r="C14" s="1">
        <v>1.3778994083404541</v>
      </c>
      <c r="D14" s="1">
        <v>0.94339847564697266</v>
      </c>
      <c r="E14" s="1">
        <v>0.83018016815185547</v>
      </c>
      <c r="F14" s="1">
        <v>0.77079230546951294</v>
      </c>
      <c r="G14" s="1">
        <v>0.77774494886398315</v>
      </c>
      <c r="H14" s="1">
        <v>2.5080735683441162</v>
      </c>
      <c r="I14" s="1">
        <v>1.3633179664611816</v>
      </c>
      <c r="J14" s="1">
        <v>0.97868049144744873</v>
      </c>
      <c r="K14" s="1">
        <v>0.87141704559326172</v>
      </c>
      <c r="L14" s="1">
        <v>0.81937748193740845</v>
      </c>
      <c r="M14" s="1">
        <v>0.78772264719009399</v>
      </c>
    </row>
    <row r="15" spans="1:13" x14ac:dyDescent="0.2">
      <c r="A15" s="1">
        <v>2000</v>
      </c>
      <c r="B15" s="1">
        <v>2.6756434440612793</v>
      </c>
      <c r="C15" s="1">
        <v>1.3786306381225586</v>
      </c>
      <c r="D15" s="1">
        <v>0.94804000854492188</v>
      </c>
      <c r="E15" s="1">
        <v>0.82844024896621704</v>
      </c>
      <c r="F15" s="1">
        <v>0.79127675294876099</v>
      </c>
      <c r="G15" s="1">
        <v>0.78974783420562744</v>
      </c>
      <c r="H15" s="1">
        <v>2.5182347297668457</v>
      </c>
      <c r="I15" s="1">
        <v>1.4424388408660889</v>
      </c>
      <c r="J15" s="1">
        <v>1.0136265754699707</v>
      </c>
      <c r="K15" s="1">
        <v>0.83539563417434692</v>
      </c>
      <c r="L15" s="1">
        <v>0.7569383978843689</v>
      </c>
      <c r="M15" s="1">
        <v>0.71204835176467896</v>
      </c>
    </row>
    <row r="16" spans="1:13" x14ac:dyDescent="0.2">
      <c r="A16" s="1">
        <v>2010</v>
      </c>
      <c r="B16" s="1">
        <v>2.6080865859985352</v>
      </c>
      <c r="C16" s="1">
        <v>1.3776713609695435</v>
      </c>
      <c r="D16" s="1">
        <v>0.95616209506988525</v>
      </c>
      <c r="E16" s="1">
        <v>0.81237542629241943</v>
      </c>
      <c r="F16" s="1">
        <v>0.76280128955841064</v>
      </c>
      <c r="G16" s="1">
        <v>0.78280061483383179</v>
      </c>
      <c r="H16" s="1">
        <v>2.5346245765686035</v>
      </c>
      <c r="I16" s="1">
        <v>1.514411449432373</v>
      </c>
      <c r="J16" s="1">
        <v>1.0068227052688599</v>
      </c>
      <c r="K16" s="1">
        <v>0.83518534898757935</v>
      </c>
      <c r="L16" s="1">
        <v>0.78621554374694824</v>
      </c>
      <c r="M16" s="1">
        <v>0.76077836751937866</v>
      </c>
    </row>
    <row r="17" spans="1:13" x14ac:dyDescent="0.2">
      <c r="A17" s="1">
        <v>2020</v>
      </c>
      <c r="B17" s="1">
        <v>2.7826788425445557</v>
      </c>
      <c r="C17" s="1">
        <v>1.431293249130249</v>
      </c>
      <c r="D17" s="1">
        <v>0.95517909526824951</v>
      </c>
      <c r="E17" s="1">
        <v>0.77476483583450317</v>
      </c>
      <c r="F17" s="1">
        <v>0.71793246269226074</v>
      </c>
      <c r="G17" s="1">
        <v>0.71643102169036865</v>
      </c>
      <c r="H17" s="1">
        <v>2.276742696762085</v>
      </c>
      <c r="I17" s="1">
        <v>1.4735913276672363</v>
      </c>
      <c r="J17" s="1">
        <v>1.0265285968780518</v>
      </c>
      <c r="K17" s="1">
        <v>0.83727657794952393</v>
      </c>
      <c r="L17" s="1">
        <v>0.76686394214630127</v>
      </c>
      <c r="M17" s="1">
        <v>0.72420060634613037</v>
      </c>
    </row>
  </sheetData>
  <pageMargins left="0.7" right="0.7" top="0.75" bottom="0.75" header="0.3" footer="0.3"/>
  <pageSetup paperSize="9" orientation="portrait" horizontalDpi="0" verticalDpi="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AE6"/>
  <sheetViews>
    <sheetView workbookViewId="0">
      <selection activeCell="B1" sqref="B1"/>
    </sheetView>
  </sheetViews>
  <sheetFormatPr baseColWidth="10" defaultColWidth="8.83203125" defaultRowHeight="16" x14ac:dyDescent="0.2"/>
  <sheetData>
    <row r="1" spans="1:31" x14ac:dyDescent="0.2">
      <c r="A1" t="s">
        <v>3664</v>
      </c>
      <c r="B1" t="s">
        <v>3665</v>
      </c>
      <c r="C1" t="s">
        <v>3666</v>
      </c>
      <c r="D1" t="s">
        <v>3667</v>
      </c>
      <c r="E1" t="s">
        <v>3668</v>
      </c>
      <c r="F1" t="s">
        <v>3669</v>
      </c>
      <c r="G1" t="s">
        <v>3670</v>
      </c>
      <c r="H1" t="s">
        <v>3671</v>
      </c>
      <c r="I1" t="s">
        <v>3672</v>
      </c>
      <c r="J1" t="s">
        <v>3673</v>
      </c>
      <c r="K1" t="s">
        <v>3674</v>
      </c>
      <c r="L1" t="s">
        <v>3675</v>
      </c>
      <c r="M1" t="s">
        <v>3676</v>
      </c>
      <c r="N1" t="s">
        <v>3677</v>
      </c>
      <c r="O1" t="s">
        <v>3678</v>
      </c>
      <c r="P1" t="s">
        <v>3679</v>
      </c>
      <c r="Q1" t="s">
        <v>3680</v>
      </c>
      <c r="R1" t="s">
        <v>3681</v>
      </c>
      <c r="S1" t="s">
        <v>3682</v>
      </c>
      <c r="T1" t="s">
        <v>3683</v>
      </c>
      <c r="U1" t="s">
        <v>3684</v>
      </c>
      <c r="V1" t="s">
        <v>3685</v>
      </c>
      <c r="W1" t="s">
        <v>3686</v>
      </c>
      <c r="X1" t="s">
        <v>3687</v>
      </c>
      <c r="Y1" t="s">
        <v>3688</v>
      </c>
      <c r="Z1" t="s">
        <v>3689</v>
      </c>
      <c r="AA1" t="s">
        <v>3690</v>
      </c>
      <c r="AB1" t="s">
        <v>3691</v>
      </c>
      <c r="AC1" t="s">
        <v>3692</v>
      </c>
      <c r="AD1" t="s">
        <v>3693</v>
      </c>
      <c r="AE1" t="s">
        <v>3694</v>
      </c>
    </row>
    <row r="2" spans="1:31" x14ac:dyDescent="0.2">
      <c r="A2" s="1">
        <v>1980</v>
      </c>
      <c r="B2" s="1">
        <v>1.2595587968826294</v>
      </c>
      <c r="C2" s="1">
        <v>1.2852106094360352</v>
      </c>
      <c r="D2" s="1">
        <v>1.3938537836074829</v>
      </c>
      <c r="E2" s="1">
        <v>1.1523338556289673</v>
      </c>
      <c r="F2" s="1">
        <v>1.231728196144104</v>
      </c>
      <c r="G2" s="1">
        <v>1.3588411808013916</v>
      </c>
      <c r="H2" s="1">
        <v>1.0079605579376221</v>
      </c>
      <c r="I2" s="1">
        <v>0.97125142812728882</v>
      </c>
      <c r="J2" s="1">
        <v>0.96387201547622681</v>
      </c>
      <c r="K2" s="1">
        <v>0.9761999249458313</v>
      </c>
      <c r="L2" s="1">
        <v>0.96228677034378052</v>
      </c>
      <c r="M2" s="1">
        <v>0.96769982576370239</v>
      </c>
      <c r="N2" s="1">
        <v>0.77790176868438721</v>
      </c>
      <c r="O2" s="1">
        <v>0.82646417617797852</v>
      </c>
      <c r="P2" s="1">
        <v>0.77189171314239502</v>
      </c>
      <c r="Q2" s="1">
        <v>0.88553202152252197</v>
      </c>
      <c r="R2" s="1">
        <v>0.82560628652572632</v>
      </c>
      <c r="S2" s="1">
        <v>0.84406942129135132</v>
      </c>
      <c r="T2" s="1">
        <v>0.61595183610916138</v>
      </c>
      <c r="U2" s="1">
        <v>0.74170488119125366</v>
      </c>
      <c r="V2" s="1">
        <v>0.63745623826980591</v>
      </c>
      <c r="W2" s="1">
        <v>0.7931816577911377</v>
      </c>
      <c r="X2" s="1">
        <v>0.83637619018554688</v>
      </c>
      <c r="Y2" s="1">
        <v>0.75577229261398315</v>
      </c>
      <c r="Z2" s="1">
        <v>0.53842204809188843</v>
      </c>
      <c r="AA2" s="1">
        <v>0.7038612961769104</v>
      </c>
      <c r="AB2" s="1">
        <v>0.5355072021484375</v>
      </c>
      <c r="AC2" s="1">
        <v>0.68837165832519531</v>
      </c>
      <c r="AD2" s="1">
        <v>1.0671678781509399</v>
      </c>
      <c r="AE2" s="1">
        <v>0.70241391658782959</v>
      </c>
    </row>
    <row r="3" spans="1:31" x14ac:dyDescent="0.2">
      <c r="A3" s="1">
        <v>1990</v>
      </c>
      <c r="B3" s="1">
        <v>1.2920734882354736</v>
      </c>
      <c r="C3" s="1">
        <v>1.3778994083404541</v>
      </c>
      <c r="D3" s="1">
        <v>1.4292100667953491</v>
      </c>
      <c r="E3" s="1">
        <v>1.2304080724716187</v>
      </c>
      <c r="F3" s="1">
        <v>1.2354687452316284</v>
      </c>
      <c r="G3" s="1">
        <v>1.3633179664611816</v>
      </c>
      <c r="H3" s="1">
        <v>1.0183398723602295</v>
      </c>
      <c r="I3" s="1">
        <v>0.94339847564697266</v>
      </c>
      <c r="J3" s="1">
        <v>0.97807270288467407</v>
      </c>
      <c r="K3" s="1">
        <v>0.98341482877731323</v>
      </c>
      <c r="L3" s="1">
        <v>0.96429985761642456</v>
      </c>
      <c r="M3" s="1">
        <v>0.97868049144744873</v>
      </c>
      <c r="N3" s="1">
        <v>0.76899224519729614</v>
      </c>
      <c r="O3" s="1">
        <v>0.83018016815185547</v>
      </c>
      <c r="P3" s="1">
        <v>0.78274601697921753</v>
      </c>
      <c r="Q3" s="1">
        <v>0.83009469509124756</v>
      </c>
      <c r="R3" s="1">
        <v>0.82152509689331055</v>
      </c>
      <c r="S3" s="1">
        <v>0.87141704559326172</v>
      </c>
      <c r="T3" s="1">
        <v>0.58033460378646851</v>
      </c>
      <c r="U3" s="1">
        <v>0.77079230546951294</v>
      </c>
      <c r="V3" s="1">
        <v>0.65845847129821777</v>
      </c>
      <c r="W3" s="1">
        <v>0.71194362640380859</v>
      </c>
      <c r="X3" s="1">
        <v>0.78872019052505493</v>
      </c>
      <c r="Y3" s="1">
        <v>0.81937748193740845</v>
      </c>
      <c r="Z3" s="1">
        <v>0.50293433666229248</v>
      </c>
      <c r="AA3" s="1">
        <v>0.77774494886398315</v>
      </c>
      <c r="AB3" s="1">
        <v>0.55474257469177246</v>
      </c>
      <c r="AC3" s="1">
        <v>0.63228517770767212</v>
      </c>
      <c r="AD3" s="1">
        <v>0.91414576768875122</v>
      </c>
      <c r="AE3" s="1">
        <v>0.78772264719009399</v>
      </c>
    </row>
    <row r="4" spans="1:31" x14ac:dyDescent="0.2">
      <c r="A4" s="1">
        <v>2000</v>
      </c>
      <c r="B4" s="1">
        <v>1.3399339914321899</v>
      </c>
      <c r="C4" s="1">
        <v>1.3786306381225586</v>
      </c>
      <c r="D4" s="1">
        <v>1.4543606042861938</v>
      </c>
      <c r="E4" s="1">
        <v>1.2075480222702026</v>
      </c>
      <c r="F4" s="1">
        <v>1.2852002382278442</v>
      </c>
      <c r="G4" s="1">
        <v>1.4424388408660889</v>
      </c>
      <c r="H4" s="1">
        <v>1.024495005607605</v>
      </c>
      <c r="I4" s="1">
        <v>0.94804000854492188</v>
      </c>
      <c r="J4" s="1">
        <v>0.99368691444396973</v>
      </c>
      <c r="K4" s="1">
        <v>0.98767936229705811</v>
      </c>
      <c r="L4" s="1">
        <v>0.98957854509353638</v>
      </c>
      <c r="M4" s="1">
        <v>1.0136265754699707</v>
      </c>
      <c r="N4" s="1">
        <v>0.73712879419326782</v>
      </c>
      <c r="O4" s="1">
        <v>0.82844024896621704</v>
      </c>
      <c r="P4" s="1">
        <v>0.76939445734024048</v>
      </c>
      <c r="Q4" s="1">
        <v>0.87304306030273438</v>
      </c>
      <c r="R4" s="1">
        <v>0.77902054786682129</v>
      </c>
      <c r="S4" s="1">
        <v>0.83539563417434692</v>
      </c>
      <c r="T4" s="1">
        <v>0.58093297481536865</v>
      </c>
      <c r="U4" s="1">
        <v>0.79127675294876099</v>
      </c>
      <c r="V4" s="1">
        <v>0.6487654447555542</v>
      </c>
      <c r="W4" s="1">
        <v>0.69942963123321533</v>
      </c>
      <c r="X4" s="1">
        <v>0.71113145351409912</v>
      </c>
      <c r="Y4" s="1">
        <v>0.7569383978843689</v>
      </c>
      <c r="Z4" s="1">
        <v>0.54008299112319946</v>
      </c>
      <c r="AA4" s="1">
        <v>0.78974783420562744</v>
      </c>
      <c r="AB4" s="1">
        <v>0.56330388784408569</v>
      </c>
      <c r="AC4" s="1">
        <v>0.46678176522254944</v>
      </c>
      <c r="AD4" s="1">
        <v>0.7484850287437439</v>
      </c>
      <c r="AE4" s="1">
        <v>0.71204835176467896</v>
      </c>
    </row>
    <row r="5" spans="1:31" x14ac:dyDescent="0.2">
      <c r="A5" s="1">
        <v>2010</v>
      </c>
      <c r="B5" s="1">
        <v>1.3814878463745117</v>
      </c>
      <c r="C5" s="1">
        <v>1.3776713609695435</v>
      </c>
      <c r="D5" s="1">
        <v>1.4849847555160522</v>
      </c>
      <c r="E5" s="1">
        <v>1.225568413734436</v>
      </c>
      <c r="F5" s="1">
        <v>1.306848406791687</v>
      </c>
      <c r="G5" s="1">
        <v>1.514411449432373</v>
      </c>
      <c r="H5" s="1">
        <v>1.0146592855453491</v>
      </c>
      <c r="I5" s="1">
        <v>0.95616209506988525</v>
      </c>
      <c r="J5" s="1">
        <v>0.98574423789978027</v>
      </c>
      <c r="K5" s="1">
        <v>1.0005142688751221</v>
      </c>
      <c r="L5" s="1">
        <v>0.99549508094787598</v>
      </c>
      <c r="M5" s="1">
        <v>1.0068227052688599</v>
      </c>
      <c r="N5" s="1">
        <v>0.78145778179168701</v>
      </c>
      <c r="O5" s="1">
        <v>0.81237542629241943</v>
      </c>
      <c r="P5" s="1">
        <v>0.74928700923919678</v>
      </c>
      <c r="Q5" s="1">
        <v>0.84059524536132812</v>
      </c>
      <c r="R5" s="1">
        <v>0.77934515476226807</v>
      </c>
      <c r="S5" s="1">
        <v>0.83518534898757935</v>
      </c>
      <c r="T5" s="1">
        <v>0.70944523811340332</v>
      </c>
      <c r="U5" s="1">
        <v>0.76280128955841064</v>
      </c>
      <c r="V5" s="1">
        <v>0.60799551010131836</v>
      </c>
      <c r="W5" s="1">
        <v>0.7240789532661438</v>
      </c>
      <c r="X5" s="1">
        <v>0.6775050163269043</v>
      </c>
      <c r="Y5" s="1">
        <v>0.78621554374694824</v>
      </c>
      <c r="Z5" s="1">
        <v>0.76688426733016968</v>
      </c>
      <c r="AA5" s="1">
        <v>0.78280061483383179</v>
      </c>
      <c r="AB5" s="1">
        <v>0.50211727619171143</v>
      </c>
      <c r="AC5" s="1">
        <v>0.62558799982070923</v>
      </c>
      <c r="AD5" s="1">
        <v>0.66937291622161865</v>
      </c>
      <c r="AE5" s="1">
        <v>0.76077836751937866</v>
      </c>
    </row>
    <row r="6" spans="1:31" x14ac:dyDescent="0.2">
      <c r="A6" s="1">
        <v>2020</v>
      </c>
      <c r="B6" s="1">
        <v>1.3798850774765015</v>
      </c>
      <c r="C6" s="1">
        <v>1.431293249130249</v>
      </c>
      <c r="D6" s="1">
        <v>1.423147439956665</v>
      </c>
      <c r="E6" s="1">
        <v>1.2175337076187134</v>
      </c>
      <c r="F6" s="1">
        <v>1.3230156898498535</v>
      </c>
      <c r="G6" s="1">
        <v>1.4735913276672363</v>
      </c>
      <c r="H6" s="1">
        <v>1.0070700645446777</v>
      </c>
      <c r="I6" s="1">
        <v>0.95517909526824951</v>
      </c>
      <c r="J6" s="1">
        <v>1.0021600723266602</v>
      </c>
      <c r="K6" s="1">
        <v>1.0053858757019043</v>
      </c>
      <c r="L6" s="1">
        <v>0.98871439695358276</v>
      </c>
      <c r="M6" s="1">
        <v>1.0265285968780518</v>
      </c>
      <c r="N6" s="1">
        <v>0.80236899852752686</v>
      </c>
      <c r="O6" s="1">
        <v>0.77476483583450317</v>
      </c>
      <c r="P6" s="1">
        <v>0.75609368085861206</v>
      </c>
      <c r="Q6" s="1">
        <v>0.8531721830368042</v>
      </c>
      <c r="R6" s="1">
        <v>0.74761074781417847</v>
      </c>
      <c r="S6" s="1">
        <v>0.83727657794952393</v>
      </c>
      <c r="T6" s="1">
        <v>0.77573931217193604</v>
      </c>
      <c r="U6" s="1">
        <v>0.71793246269226074</v>
      </c>
      <c r="V6" s="1">
        <v>0.61804896593093872</v>
      </c>
      <c r="W6" s="1">
        <v>0.74595791101455688</v>
      </c>
      <c r="X6" s="1">
        <v>0.60139501094818115</v>
      </c>
      <c r="Y6" s="1">
        <v>0.76686394214630127</v>
      </c>
      <c r="Z6" s="1">
        <v>0.88511675596237183</v>
      </c>
      <c r="AA6" s="1">
        <v>0.71643102169036865</v>
      </c>
      <c r="AB6" s="1">
        <v>0.53118252754211426</v>
      </c>
      <c r="AC6" s="1">
        <v>0.64853096008300781</v>
      </c>
      <c r="AD6" s="1">
        <v>0.52382272481918335</v>
      </c>
      <c r="AE6" s="1">
        <v>0.72420060634613037</v>
      </c>
    </row>
  </sheetData>
  <pageMargins left="0.7" right="0.7" top="0.75" bottom="0.75" header="0.3" footer="0.3"/>
  <pageSetup paperSize="9" orientation="portrait" horizontalDpi="0" verticalDpi="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AK6"/>
  <sheetViews>
    <sheetView workbookViewId="0">
      <selection activeCell="G1" sqref="G1"/>
    </sheetView>
  </sheetViews>
  <sheetFormatPr baseColWidth="10" defaultColWidth="8.83203125" defaultRowHeight="16" x14ac:dyDescent="0.2"/>
  <cols>
    <col min="1" max="16384" width="8.83203125" style="232"/>
  </cols>
  <sheetData>
    <row r="1" spans="1:37" x14ac:dyDescent="0.2">
      <c r="A1" s="232" t="s">
        <v>4429</v>
      </c>
      <c r="B1" s="232" t="s">
        <v>4430</v>
      </c>
      <c r="C1" s="232" t="s">
        <v>4431</v>
      </c>
      <c r="D1" s="232" t="s">
        <v>4432</v>
      </c>
      <c r="E1" s="232" t="s">
        <v>4433</v>
      </c>
      <c r="F1" s="232" t="s">
        <v>4434</v>
      </c>
      <c r="G1" s="232" t="s">
        <v>4435</v>
      </c>
      <c r="H1" s="232" t="s">
        <v>4436</v>
      </c>
      <c r="I1" s="232" t="s">
        <v>4437</v>
      </c>
      <c r="J1" s="232" t="s">
        <v>4438</v>
      </c>
      <c r="K1" s="232" t="s">
        <v>4439</v>
      </c>
      <c r="L1" s="232" t="s">
        <v>4440</v>
      </c>
      <c r="M1" s="232" t="s">
        <v>4441</v>
      </c>
      <c r="N1" s="232" t="s">
        <v>4442</v>
      </c>
      <c r="O1" s="232" t="s">
        <v>4443</v>
      </c>
      <c r="P1" s="232" t="s">
        <v>4444</v>
      </c>
      <c r="Q1" s="232" t="s">
        <v>4445</v>
      </c>
      <c r="R1" s="232" t="s">
        <v>4446</v>
      </c>
      <c r="S1" s="232" t="s">
        <v>4447</v>
      </c>
      <c r="T1" s="232" t="s">
        <v>4448</v>
      </c>
      <c r="U1" s="232" t="s">
        <v>4449</v>
      </c>
      <c r="V1" s="232" t="s">
        <v>4450</v>
      </c>
      <c r="W1" s="232" t="s">
        <v>4451</v>
      </c>
      <c r="X1" s="232" t="s">
        <v>4452</v>
      </c>
      <c r="Y1" s="232" t="s">
        <v>4453</v>
      </c>
      <c r="Z1" s="232" t="s">
        <v>4454</v>
      </c>
      <c r="AA1" s="232" t="s">
        <v>4455</v>
      </c>
      <c r="AB1" s="232" t="s">
        <v>4456</v>
      </c>
      <c r="AC1" s="232" t="s">
        <v>4457</v>
      </c>
      <c r="AD1" s="232" t="s">
        <v>4458</v>
      </c>
      <c r="AE1" s="232" t="s">
        <v>4459</v>
      </c>
      <c r="AF1" s="232" t="s">
        <v>4460</v>
      </c>
      <c r="AG1" s="232" t="s">
        <v>4461</v>
      </c>
      <c r="AH1" s="232" t="s">
        <v>4462</v>
      </c>
      <c r="AI1" s="232" t="s">
        <v>4463</v>
      </c>
      <c r="AJ1" s="232" t="s">
        <v>4464</v>
      </c>
      <c r="AK1" s="232" t="s">
        <v>4465</v>
      </c>
    </row>
    <row r="2" spans="1:37" x14ac:dyDescent="0.2">
      <c r="A2" s="1">
        <v>1980</v>
      </c>
      <c r="B2" s="1">
        <v>1.2341235876083374</v>
      </c>
      <c r="C2" s="1">
        <v>1.0601783990859985</v>
      </c>
      <c r="D2" s="1">
        <v>0.98620927333831787</v>
      </c>
      <c r="E2" s="1">
        <v>0.96894502639770508</v>
      </c>
      <c r="F2" s="1">
        <v>1.1248537302017212</v>
      </c>
      <c r="G2" s="1">
        <v>1.0612276792526245</v>
      </c>
      <c r="H2" s="1">
        <v>1.0129985809326172</v>
      </c>
      <c r="I2" s="1">
        <v>0.93088889122009277</v>
      </c>
      <c r="J2" s="1">
        <v>1.5292453765869141</v>
      </c>
      <c r="K2" s="1">
        <v>1.1711794137954712</v>
      </c>
      <c r="L2" s="1">
        <v>0.97348272800445557</v>
      </c>
      <c r="M2" s="1">
        <v>0.9055023193359375</v>
      </c>
      <c r="N2" s="1">
        <v>1.6895949840545654</v>
      </c>
      <c r="O2" s="1">
        <v>1.1376979351043701</v>
      </c>
      <c r="P2" s="1">
        <v>0.99377745389938354</v>
      </c>
      <c r="Q2" s="1">
        <v>0.92760211229324341</v>
      </c>
      <c r="R2" s="1">
        <v>1.3108775615692139</v>
      </c>
      <c r="S2" s="1">
        <v>1.1316717863082886</v>
      </c>
      <c r="T2" s="1">
        <v>1.0248597860336304</v>
      </c>
      <c r="U2" s="1">
        <v>0.94854563474655151</v>
      </c>
      <c r="V2" s="1">
        <v>1.9604209661483765</v>
      </c>
      <c r="W2" s="1">
        <v>1.3264621496200562</v>
      </c>
      <c r="X2" s="1">
        <v>0.98820888996124268</v>
      </c>
      <c r="Y2" s="1">
        <v>0.83789938688278198</v>
      </c>
      <c r="Z2" s="1">
        <v>1.7351517677307129</v>
      </c>
      <c r="AA2" s="1">
        <v>1.3145495653152466</v>
      </c>
      <c r="AB2" s="1">
        <v>0.9622001051902771</v>
      </c>
      <c r="AC2" s="1">
        <v>0.85411256551742554</v>
      </c>
      <c r="AD2" s="1">
        <v>1.0951844453811646</v>
      </c>
      <c r="AE2" s="1">
        <v>1.0329134464263916</v>
      </c>
      <c r="AF2" s="1">
        <v>1.0036611557006836</v>
      </c>
      <c r="AG2" s="1">
        <v>0.98132109642028809</v>
      </c>
      <c r="AH2" s="1">
        <v>1.3427615165710449</v>
      </c>
      <c r="AI2" s="1">
        <v>1.1215842962265015</v>
      </c>
      <c r="AJ2" s="1">
        <v>1.0267417430877686</v>
      </c>
      <c r="AK2" s="1">
        <v>0.95155346393585205</v>
      </c>
    </row>
    <row r="3" spans="1:37" x14ac:dyDescent="0.2">
      <c r="A3" s="1">
        <v>1990</v>
      </c>
      <c r="B3" s="1">
        <v>1.2607332468032837</v>
      </c>
      <c r="C3" s="1">
        <v>1.0704281330108643</v>
      </c>
      <c r="D3" s="1">
        <v>0.98565709590911865</v>
      </c>
      <c r="E3" s="1">
        <v>0.96381199359893799</v>
      </c>
      <c r="F3" s="1">
        <v>1.1349688768386841</v>
      </c>
      <c r="G3" s="1">
        <v>1.0565962791442871</v>
      </c>
      <c r="H3" s="1">
        <v>1.0064928531646729</v>
      </c>
      <c r="I3" s="1">
        <v>0.9580267071723938</v>
      </c>
      <c r="J3" s="1">
        <v>1.6512589454650879</v>
      </c>
      <c r="K3" s="1">
        <v>1.2141602039337158</v>
      </c>
      <c r="L3" s="1">
        <v>0.97240686416625977</v>
      </c>
      <c r="M3" s="1">
        <v>0.89048963785171509</v>
      </c>
      <c r="N3" s="1">
        <v>1.6524984836578369</v>
      </c>
      <c r="O3" s="1">
        <v>1.154820442199707</v>
      </c>
      <c r="P3" s="1">
        <v>0.99300825595855713</v>
      </c>
      <c r="Q3" s="1">
        <v>0.930808424949646</v>
      </c>
      <c r="R3" s="1">
        <v>1.2180780172348022</v>
      </c>
      <c r="S3" s="1">
        <v>1.0935965776443481</v>
      </c>
      <c r="T3" s="1">
        <v>1.0198835134506226</v>
      </c>
      <c r="U3" s="1">
        <v>0.96107220649719238</v>
      </c>
      <c r="V3" s="1">
        <v>2.4131515026092529</v>
      </c>
      <c r="W3" s="1">
        <v>1.4270228147506714</v>
      </c>
      <c r="X3" s="1">
        <v>0.98342049121856689</v>
      </c>
      <c r="Y3" s="1">
        <v>0.83281737565994263</v>
      </c>
      <c r="Z3" s="1">
        <v>1.8010979890823364</v>
      </c>
      <c r="AA3" s="1">
        <v>1.3411012887954712</v>
      </c>
      <c r="AB3" s="1">
        <v>0.96568524837493896</v>
      </c>
      <c r="AC3" s="1">
        <v>0.84946286678314209</v>
      </c>
      <c r="AD3" s="1">
        <v>1.1092557907104492</v>
      </c>
      <c r="AE3" s="1">
        <v>1.0382466316223145</v>
      </c>
      <c r="AF3" s="1">
        <v>1.0039554834365845</v>
      </c>
      <c r="AG3" s="1">
        <v>0.98096710443496704</v>
      </c>
      <c r="AH3" s="1">
        <v>1.2884390354156494</v>
      </c>
      <c r="AI3" s="1">
        <v>1.1055843830108643</v>
      </c>
      <c r="AJ3" s="1">
        <v>1.0219277143478394</v>
      </c>
      <c r="AK3" s="1">
        <v>0.96241450309753418</v>
      </c>
    </row>
    <row r="4" spans="1:37" x14ac:dyDescent="0.2">
      <c r="A4" s="1">
        <v>2000</v>
      </c>
      <c r="B4" s="1">
        <v>1.4871755838394165</v>
      </c>
      <c r="C4" s="1">
        <v>1.1811792850494385</v>
      </c>
      <c r="D4" s="1">
        <v>1.0186574459075928</v>
      </c>
      <c r="E4" s="1">
        <v>0.92085576057434082</v>
      </c>
      <c r="F4" s="1">
        <v>1.210094690322876</v>
      </c>
      <c r="G4" s="1">
        <v>1.0702906847000122</v>
      </c>
      <c r="H4" s="1">
        <v>1.0011956691741943</v>
      </c>
      <c r="I4" s="1">
        <v>0.96362417936325073</v>
      </c>
      <c r="J4" s="1">
        <v>1.8856565952301025</v>
      </c>
      <c r="K4" s="1">
        <v>1.2867649793624878</v>
      </c>
      <c r="L4" s="1">
        <v>0.97133255004882812</v>
      </c>
      <c r="M4" s="1">
        <v>0.85782593488693237</v>
      </c>
      <c r="N4" s="1">
        <v>1.9444119930267334</v>
      </c>
      <c r="O4" s="1">
        <v>1.2046325206756592</v>
      </c>
      <c r="P4" s="1">
        <v>1.005095362663269</v>
      </c>
      <c r="Q4" s="1">
        <v>0.91868627071380615</v>
      </c>
      <c r="R4" s="1">
        <v>1.2481467723846436</v>
      </c>
      <c r="S4" s="1">
        <v>1.1002382040023804</v>
      </c>
      <c r="T4" s="1">
        <v>1.0172250270843506</v>
      </c>
      <c r="U4" s="1">
        <v>0.96104604005813599</v>
      </c>
      <c r="V4" s="1">
        <v>2.790626049041748</v>
      </c>
      <c r="W4" s="1">
        <v>1.5451003313064575</v>
      </c>
      <c r="X4" s="1">
        <v>0.99672019481658936</v>
      </c>
      <c r="Y4" s="1">
        <v>0.8142315149307251</v>
      </c>
      <c r="Z4" s="1">
        <v>2.2282805442810059</v>
      </c>
      <c r="AA4" s="1">
        <v>1.4781550168991089</v>
      </c>
      <c r="AB4" s="1">
        <v>0.96047943830490112</v>
      </c>
      <c r="AC4" s="1">
        <v>0.8001866340637207</v>
      </c>
      <c r="AD4" s="1">
        <v>1.1121804714202881</v>
      </c>
      <c r="AE4" s="1">
        <v>1.0467348098754883</v>
      </c>
      <c r="AF4" s="1">
        <v>1.0128321647644043</v>
      </c>
      <c r="AG4" s="1">
        <v>0.97029256820678711</v>
      </c>
      <c r="AH4" s="1">
        <v>1.2528630495071411</v>
      </c>
      <c r="AI4" s="1">
        <v>1.096957802772522</v>
      </c>
      <c r="AJ4" s="1">
        <v>1.020336389541626</v>
      </c>
      <c r="AK4" s="1">
        <v>0.96349811553955078</v>
      </c>
    </row>
    <row r="5" spans="1:37" x14ac:dyDescent="0.2">
      <c r="A5" s="1">
        <v>2010</v>
      </c>
      <c r="B5" s="1">
        <v>1.4381899833679199</v>
      </c>
      <c r="C5" s="1">
        <v>1.1585131883621216</v>
      </c>
      <c r="D5" s="1">
        <v>1.0008528232574463</v>
      </c>
      <c r="E5" s="1">
        <v>0.93333953619003296</v>
      </c>
      <c r="F5" s="1">
        <v>1.3627786636352539</v>
      </c>
      <c r="G5" s="1">
        <v>1.1246320009231567</v>
      </c>
      <c r="H5" s="1">
        <v>1.017544150352478</v>
      </c>
      <c r="I5" s="1">
        <v>0.93916934728622437</v>
      </c>
      <c r="J5" s="1">
        <v>2.1037294864654541</v>
      </c>
      <c r="K5" s="1">
        <v>1.3394980430603027</v>
      </c>
      <c r="L5" s="1">
        <v>0.96439468860626221</v>
      </c>
      <c r="M5" s="1">
        <v>0.84225261211395264</v>
      </c>
      <c r="N5" s="1">
        <v>2.0463809967041016</v>
      </c>
      <c r="O5" s="1">
        <v>1.2696735858917236</v>
      </c>
      <c r="P5" s="1">
        <v>1.0129728317260742</v>
      </c>
      <c r="Q5" s="1">
        <v>0.90881210565567017</v>
      </c>
      <c r="R5" s="1">
        <v>1.2468611001968384</v>
      </c>
      <c r="S5" s="1">
        <v>1.1006617546081543</v>
      </c>
      <c r="T5" s="1">
        <v>1.0188939571380615</v>
      </c>
      <c r="U5" s="1">
        <v>0.95521062612533569</v>
      </c>
      <c r="V5" s="1">
        <v>3.416250467300415</v>
      </c>
      <c r="W5" s="1">
        <v>1.6828279495239258</v>
      </c>
      <c r="X5" s="1">
        <v>0.97544693946838379</v>
      </c>
      <c r="Y5" s="1">
        <v>0.8093445897102356</v>
      </c>
      <c r="Z5" s="1">
        <v>2.401313304901123</v>
      </c>
      <c r="AA5" s="1">
        <v>1.4931983947753906</v>
      </c>
      <c r="AB5" s="1">
        <v>0.94805300235748291</v>
      </c>
      <c r="AC5" s="1">
        <v>0.80738949775695801</v>
      </c>
      <c r="AD5" s="1">
        <v>1.1610320806503296</v>
      </c>
      <c r="AE5" s="1">
        <v>1.0745187997817993</v>
      </c>
      <c r="AF5" s="1">
        <v>1.0301547050476074</v>
      </c>
      <c r="AG5" s="1">
        <v>0.95794892311096191</v>
      </c>
      <c r="AH5" s="1">
        <v>1.287907600402832</v>
      </c>
      <c r="AI5" s="1">
        <v>1.1118444204330444</v>
      </c>
      <c r="AJ5" s="1">
        <v>1.0246701240539551</v>
      </c>
      <c r="AK5" s="1">
        <v>0.96016556024551392</v>
      </c>
    </row>
    <row r="6" spans="1:37" x14ac:dyDescent="0.2">
      <c r="A6" s="1">
        <v>2020</v>
      </c>
      <c r="B6" s="1">
        <v>1.4019701480865479</v>
      </c>
      <c r="C6" s="1">
        <v>1.1559687852859497</v>
      </c>
      <c r="D6" s="1">
        <v>1.0047367811203003</v>
      </c>
      <c r="E6" s="1">
        <v>0.93294018507003784</v>
      </c>
      <c r="F6" s="1">
        <v>1.7339738607406616</v>
      </c>
      <c r="G6" s="1">
        <v>1.2238914966583252</v>
      </c>
      <c r="H6" s="1">
        <v>1.0150077342987061</v>
      </c>
      <c r="I6" s="1">
        <v>0.90440642833709717</v>
      </c>
      <c r="J6" s="1">
        <v>2.1352424621582031</v>
      </c>
      <c r="K6" s="1">
        <v>1.3582707643508911</v>
      </c>
      <c r="L6" s="1">
        <v>0.96823406219482422</v>
      </c>
      <c r="M6" s="1">
        <v>0.82829838991165161</v>
      </c>
      <c r="N6" s="1">
        <v>2.1532230377197266</v>
      </c>
      <c r="O6" s="1">
        <v>1.2600653171539307</v>
      </c>
      <c r="P6" s="1">
        <v>1.0231897830963135</v>
      </c>
      <c r="Q6" s="1">
        <v>0.9040645956993103</v>
      </c>
      <c r="R6" s="1">
        <v>1.2941749095916748</v>
      </c>
      <c r="S6" s="1">
        <v>1.1124577522277832</v>
      </c>
      <c r="T6" s="1">
        <v>1.0149716138839722</v>
      </c>
      <c r="U6" s="1">
        <v>0.95662409067153931</v>
      </c>
      <c r="V6" s="1">
        <v>3.5589427947998047</v>
      </c>
      <c r="W6" s="1">
        <v>1.7418709993362427</v>
      </c>
      <c r="X6" s="1">
        <v>0.98185676336288452</v>
      </c>
      <c r="Y6" s="1">
        <v>0.79482442140579224</v>
      </c>
      <c r="Z6" s="1">
        <v>2.0972697734832764</v>
      </c>
      <c r="AA6" s="1">
        <v>1.3297230005264282</v>
      </c>
      <c r="AB6" s="1">
        <v>0.95703041553497314</v>
      </c>
      <c r="AC6" s="1">
        <v>0.8991054892539978</v>
      </c>
      <c r="AD6" s="1">
        <v>1.1563358306884766</v>
      </c>
      <c r="AE6" s="1">
        <v>1.0581768751144409</v>
      </c>
      <c r="AF6" s="1">
        <v>1.0107430219650269</v>
      </c>
      <c r="AG6" s="1">
        <v>0.97297960519790649</v>
      </c>
      <c r="AH6" s="1">
        <v>1.3209607601165771</v>
      </c>
      <c r="AI6" s="1">
        <v>1.1185601949691772</v>
      </c>
      <c r="AJ6" s="1">
        <v>1.0236581563949585</v>
      </c>
      <c r="AK6" s="1">
        <v>0.96200978755950928</v>
      </c>
    </row>
  </sheetData>
  <pageMargins left="0.7" right="0.7" top="0.75" bottom="0.75" header="0.3" footer="0.3"/>
  <pageSetup paperSize="9" orientation="portrait" horizontalDpi="0" verticalDpi="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7558519241921"/>
  </sheetPr>
  <dimension ref="A1:G30"/>
  <sheetViews>
    <sheetView zoomScaleNormal="100" workbookViewId="0">
      <pane xSplit="1" ySplit="2" topLeftCell="B3" activePane="bottomRight" state="frozen"/>
      <selection activeCell="I26" sqref="I26"/>
      <selection pane="topRight" activeCell="I26" sqref="I26"/>
      <selection pane="bottomLeft" activeCell="I26" sqref="I26"/>
      <selection pane="bottomRight" activeCell="I14" sqref="I14"/>
    </sheetView>
  </sheetViews>
  <sheetFormatPr baseColWidth="10" defaultColWidth="10.83203125" defaultRowHeight="16" x14ac:dyDescent="0.2"/>
  <cols>
    <col min="1" max="1" width="29.33203125" style="11" customWidth="1"/>
    <col min="2" max="2" width="13.5" style="11" bestFit="1" customWidth="1"/>
    <col min="3" max="4" width="10.83203125" style="11"/>
    <col min="5" max="6" width="13.83203125" style="11" bestFit="1" customWidth="1"/>
    <col min="7" max="7" width="7.33203125" style="11" customWidth="1"/>
    <col min="8" max="16384" width="10.83203125" style="11"/>
  </cols>
  <sheetData>
    <row r="1" spans="1:7" ht="17" thickBot="1" x14ac:dyDescent="0.25">
      <c r="A1" s="516" t="s">
        <v>4049</v>
      </c>
      <c r="B1" s="516"/>
      <c r="C1" s="516"/>
      <c r="D1" s="516"/>
      <c r="E1" s="516"/>
      <c r="F1" s="516"/>
    </row>
    <row r="2" spans="1:7" x14ac:dyDescent="0.2">
      <c r="A2" s="327"/>
      <c r="B2" s="366">
        <v>1820</v>
      </c>
      <c r="C2" s="366">
        <v>1900</v>
      </c>
      <c r="D2" s="366">
        <v>1950</v>
      </c>
      <c r="E2" s="366">
        <v>1980</v>
      </c>
      <c r="F2" s="367">
        <v>2020</v>
      </c>
    </row>
    <row r="3" spans="1:7" s="250" customFormat="1" x14ac:dyDescent="0.2">
      <c r="A3" s="302"/>
      <c r="B3" s="296"/>
      <c r="C3" s="296"/>
      <c r="D3" s="296"/>
      <c r="E3" s="296"/>
      <c r="F3" s="297"/>
    </row>
    <row r="4" spans="1:7" s="250" customFormat="1" x14ac:dyDescent="0.2">
      <c r="A4" s="13" t="s">
        <v>43</v>
      </c>
      <c r="B4" s="382">
        <f>'data-t10b50tableregions'!B2</f>
        <v>18.219394683837891</v>
      </c>
      <c r="C4" s="382">
        <f>'data-t10b50tableregions'!C2</f>
        <v>40.259296417236328</v>
      </c>
      <c r="D4" s="382">
        <f>'data-t10b50tableregions'!D2</f>
        <v>39.533348083496094</v>
      </c>
      <c r="E4" s="382">
        <f>'data-t10b50tableregions'!E2</f>
        <v>52.052051544189453</v>
      </c>
      <c r="F4" s="383">
        <f>'data-t10b50tableregions'!F2</f>
        <v>37.337863922119141</v>
      </c>
    </row>
    <row r="5" spans="1:7" s="250" customFormat="1" x14ac:dyDescent="0.2">
      <c r="A5" s="13" t="s">
        <v>51</v>
      </c>
      <c r="B5" s="382">
        <f>'data-t10b50tableregions'!B3</f>
        <v>12.34730052947998</v>
      </c>
      <c r="C5" s="382">
        <f>'data-t10b50tableregions'!C3</f>
        <v>15.028716087341309</v>
      </c>
      <c r="D5" s="382">
        <f>'data-t10b50tableregions'!D3</f>
        <v>9.0624322891235352</v>
      </c>
      <c r="E5" s="382">
        <f>'data-t10b50tableregions'!E3</f>
        <v>24.638727188110352</v>
      </c>
      <c r="F5" s="383">
        <f>'data-t10b50tableregions'!F3</f>
        <v>15.851335525512695</v>
      </c>
    </row>
    <row r="6" spans="1:7" x14ac:dyDescent="0.2">
      <c r="A6" s="14" t="s">
        <v>298</v>
      </c>
      <c r="B6" s="378">
        <f>'data-t10b50tableregions'!B4</f>
        <v>12.530689239501953</v>
      </c>
      <c r="C6" s="378">
        <f>'data-t10b50tableregions'!C4</f>
        <v>14.894775390625</v>
      </c>
      <c r="D6" s="378">
        <f>'data-t10b50tableregions'!D4</f>
        <v>5.2559056282043457</v>
      </c>
      <c r="E6" s="378">
        <f>'data-t10b50tableregions'!E4</f>
        <v>5.5824804306030273</v>
      </c>
      <c r="F6" s="379">
        <f>'data-t10b50tableregions'!F4</f>
        <v>14.50511646270752</v>
      </c>
    </row>
    <row r="7" spans="1:7" x14ac:dyDescent="0.2">
      <c r="A7" s="14" t="s">
        <v>300</v>
      </c>
      <c r="B7" s="378">
        <f>'data-t10b50tableregions'!B5</f>
        <v>12.354634284973145</v>
      </c>
      <c r="C7" s="378">
        <f>'data-t10b50tableregions'!C5</f>
        <v>13.854080200195312</v>
      </c>
      <c r="D7" s="378">
        <f>'data-t10b50tableregions'!D5</f>
        <v>4.4614830017089844</v>
      </c>
      <c r="E7" s="378">
        <f>'data-t10b50tableregions'!E5</f>
        <v>8.3320512771606445</v>
      </c>
      <c r="F7" s="379">
        <f>'data-t10b50tableregions'!F5</f>
        <v>12.213094711303711</v>
      </c>
    </row>
    <row r="8" spans="1:7" s="250" customFormat="1" x14ac:dyDescent="0.2">
      <c r="A8" s="13" t="s">
        <v>0</v>
      </c>
      <c r="B8" s="382">
        <f>'data-t10b50tableregions'!B6</f>
        <v>16.812278747558594</v>
      </c>
      <c r="C8" s="382">
        <f>'data-t10b50tableregions'!C6</f>
        <v>19.132007598876953</v>
      </c>
      <c r="D8" s="382">
        <f>'data-t10b50tableregions'!D6</f>
        <v>9.1999999999999993</v>
      </c>
      <c r="E8" s="382">
        <f>'data-t10b50tableregions'!E6</f>
        <v>7.3153190612792969</v>
      </c>
      <c r="F8" s="383">
        <f>'data-t10b50tableregions'!F6</f>
        <v>9.3943977355957031</v>
      </c>
      <c r="G8" s="368"/>
    </row>
    <row r="9" spans="1:7" x14ac:dyDescent="0.2">
      <c r="A9" s="14" t="s">
        <v>311</v>
      </c>
      <c r="B9" s="378">
        <f>'data-t10b50tableregions'!B7</f>
        <v>15.815763473510742</v>
      </c>
      <c r="C9" s="378">
        <f>'data-t10b50tableregions'!C7</f>
        <v>20.288547515869141</v>
      </c>
      <c r="D9" s="378">
        <v>9</v>
      </c>
      <c r="E9" s="378">
        <f>'data-t10b50tableregions'!E7</f>
        <v>6.879638671875</v>
      </c>
      <c r="F9" s="379">
        <f>'data-t10b50tableregions'!F7</f>
        <v>8.7699613571166992</v>
      </c>
    </row>
    <row r="10" spans="1:7" x14ac:dyDescent="0.2">
      <c r="A10" s="14" t="s">
        <v>312</v>
      </c>
      <c r="B10" s="378">
        <f>'data-t10b50tableregions'!B8</f>
        <v>17.976608276367188</v>
      </c>
      <c r="C10" s="378">
        <f>'data-t10b50tableregions'!C8</f>
        <v>18.778377532958984</v>
      </c>
      <c r="D10" s="378">
        <f>'data-t10b50tableregions'!D8</f>
        <v>8.7524127960205078</v>
      </c>
      <c r="E10" s="378">
        <f>'data-t10b50tableregions'!E8</f>
        <v>5.836949348449707</v>
      </c>
      <c r="F10" s="379">
        <f>'data-t10b50tableregions'!F8</f>
        <v>7.4514193534851074</v>
      </c>
    </row>
    <row r="11" spans="1:7" x14ac:dyDescent="0.2">
      <c r="A11" s="14" t="s">
        <v>313</v>
      </c>
      <c r="B11" s="378">
        <f>'data-t10b50tableregions'!B9</f>
        <v>13.73039722442627</v>
      </c>
      <c r="C11" s="378">
        <f>'data-t10b50tableregions'!C9</f>
        <v>17.086347579956055</v>
      </c>
      <c r="D11" s="378">
        <f>'data-t10b50tableregions'!D9</f>
        <v>6.6162786483764648</v>
      </c>
      <c r="E11" s="378">
        <f>'data-t10b50tableregions'!E9</f>
        <v>6.2162113189697266</v>
      </c>
      <c r="F11" s="379">
        <f>'data-t10b50tableregions'!F9</f>
        <v>10.029714584350586</v>
      </c>
    </row>
    <row r="12" spans="1:7" s="250" customFormat="1" x14ac:dyDescent="0.2">
      <c r="A12" s="13" t="s">
        <v>24</v>
      </c>
      <c r="B12" s="382">
        <f>'data-t10b50tableregions'!B10</f>
        <v>23.498044967651367</v>
      </c>
      <c r="C12" s="382">
        <f>'data-t10b50tableregions'!C10</f>
        <v>28.603061676025391</v>
      </c>
      <c r="D12" s="382">
        <f>'data-t10b50tableregions'!D10</f>
        <v>29.161060333251953</v>
      </c>
      <c r="E12" s="382">
        <f>'data-t10b50tableregions'!E10</f>
        <v>28.733959197998047</v>
      </c>
      <c r="F12" s="383">
        <f>'data-t10b50tableregions'!F10</f>
        <v>27.720685958862305</v>
      </c>
    </row>
    <row r="13" spans="1:7" s="250" customFormat="1" x14ac:dyDescent="0.2">
      <c r="A13" s="14" t="s">
        <v>3268</v>
      </c>
      <c r="B13" s="378">
        <f>'data-t10b50tableregions'!B11</f>
        <v>23.035356521606445</v>
      </c>
      <c r="C13" s="378">
        <f>'data-t10b50tableregions'!C11</f>
        <v>24.649169921875</v>
      </c>
      <c r="D13" s="378">
        <f>'data-t10b50tableregions'!D11</f>
        <v>27.766035079956055</v>
      </c>
      <c r="E13" s="378">
        <f>'data-t10b50tableregions'!E11</f>
        <v>24.593723297119141</v>
      </c>
      <c r="F13" s="379">
        <f>'data-t10b50tableregions'!F11</f>
        <v>27.870180130004883</v>
      </c>
    </row>
    <row r="14" spans="1:7" s="250" customFormat="1" x14ac:dyDescent="0.2">
      <c r="A14" s="14" t="s">
        <v>3269</v>
      </c>
      <c r="B14" s="378">
        <f>'data-t10b50tableregions'!B12</f>
        <v>25.200862884521484</v>
      </c>
      <c r="C14" s="378">
        <f>'data-t10b50tableregions'!C12</f>
        <v>26.979923248291016</v>
      </c>
      <c r="D14" s="378">
        <f>'data-t10b50tableregions'!D12</f>
        <v>29.728452682495117</v>
      </c>
      <c r="E14" s="378">
        <f>'data-t10b50tableregions'!E12</f>
        <v>32.716880798339844</v>
      </c>
      <c r="F14" s="379">
        <f>'data-t10b50tableregions'!F12</f>
        <v>34.459728240966797</v>
      </c>
    </row>
    <row r="15" spans="1:7" s="250" customFormat="1" x14ac:dyDescent="0.2">
      <c r="A15" s="13" t="s">
        <v>314</v>
      </c>
      <c r="B15" s="382">
        <f>'data-t10b50tableregions'!B13</f>
        <v>18.529045104980469</v>
      </c>
      <c r="C15" s="382">
        <f>'data-t10b50tableregions'!C13</f>
        <v>21.289020538330078</v>
      </c>
      <c r="D15" s="382">
        <f>'data-t10b50tableregions'!D13</f>
        <v>21.295764923095703</v>
      </c>
      <c r="E15" s="382">
        <f>'data-t10b50tableregions'!E13</f>
        <v>47.545375823974609</v>
      </c>
      <c r="F15" s="383">
        <f>'data-t10b50tableregions'!F13</f>
        <v>27.1104736328125</v>
      </c>
    </row>
    <row r="16" spans="1:7" s="250" customFormat="1" x14ac:dyDescent="0.2">
      <c r="A16" s="14" t="s">
        <v>3274</v>
      </c>
      <c r="B16" s="378">
        <f>'data-t10b50tableregions'!B14</f>
        <v>17.904441833496094</v>
      </c>
      <c r="C16" s="378">
        <f>'data-t10b50tableregions'!C14</f>
        <v>21.268600463867188</v>
      </c>
      <c r="D16" s="378">
        <f>'data-t10b50tableregions'!D14</f>
        <v>24.116947174072266</v>
      </c>
      <c r="E16" s="378">
        <f>'data-t10b50tableregions'!E14</f>
        <v>16.246368408203125</v>
      </c>
      <c r="F16" s="379">
        <f>'data-t10b50tableregions'!F14</f>
        <v>14.17855167388916</v>
      </c>
    </row>
    <row r="17" spans="1:6" s="250" customFormat="1" x14ac:dyDescent="0.2">
      <c r="A17" s="14" t="s">
        <v>3275</v>
      </c>
      <c r="B17" s="378">
        <f>'data-t10b50tableregions'!B15</f>
        <v>19.090295791625977</v>
      </c>
      <c r="C17" s="378">
        <f>'data-t10b50tableregions'!C15</f>
        <v>20.41002082824707</v>
      </c>
      <c r="D17" s="378">
        <f>'data-t10b50tableregions'!D15</f>
        <v>21.344539642333984</v>
      </c>
      <c r="E17" s="378">
        <f>'data-t10b50tableregions'!E15</f>
        <v>21.344539642333984</v>
      </c>
      <c r="F17" s="379">
        <f>'data-t10b50tableregions'!F15</f>
        <v>16.379278182983398</v>
      </c>
    </row>
    <row r="18" spans="1:6" s="250" customFormat="1" x14ac:dyDescent="0.2">
      <c r="A18" s="13" t="s">
        <v>4011</v>
      </c>
      <c r="B18" s="382">
        <f>'data-t10b50tableregions'!B16</f>
        <v>15.351370811462402</v>
      </c>
      <c r="C18" s="382">
        <f>'data-t10b50tableregions'!C16</f>
        <v>13.886754989624023</v>
      </c>
      <c r="D18" s="382">
        <f>'data-t10b50tableregions'!D16</f>
        <v>11.048052787780762</v>
      </c>
      <c r="E18" s="382">
        <f>'data-t10b50tableregions'!E16</f>
        <v>8.9509096145629883</v>
      </c>
      <c r="F18" s="383">
        <f>'data-t10b50tableregions'!F16</f>
        <v>16.376457214355469</v>
      </c>
    </row>
    <row r="19" spans="1:6" s="250" customFormat="1" x14ac:dyDescent="0.2">
      <c r="A19" s="14" t="s">
        <v>3273</v>
      </c>
      <c r="B19" s="378">
        <f>'data-t10b50tableregions'!B17</f>
        <v>15</v>
      </c>
      <c r="C19" s="378">
        <f>'data-t10b50tableregions'!C17</f>
        <v>13.694826126098633</v>
      </c>
      <c r="D19" s="378">
        <f>'data-t10b50tableregions'!D17</f>
        <v>11.305387496948242</v>
      </c>
      <c r="E19" s="378">
        <f>'data-t10b50tableregions'!E17</f>
        <v>8.9676179885864258</v>
      </c>
      <c r="F19" s="379">
        <f>'data-t10b50tableregions'!F17</f>
        <v>17.077629089355469</v>
      </c>
    </row>
    <row r="20" spans="1:6" s="250" customFormat="1" x14ac:dyDescent="0.2">
      <c r="A20" s="13" t="s">
        <v>3263</v>
      </c>
      <c r="B20" s="382">
        <f>'data-t10b50tableregions'!B18</f>
        <v>13.959396362304688</v>
      </c>
      <c r="C20" s="382">
        <f>'data-t10b50tableregions'!C18</f>
        <v>15.653146743774414</v>
      </c>
      <c r="D20" s="382">
        <f>'data-t10b50tableregions'!D18</f>
        <v>5.5881128311157227</v>
      </c>
      <c r="E20" s="382">
        <f>'data-t10b50tableregions'!E18</f>
        <v>6.1642818450927734</v>
      </c>
      <c r="F20" s="383">
        <f>'data-t10b50tableregions'!F18</f>
        <v>16.298471450805664</v>
      </c>
    </row>
    <row r="21" spans="1:6" s="250" customFormat="1" x14ac:dyDescent="0.2">
      <c r="A21" s="14" t="s">
        <v>301</v>
      </c>
      <c r="B21" s="378">
        <f>'data-t10b50tableregions'!B19</f>
        <v>14.145548820495605</v>
      </c>
      <c r="C21" s="378">
        <f>'data-t10b50tableregions'!C19</f>
        <v>15.876182556152344</v>
      </c>
      <c r="D21" s="378">
        <f>'data-t10b50tableregions'!D19</f>
        <v>5.7036542892456055</v>
      </c>
      <c r="E21" s="378">
        <f>'data-t10b50tableregions'!E19</f>
        <v>4.7706012725830078</v>
      </c>
      <c r="F21" s="379">
        <f>'data-t10b50tableregions'!F19</f>
        <v>13.671544075012207</v>
      </c>
    </row>
    <row r="22" spans="1:6" s="250" customFormat="1" x14ac:dyDescent="0.2">
      <c r="A22" s="13" t="s">
        <v>63</v>
      </c>
      <c r="B22" s="382">
        <f>'data-t10b50tableregions'!B20</f>
        <v>14.888864517211914</v>
      </c>
      <c r="C22" s="382">
        <f>'data-t10b50tableregions'!C20</f>
        <v>18.600482940673828</v>
      </c>
      <c r="D22" s="382">
        <f>'data-t10b50tableregions'!D20</f>
        <v>10.93547534942627</v>
      </c>
      <c r="E22" s="382">
        <f>'data-t10b50tableregions'!E20</f>
        <v>14.577035903930664</v>
      </c>
      <c r="F22" s="383">
        <f>'data-t10b50tableregions'!F20</f>
        <v>21.956943511962891</v>
      </c>
    </row>
    <row r="23" spans="1:6" x14ac:dyDescent="0.2">
      <c r="A23" s="14" t="s">
        <v>299</v>
      </c>
      <c r="B23" s="378">
        <f>'data-t10b50tableregions'!B21</f>
        <v>14.981661796569824</v>
      </c>
      <c r="C23" s="378">
        <f>'data-t10b50tableregions'!C21</f>
        <v>18.869636535644531</v>
      </c>
      <c r="D23" s="378">
        <f>'data-t10b50tableregions'!D21</f>
        <v>8.8047294616699219</v>
      </c>
      <c r="E23" s="378">
        <f>'data-t10b50tableregions'!E21</f>
        <v>7.6310267448425293</v>
      </c>
      <c r="F23" s="379">
        <f>'data-t10b50tableregions'!F21</f>
        <v>21.814956665039062</v>
      </c>
    </row>
    <row r="24" spans="1:6" x14ac:dyDescent="0.2">
      <c r="A24" s="14" t="s">
        <v>3272</v>
      </c>
      <c r="B24" s="378">
        <f>'data-t10b50tableregions'!B22</f>
        <v>11.571183204650879</v>
      </c>
      <c r="C24" s="378">
        <f>'data-t10b50tableregions'!C22</f>
        <v>12.206377029418945</v>
      </c>
      <c r="D24" s="378">
        <f>'data-t10b50tableregions'!D22</f>
        <v>14.332000732421875</v>
      </c>
      <c r="E24" s="378">
        <f>'data-t10b50tableregions'!E22</f>
        <v>10.850608825683594</v>
      </c>
      <c r="F24" s="379">
        <f>'data-t10b50tableregions'!F22</f>
        <v>12.606625556945801</v>
      </c>
    </row>
    <row r="25" spans="1:6" x14ac:dyDescent="0.2">
      <c r="A25" s="13" t="s">
        <v>64</v>
      </c>
      <c r="B25" s="382">
        <f>'data-t10b50tableregions'!B23</f>
        <v>18.950302124023438</v>
      </c>
      <c r="C25" s="382">
        <f>'data-t10b50tableregions'!C23</f>
        <v>22.518316268920898</v>
      </c>
      <c r="D25" s="382">
        <f>'data-t10b50tableregions'!D23</f>
        <v>26.041139602661133</v>
      </c>
      <c r="E25" s="382">
        <f>'data-t10b50tableregions'!E23</f>
        <v>41.751064300537109</v>
      </c>
      <c r="F25" s="383">
        <f>'data-t10b50tableregions'!F23</f>
        <v>31.854257583618164</v>
      </c>
    </row>
    <row r="26" spans="1:6" s="250" customFormat="1" ht="17" thickBot="1" x14ac:dyDescent="0.25">
      <c r="A26" s="16" t="s">
        <v>3271</v>
      </c>
      <c r="B26" s="380">
        <f>'data-t10b50tableregions'!B24</f>
        <v>19.273048400878906</v>
      </c>
      <c r="C26" s="380">
        <f>'data-t10b50tableregions'!C24</f>
        <v>22.547466278076172</v>
      </c>
      <c r="D26" s="380">
        <f>'data-t10b50tableregions'!D24</f>
        <v>22.531270980834961</v>
      </c>
      <c r="E26" s="380">
        <f>'data-t10b50tableregions'!E24</f>
        <v>17.673385620117188</v>
      </c>
      <c r="F26" s="381">
        <f>'data-t10b50tableregions'!F24</f>
        <v>56.338401794433594</v>
      </c>
    </row>
    <row r="27" spans="1:6" s="250" customFormat="1" x14ac:dyDescent="0.2">
      <c r="A27" s="507" t="s">
        <v>4494</v>
      </c>
      <c r="B27" s="508"/>
      <c r="C27" s="508"/>
      <c r="D27" s="508"/>
      <c r="E27" s="508"/>
      <c r="F27" s="509"/>
    </row>
    <row r="28" spans="1:6" ht="17" thickBot="1" x14ac:dyDescent="0.25">
      <c r="A28" s="510"/>
      <c r="B28" s="511"/>
      <c r="C28" s="511"/>
      <c r="D28" s="511"/>
      <c r="E28" s="511"/>
      <c r="F28" s="512"/>
    </row>
    <row r="29" spans="1:6" x14ac:dyDescent="0.2">
      <c r="A29" s="38" t="s">
        <v>315</v>
      </c>
    </row>
    <row r="30" spans="1:6" x14ac:dyDescent="0.2">
      <c r="A30" s="38" t="s">
        <v>316</v>
      </c>
    </row>
  </sheetData>
  <mergeCells count="2">
    <mergeCell ref="A1:F1"/>
    <mergeCell ref="A27:F28"/>
  </mergeCells>
  <hyperlinks>
    <hyperlink ref="A29" location="'data-incomepcsum'!A1" display="Go to data" xr:uid="{00000000-0004-0000-0800-000000000000}"/>
    <hyperlink ref="A30" location="'Table of Contents'!A1" display="Go to table of contents" xr:uid="{00000000-0004-0000-0800-000001000000}"/>
  </hyperlinks>
  <printOptions horizontalCentered="1" verticalCentered="1"/>
  <pageMargins left="0.70866141732282995" right="0.70866141732282995" top="0.74803149606299002" bottom="0.74803149606299002" header="0.31496062992126" footer="0.31496062992126"/>
  <pageSetup paperSize="9" orientation="landscape" horizontalDpi="1200" verticalDpi="12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S6"/>
  <sheetViews>
    <sheetView workbookViewId="0">
      <selection activeCell="B1" sqref="B1:S1"/>
    </sheetView>
  </sheetViews>
  <sheetFormatPr baseColWidth="10" defaultColWidth="8.83203125" defaultRowHeight="16" x14ac:dyDescent="0.2"/>
  <sheetData>
    <row r="1" spans="1:19" x14ac:dyDescent="0.2">
      <c r="A1" t="s">
        <v>4466</v>
      </c>
      <c r="B1" t="s">
        <v>4467</v>
      </c>
      <c r="C1" t="s">
        <v>4468</v>
      </c>
      <c r="D1" t="s">
        <v>4469</v>
      </c>
      <c r="E1" t="s">
        <v>4470</v>
      </c>
      <c r="F1" t="s">
        <v>4471</v>
      </c>
      <c r="G1" t="s">
        <v>4472</v>
      </c>
      <c r="H1" t="s">
        <v>4473</v>
      </c>
      <c r="I1" t="s">
        <v>4474</v>
      </c>
      <c r="J1" t="s">
        <v>4475</v>
      </c>
      <c r="K1" t="s">
        <v>4476</v>
      </c>
      <c r="L1" t="s">
        <v>4477</v>
      </c>
      <c r="M1" t="s">
        <v>4478</v>
      </c>
      <c r="N1" t="s">
        <v>4479</v>
      </c>
      <c r="O1" t="s">
        <v>4480</v>
      </c>
      <c r="P1" t="s">
        <v>4481</v>
      </c>
      <c r="Q1" t="s">
        <v>4482</v>
      </c>
      <c r="R1" t="s">
        <v>4483</v>
      </c>
      <c r="S1" t="s">
        <v>4484</v>
      </c>
    </row>
    <row r="2" spans="1:19" x14ac:dyDescent="0.2">
      <c r="A2" s="1">
        <v>1980</v>
      </c>
      <c r="B2" s="1">
        <v>5.9911055564880371</v>
      </c>
      <c r="C2" s="1">
        <v>4.6155829429626465</v>
      </c>
      <c r="D2" s="1">
        <v>5.9129772186279297</v>
      </c>
      <c r="E2" s="1">
        <v>5.1581740379333496</v>
      </c>
      <c r="F2" s="1">
        <v>9.1203498840332031</v>
      </c>
      <c r="G2" s="1">
        <v>5.7606163024902344</v>
      </c>
      <c r="H2" s="1">
        <v>5.689424991607666</v>
      </c>
      <c r="I2" s="1">
        <v>5.1086373329162598</v>
      </c>
      <c r="J2" s="1">
        <v>26.470973968505859</v>
      </c>
      <c r="K2" s="1">
        <v>21.570825576782227</v>
      </c>
      <c r="L2" s="1">
        <v>10.63770866394043</v>
      </c>
      <c r="M2" s="1">
        <v>9.9921436309814453</v>
      </c>
      <c r="N2" s="1">
        <v>18.979530334472656</v>
      </c>
      <c r="O2" s="1">
        <v>16.087345123291016</v>
      </c>
      <c r="P2" s="1">
        <v>23.137233734130859</v>
      </c>
      <c r="Q2" s="1">
        <v>19.294818878173828</v>
      </c>
      <c r="R2" s="1">
        <v>6.820518970489502</v>
      </c>
      <c r="S2" s="1">
        <v>4.4043569564819336</v>
      </c>
    </row>
    <row r="3" spans="1:19" x14ac:dyDescent="0.2">
      <c r="A3" s="1">
        <v>1990</v>
      </c>
      <c r="B3" s="1">
        <v>6.8251252174377441</v>
      </c>
      <c r="C3" s="1">
        <v>4.9825019836425781</v>
      </c>
      <c r="D3" s="1">
        <v>7.5197291374206543</v>
      </c>
      <c r="E3" s="1">
        <v>6.7788605690002441</v>
      </c>
      <c r="F3" s="1">
        <v>11.529126167297363</v>
      </c>
      <c r="G3" s="1">
        <v>6.7543511390686035</v>
      </c>
      <c r="H3" s="1">
        <v>6.2705588340759277</v>
      </c>
      <c r="I3" s="1">
        <v>5.5634965896606445</v>
      </c>
      <c r="J3" s="1">
        <v>26.6436767578125</v>
      </c>
      <c r="K3" s="1">
        <v>21.603595733642578</v>
      </c>
      <c r="L3" s="1">
        <v>11.29625129699707</v>
      </c>
      <c r="M3" s="1">
        <v>10.561854362487793</v>
      </c>
      <c r="N3" s="1">
        <v>18.780075073242188</v>
      </c>
      <c r="O3" s="1">
        <v>16.542844772338867</v>
      </c>
      <c r="P3" s="1">
        <v>24.305849075317383</v>
      </c>
      <c r="Q3" s="1">
        <v>20.890054702758789</v>
      </c>
      <c r="R3" s="1">
        <v>7.8357830047607422</v>
      </c>
      <c r="S3" s="1">
        <v>4.9395298957824707</v>
      </c>
    </row>
    <row r="4" spans="1:19" x14ac:dyDescent="0.2">
      <c r="A4" s="1">
        <v>2000</v>
      </c>
      <c r="B4" s="1">
        <v>7.9201064109802246</v>
      </c>
      <c r="C4" s="1">
        <v>5.3093724250793457</v>
      </c>
      <c r="D4" s="1">
        <v>10.339434623718262</v>
      </c>
      <c r="E4" s="1">
        <v>9.3773174285888672</v>
      </c>
      <c r="F4" s="1">
        <v>14.407452583312988</v>
      </c>
      <c r="G4" s="1">
        <v>7.5967283248901367</v>
      </c>
      <c r="H4" s="1">
        <v>15.061495780944824</v>
      </c>
      <c r="I4" s="1">
        <v>11.690281867980957</v>
      </c>
      <c r="J4" s="1">
        <v>26.737771987915039</v>
      </c>
      <c r="K4" s="1">
        <v>20.505237579345703</v>
      </c>
      <c r="L4" s="1">
        <v>12.91291618347168</v>
      </c>
      <c r="M4" s="1">
        <v>11.88813591003418</v>
      </c>
      <c r="N4" s="1">
        <v>18.297510147094727</v>
      </c>
      <c r="O4" s="1">
        <v>15.966656684875488</v>
      </c>
      <c r="P4" s="1">
        <v>20.495071411132812</v>
      </c>
      <c r="Q4" s="1">
        <v>17.856664657592773</v>
      </c>
      <c r="R4" s="1">
        <v>8.9890279769897461</v>
      </c>
      <c r="S4" s="1">
        <v>4.8641486167907715</v>
      </c>
    </row>
    <row r="5" spans="1:19" x14ac:dyDescent="0.2">
      <c r="A5" s="1">
        <v>2010</v>
      </c>
      <c r="B5" s="1">
        <v>8.4200887680053711</v>
      </c>
      <c r="C5" s="1">
        <v>5.3663883209228516</v>
      </c>
      <c r="D5" s="1">
        <v>15.10710620880127</v>
      </c>
      <c r="E5" s="1">
        <v>12.811514854431152</v>
      </c>
      <c r="F5" s="1">
        <v>15.865486145019531</v>
      </c>
      <c r="G5" s="1">
        <v>7.6249165534973145</v>
      </c>
      <c r="H5" s="1">
        <v>12.327262878417969</v>
      </c>
      <c r="I5" s="1">
        <v>9.9340353012084961</v>
      </c>
      <c r="J5" s="1">
        <v>27.493110656738281</v>
      </c>
      <c r="K5" s="1">
        <v>19.604530334472656</v>
      </c>
      <c r="L5" s="1">
        <v>16.821157455444336</v>
      </c>
      <c r="M5" s="1">
        <v>14.953667640686035</v>
      </c>
      <c r="N5" s="1">
        <v>16.647310256958008</v>
      </c>
      <c r="O5" s="1">
        <v>14.451591491699219</v>
      </c>
      <c r="P5" s="1">
        <v>20.997222900390625</v>
      </c>
      <c r="Q5" s="1">
        <v>17.842531204223633</v>
      </c>
      <c r="R5" s="1">
        <v>8.893768310546875</v>
      </c>
      <c r="S5" s="1">
        <v>4.8030743598937988</v>
      </c>
    </row>
    <row r="6" spans="1:19" x14ac:dyDescent="0.2">
      <c r="A6" s="1">
        <v>2020</v>
      </c>
      <c r="B6" s="1">
        <v>8.5700559616088867</v>
      </c>
      <c r="C6" s="1">
        <v>5.3008937835693359</v>
      </c>
      <c r="D6" s="1">
        <v>14.257134437561035</v>
      </c>
      <c r="E6" s="1">
        <v>10.616464614868164</v>
      </c>
      <c r="F6" s="1">
        <v>16.785564422607422</v>
      </c>
      <c r="G6" s="1">
        <v>7.6547107696533203</v>
      </c>
      <c r="H6" s="1">
        <v>12.36591625213623</v>
      </c>
      <c r="I6" s="1">
        <v>9.9704952239990234</v>
      </c>
      <c r="J6" s="1">
        <v>25.804340362548828</v>
      </c>
      <c r="K6" s="1">
        <v>18.38725471496582</v>
      </c>
      <c r="L6" s="1">
        <v>18.360378265380859</v>
      </c>
      <c r="M6" s="1">
        <v>17.022865295410156</v>
      </c>
      <c r="N6" s="1">
        <v>16.237308502197266</v>
      </c>
      <c r="O6" s="1">
        <v>13.898469924926758</v>
      </c>
      <c r="P6" s="1">
        <v>20.828348159790039</v>
      </c>
      <c r="Q6" s="1">
        <v>17.209192276000977</v>
      </c>
      <c r="R6" s="1">
        <v>10.168928146362305</v>
      </c>
      <c r="S6" s="1">
        <v>6.929039478302002</v>
      </c>
    </row>
  </sheetData>
  <pageMargins left="0.7" right="0.7" top="0.75" bottom="0.75" header="0.3" footer="0.3"/>
  <pageSetup paperSize="9" orientation="portrait" horizontalDpi="0" verticalDpi="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K17"/>
  <sheetViews>
    <sheetView workbookViewId="0"/>
  </sheetViews>
  <sheetFormatPr baseColWidth="10" defaultColWidth="8.83203125" defaultRowHeight="16" x14ac:dyDescent="0.2"/>
  <sheetData>
    <row r="1" spans="1:11" x14ac:dyDescent="0.2">
      <c r="A1" t="s">
        <v>3698</v>
      </c>
      <c r="B1" t="s">
        <v>3699</v>
      </c>
      <c r="C1" t="s">
        <v>3700</v>
      </c>
      <c r="D1" t="s">
        <v>3701</v>
      </c>
      <c r="E1" t="s">
        <v>3702</v>
      </c>
      <c r="F1" t="s">
        <v>3703</v>
      </c>
      <c r="G1" t="s">
        <v>3704</v>
      </c>
      <c r="H1" t="s">
        <v>3705</v>
      </c>
      <c r="I1" t="s">
        <v>3706</v>
      </c>
      <c r="J1" t="s">
        <v>3707</v>
      </c>
      <c r="K1" t="s">
        <v>3708</v>
      </c>
    </row>
    <row r="2" spans="1:11" x14ac:dyDescent="0.2">
      <c r="A2" s="1">
        <v>1820</v>
      </c>
      <c r="B2" s="1">
        <v>6.822735071182251E-3</v>
      </c>
      <c r="C2" s="1">
        <v>0</v>
      </c>
      <c r="D2" s="1">
        <v>-6.822735071182251E-3</v>
      </c>
      <c r="E2" s="1">
        <v>-2.8370171785354614E-3</v>
      </c>
      <c r="F2" s="1">
        <v>-1.321159303188324E-3</v>
      </c>
      <c r="G2" s="1">
        <v>6.9999992847442627E-3</v>
      </c>
      <c r="H2" s="1">
        <v>0</v>
      </c>
      <c r="I2" s="1">
        <v>-6.9999992847442627E-3</v>
      </c>
      <c r="J2" s="1">
        <v>-2.666667103767395E-3</v>
      </c>
      <c r="K2" s="1">
        <v>-9.1666728258132935E-4</v>
      </c>
    </row>
    <row r="3" spans="1:11" x14ac:dyDescent="0.2">
      <c r="A3" s="1">
        <v>1850</v>
      </c>
      <c r="B3" s="1">
        <v>6.7198723554611206E-3</v>
      </c>
      <c r="C3" s="1">
        <v>0</v>
      </c>
      <c r="D3" s="1">
        <v>-6.7198872566223145E-3</v>
      </c>
      <c r="E3" s="1">
        <v>-2.9130131006240845E-3</v>
      </c>
      <c r="F3" s="1">
        <v>-1.1463239789009094E-3</v>
      </c>
      <c r="G3" s="1">
        <v>1.0999999940395355E-2</v>
      </c>
      <c r="H3" s="1">
        <v>-8.7999701499938965E-3</v>
      </c>
      <c r="I3" s="1">
        <v>-2.2000372409820557E-3</v>
      </c>
      <c r="J3" s="1">
        <v>-8.3112716674804688E-4</v>
      </c>
      <c r="K3" s="1">
        <v>-2.9333680868148804E-4</v>
      </c>
    </row>
    <row r="4" spans="1:11" x14ac:dyDescent="0.2">
      <c r="A4" s="1">
        <v>1880</v>
      </c>
      <c r="B4" s="1">
        <v>1.1094674468040466E-2</v>
      </c>
      <c r="C4" s="1">
        <v>0</v>
      </c>
      <c r="D4" s="1">
        <v>-1.1094659566879272E-2</v>
      </c>
      <c r="E4" s="1">
        <v>-4.3938905000686646E-3</v>
      </c>
      <c r="F4" s="1">
        <v>-1.7483532428741455E-3</v>
      </c>
      <c r="G4" s="1">
        <v>3.0075877904891968E-2</v>
      </c>
      <c r="H4" s="1">
        <v>-1.8904834985733032E-2</v>
      </c>
      <c r="I4" s="1">
        <v>-1.1171072721481323E-2</v>
      </c>
      <c r="J4" s="1">
        <v>-3.4668892621994019E-3</v>
      </c>
      <c r="K4" s="1">
        <v>-1.4223083853721619E-3</v>
      </c>
    </row>
    <row r="5" spans="1:11" x14ac:dyDescent="0.2">
      <c r="A5" s="1">
        <v>1900</v>
      </c>
      <c r="B5" s="1">
        <v>1.5092208981513977E-2</v>
      </c>
      <c r="C5" s="1">
        <v>2.0778477191925049E-3</v>
      </c>
      <c r="D5" s="1">
        <v>-1.7170071601867676E-2</v>
      </c>
      <c r="E5" s="1">
        <v>-8.8303685188293457E-3</v>
      </c>
      <c r="F5" s="1">
        <v>-1.1281505227088928E-2</v>
      </c>
      <c r="G5" s="1">
        <v>3.6327585577964783E-2</v>
      </c>
      <c r="H5" s="1">
        <v>-2.2834479808807373E-2</v>
      </c>
      <c r="I5" s="1">
        <v>-1.3493120670318604E-2</v>
      </c>
      <c r="J5" s="1">
        <v>-5.2548646926879883E-3</v>
      </c>
      <c r="K5" s="1">
        <v>-2.5426745414733887E-3</v>
      </c>
    </row>
    <row r="6" spans="1:11" x14ac:dyDescent="0.2">
      <c r="A6" s="1">
        <v>1910</v>
      </c>
      <c r="B6" s="1">
        <v>1.7009735107421875E-2</v>
      </c>
      <c r="C6" s="1">
        <v>2.3153424263000488E-3</v>
      </c>
      <c r="D6" s="1">
        <v>-1.9325017929077148E-2</v>
      </c>
      <c r="E6" s="1">
        <v>-9.9644511938095093E-3</v>
      </c>
      <c r="F6" s="1">
        <v>-1.2425631284713745E-2</v>
      </c>
      <c r="G6" s="1">
        <v>4.5656070113182068E-2</v>
      </c>
      <c r="H6" s="1">
        <v>-2.5180459022521973E-2</v>
      </c>
      <c r="I6" s="1">
        <v>-2.0475596189498901E-2</v>
      </c>
      <c r="J6" s="1">
        <v>-9.7019374370574951E-3</v>
      </c>
      <c r="K6" s="1">
        <v>-4.3822526931762695E-3</v>
      </c>
    </row>
    <row r="7" spans="1:11" x14ac:dyDescent="0.2">
      <c r="A7" s="1">
        <v>1920</v>
      </c>
      <c r="B7" s="1">
        <v>5.2900686860084534E-2</v>
      </c>
      <c r="C7" s="1">
        <v>6.6528022289276123E-3</v>
      </c>
      <c r="D7" s="1">
        <v>-5.9553474187850952E-2</v>
      </c>
      <c r="E7" s="1">
        <v>-3.6515131592750549E-2</v>
      </c>
      <c r="F7" s="1">
        <v>-2.1418169140815735E-2</v>
      </c>
      <c r="G7" s="1">
        <v>4.9957454204559326E-2</v>
      </c>
      <c r="H7" s="1">
        <v>-1.710820198059082E-2</v>
      </c>
      <c r="I7" s="1">
        <v>-3.2849252223968506E-2</v>
      </c>
      <c r="J7" s="1">
        <v>-2.6966303586959839E-2</v>
      </c>
      <c r="K7" s="1">
        <v>-1.8962323665618896E-2</v>
      </c>
    </row>
    <row r="8" spans="1:11" x14ac:dyDescent="0.2">
      <c r="A8" s="1">
        <v>1930</v>
      </c>
      <c r="B8" s="1">
        <v>3.6296740174293518E-2</v>
      </c>
      <c r="C8" s="1">
        <v>-1.6128420829772949E-3</v>
      </c>
      <c r="D8" s="1">
        <v>-3.4683883190155029E-2</v>
      </c>
      <c r="E8" s="1">
        <v>-1.913866400718689E-2</v>
      </c>
      <c r="F8" s="1">
        <v>-1.2479286640882492E-2</v>
      </c>
      <c r="G8" s="1">
        <v>5.2990376949310303E-2</v>
      </c>
      <c r="H8" s="1">
        <v>-1.6249418258666992E-2</v>
      </c>
      <c r="I8" s="1">
        <v>-3.6740958690643311E-2</v>
      </c>
      <c r="J8" s="1">
        <v>-3.4290075302124023E-2</v>
      </c>
      <c r="K8" s="1">
        <v>-2.633502334356308E-2</v>
      </c>
    </row>
    <row r="9" spans="1:11" x14ac:dyDescent="0.2">
      <c r="A9" s="1">
        <v>1940</v>
      </c>
      <c r="B9" s="1">
        <v>3.4204959869384766E-2</v>
      </c>
      <c r="C9" s="1">
        <v>-4.9460828304290771E-3</v>
      </c>
      <c r="D9" s="1">
        <v>-2.9258847236633301E-2</v>
      </c>
      <c r="E9" s="1">
        <v>-1.4767289161682129E-2</v>
      </c>
      <c r="F9" s="1">
        <v>-1.122862845659256E-2</v>
      </c>
      <c r="G9" s="1">
        <v>4.5761644840240479E-2</v>
      </c>
      <c r="H9" s="1">
        <v>-7.5128674507141113E-3</v>
      </c>
      <c r="I9" s="1">
        <v>-3.8248777389526367E-2</v>
      </c>
      <c r="J9" s="1">
        <v>-3.9373829960823059E-2</v>
      </c>
      <c r="K9" s="1">
        <v>-2.7399636805057526E-2</v>
      </c>
    </row>
    <row r="10" spans="1:11" x14ac:dyDescent="0.2">
      <c r="A10" s="1">
        <v>1950</v>
      </c>
      <c r="B10" s="1">
        <v>4.8638537526130676E-2</v>
      </c>
      <c r="C10" s="1">
        <v>-7.6417326927185059E-3</v>
      </c>
      <c r="D10" s="1">
        <v>-4.0996760129928589E-2</v>
      </c>
      <c r="E10" s="1">
        <v>-1.9206121563911438E-2</v>
      </c>
      <c r="F10" s="1">
        <v>-8.7503641843795776E-3</v>
      </c>
      <c r="G10" s="1">
        <v>4.8259973526000977E-2</v>
      </c>
      <c r="H10" s="1">
        <v>1.4502793550491333E-2</v>
      </c>
      <c r="I10" s="1">
        <v>-6.2762707471847534E-2</v>
      </c>
      <c r="J10" s="1">
        <v>-5.3009502589702606E-2</v>
      </c>
      <c r="K10" s="1">
        <v>-2.6661939918994904E-2</v>
      </c>
    </row>
    <row r="11" spans="1:11" x14ac:dyDescent="0.2">
      <c r="A11" s="1">
        <v>1960</v>
      </c>
      <c r="B11" s="1">
        <v>4.8822119832038879E-2</v>
      </c>
      <c r="C11" s="1">
        <v>1.6152858734130859E-5</v>
      </c>
      <c r="D11" s="1">
        <v>-4.8838287591934204E-2</v>
      </c>
      <c r="E11" s="1">
        <v>-2.3202277719974518E-2</v>
      </c>
      <c r="F11" s="1">
        <v>-9.6105113625526428E-3</v>
      </c>
      <c r="G11" s="1">
        <v>4.926764965057373E-2</v>
      </c>
      <c r="H11" s="1">
        <v>2.4274289608001709E-3</v>
      </c>
      <c r="I11" s="1">
        <v>-5.1695078611373901E-2</v>
      </c>
      <c r="J11" s="1">
        <v>-3.5580649971961975E-2</v>
      </c>
      <c r="K11" s="1">
        <v>-1.7708031460642815E-2</v>
      </c>
    </row>
    <row r="12" spans="1:11" x14ac:dyDescent="0.2">
      <c r="A12" s="1">
        <v>1970</v>
      </c>
      <c r="B12" s="1">
        <v>4.6305477619171143E-2</v>
      </c>
      <c r="C12" s="1">
        <v>-6.2395632266998291E-3</v>
      </c>
      <c r="D12" s="1">
        <v>-4.0065854787826538E-2</v>
      </c>
      <c r="E12" s="1">
        <v>-1.7074622213840485E-2</v>
      </c>
      <c r="F12" s="1">
        <v>-7.1109868586063385E-3</v>
      </c>
      <c r="G12" s="1">
        <v>5.5267930030822754E-2</v>
      </c>
      <c r="H12" s="1">
        <v>-1.8165707588195801E-3</v>
      </c>
      <c r="I12" s="1">
        <v>-5.3451359272003174E-2</v>
      </c>
      <c r="J12" s="1">
        <v>-3.1192459166049957E-2</v>
      </c>
      <c r="K12" s="1">
        <v>-1.3671999797224998E-2</v>
      </c>
    </row>
    <row r="13" spans="1:11" x14ac:dyDescent="0.2">
      <c r="A13" s="1">
        <v>1980</v>
      </c>
      <c r="B13" s="1">
        <v>6.4988434314727783E-2</v>
      </c>
      <c r="C13" s="1">
        <v>-1.3701498508453369E-2</v>
      </c>
      <c r="D13" s="1">
        <v>-5.128692090511322E-2</v>
      </c>
      <c r="E13" s="1">
        <v>-1.9954320043325424E-2</v>
      </c>
      <c r="F13" s="1">
        <v>-7.2367582470178604E-3</v>
      </c>
      <c r="G13" s="1">
        <v>6.8418800830841064E-2</v>
      </c>
      <c r="H13" s="1">
        <v>-1.5096127986907959E-2</v>
      </c>
      <c r="I13" s="1">
        <v>-5.3322672843933105E-2</v>
      </c>
      <c r="J13" s="1">
        <v>-2.5585882365703583E-2</v>
      </c>
      <c r="K13" s="1">
        <v>-1.0198485106229782E-2</v>
      </c>
    </row>
    <row r="14" spans="1:11" x14ac:dyDescent="0.2">
      <c r="A14" s="1">
        <v>1990</v>
      </c>
      <c r="B14" s="1">
        <v>8.0301821231842041E-2</v>
      </c>
      <c r="C14" s="1">
        <v>-2.6712477207183838E-2</v>
      </c>
      <c r="D14" s="1">
        <v>-5.3589344024658203E-2</v>
      </c>
      <c r="E14" s="1">
        <v>-2.0399339497089386E-2</v>
      </c>
      <c r="F14" s="1">
        <v>-7.3933657258749008E-3</v>
      </c>
      <c r="G14" s="1">
        <v>5.9285163879394531E-2</v>
      </c>
      <c r="H14" s="1">
        <v>-9.6032023429870605E-3</v>
      </c>
      <c r="I14" s="1">
        <v>-4.9681961536407471E-2</v>
      </c>
      <c r="J14" s="1">
        <v>-2.5852710008621216E-2</v>
      </c>
      <c r="K14" s="1">
        <v>-1.199520006775856E-2</v>
      </c>
    </row>
    <row r="15" spans="1:11" x14ac:dyDescent="0.2">
      <c r="A15" s="1">
        <v>2000</v>
      </c>
      <c r="B15" s="1">
        <v>8.0106198787689209E-2</v>
      </c>
      <c r="C15" s="1">
        <v>-2.3962885141372681E-2</v>
      </c>
      <c r="D15" s="1">
        <v>-5.6143313646316528E-2</v>
      </c>
      <c r="E15" s="1">
        <v>-2.242964506149292E-2</v>
      </c>
      <c r="F15" s="1">
        <v>-8.5498131811618805E-3</v>
      </c>
      <c r="G15" s="1">
        <v>6.4749598503112793E-2</v>
      </c>
      <c r="H15" s="1">
        <v>5.7926177978515625E-3</v>
      </c>
      <c r="I15" s="1">
        <v>-7.0542216300964355E-2</v>
      </c>
      <c r="J15" s="1">
        <v>-4.2211011052131653E-2</v>
      </c>
      <c r="K15" s="1">
        <v>-2.2253580391407013E-2</v>
      </c>
    </row>
    <row r="16" spans="1:11" x14ac:dyDescent="0.2">
      <c r="A16" s="1">
        <v>2010</v>
      </c>
      <c r="B16" s="1">
        <v>8.1235170364379883E-2</v>
      </c>
      <c r="C16" s="1">
        <v>-2.013203501701355E-2</v>
      </c>
      <c r="D16" s="1">
        <v>-6.1103135347366333E-2</v>
      </c>
      <c r="E16" s="1">
        <v>-2.5087863206863403E-2</v>
      </c>
      <c r="F16" s="1">
        <v>-8.1908535212278366E-3</v>
      </c>
      <c r="G16" s="1">
        <v>6.9406688213348389E-2</v>
      </c>
      <c r="H16" s="1">
        <v>2.908557653427124E-3</v>
      </c>
      <c r="I16" s="1">
        <v>-7.2315186262130737E-2</v>
      </c>
      <c r="J16" s="1">
        <v>-3.7883415818214417E-2</v>
      </c>
      <c r="K16" s="1">
        <v>-1.8888752907514572E-2</v>
      </c>
    </row>
    <row r="17" spans="1:11" x14ac:dyDescent="0.2">
      <c r="A17" s="1">
        <v>2020</v>
      </c>
      <c r="B17" s="1">
        <v>9.3275487422943115E-2</v>
      </c>
      <c r="C17" s="1">
        <v>-2.0681619644165039E-2</v>
      </c>
      <c r="D17" s="1">
        <v>-7.2593852877616882E-2</v>
      </c>
      <c r="E17" s="1">
        <v>-2.8305202722549438E-2</v>
      </c>
      <c r="F17" s="1">
        <v>-9.836958721280098E-3</v>
      </c>
      <c r="G17" s="1">
        <v>6.3028931617736816E-2</v>
      </c>
      <c r="H17" s="1">
        <v>1.0939061641693115E-2</v>
      </c>
      <c r="I17" s="1">
        <v>-7.3967933654785156E-2</v>
      </c>
      <c r="J17" s="1">
        <v>-4.3743029236793518E-2</v>
      </c>
      <c r="K17" s="1">
        <v>-2.3291043937206268E-2</v>
      </c>
    </row>
  </sheetData>
  <pageMargins left="0.7" right="0.7" top="0.75" bottom="0.75" header="0.3" footer="0.3"/>
  <pageSetup paperSize="9" orientation="portrait" horizontalDpi="0" verticalDpi="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U17"/>
  <sheetViews>
    <sheetView workbookViewId="0"/>
  </sheetViews>
  <sheetFormatPr baseColWidth="10" defaultColWidth="8.83203125" defaultRowHeight="16" x14ac:dyDescent="0.2"/>
  <sheetData>
    <row r="1" spans="1:21" x14ac:dyDescent="0.2">
      <c r="A1" t="s">
        <v>3724</v>
      </c>
      <c r="B1" t="s">
        <v>3725</v>
      </c>
      <c r="C1" t="s">
        <v>3726</v>
      </c>
      <c r="D1" t="s">
        <v>3727</v>
      </c>
      <c r="E1" t="s">
        <v>3728</v>
      </c>
      <c r="F1" t="s">
        <v>3729</v>
      </c>
      <c r="G1" t="s">
        <v>3730</v>
      </c>
      <c r="H1" t="s">
        <v>3731</v>
      </c>
      <c r="I1" t="s">
        <v>3732</v>
      </c>
      <c r="J1" t="s">
        <v>3733</v>
      </c>
      <c r="K1" t="s">
        <v>3734</v>
      </c>
      <c r="L1" t="s">
        <v>3735</v>
      </c>
      <c r="M1" t="s">
        <v>3736</v>
      </c>
      <c r="N1" t="s">
        <v>3737</v>
      </c>
      <c r="O1" t="s">
        <v>3738</v>
      </c>
      <c r="P1" t="s">
        <v>3739</v>
      </c>
      <c r="Q1" t="s">
        <v>3740</v>
      </c>
      <c r="R1" t="s">
        <v>3741</v>
      </c>
      <c r="S1" t="s">
        <v>3742</v>
      </c>
      <c r="T1" t="s">
        <v>3743</v>
      </c>
      <c r="U1" t="s">
        <v>3744</v>
      </c>
    </row>
    <row r="2" spans="1:21" x14ac:dyDescent="0.2">
      <c r="A2" s="1">
        <v>1820</v>
      </c>
      <c r="B2" s="1">
        <v>5.8944094926118851E-3</v>
      </c>
      <c r="C2" s="1">
        <v>0.85734927654266357</v>
      </c>
      <c r="D2" s="1">
        <v>0.14265073835849762</v>
      </c>
      <c r="E2" s="1">
        <v>0.36260312795639038</v>
      </c>
      <c r="F2" s="1">
        <v>0.49474614858627319</v>
      </c>
      <c r="G2" s="1">
        <v>0.19779369235038757</v>
      </c>
      <c r="H2" s="1">
        <v>8.4246605634689331E-2</v>
      </c>
      <c r="I2" s="1">
        <v>4.420224204659462E-2</v>
      </c>
      <c r="J2" s="1">
        <v>702.34894435040792</v>
      </c>
      <c r="K2" s="1">
        <v>41.399322509765625</v>
      </c>
      <c r="L2" s="1">
        <v>200.38119506835938</v>
      </c>
      <c r="M2" s="1">
        <v>1204.3167724609375</v>
      </c>
      <c r="N2" s="1">
        <v>636.684814453125</v>
      </c>
      <c r="O2" s="1">
        <v>3474.84423828125</v>
      </c>
      <c r="P2" s="1">
        <v>13892.01953125</v>
      </c>
      <c r="Q2" s="1">
        <v>59170.515625</v>
      </c>
      <c r="R2" s="1">
        <v>310453.96875</v>
      </c>
      <c r="S2" s="1">
        <v>17.341169357299805</v>
      </c>
      <c r="T2" s="1">
        <v>83.934806823730469</v>
      </c>
      <c r="U2" s="1">
        <v>6.0101284980773926</v>
      </c>
    </row>
    <row r="3" spans="1:21" x14ac:dyDescent="0.2">
      <c r="A3" s="1">
        <v>1850</v>
      </c>
      <c r="B3" s="1">
        <v>5.2538225427269936E-3</v>
      </c>
      <c r="C3" s="1">
        <v>0.87496775388717651</v>
      </c>
      <c r="D3" s="1">
        <v>0.12503224611282349</v>
      </c>
      <c r="E3" s="1">
        <v>0.35018199682235718</v>
      </c>
      <c r="F3" s="1">
        <v>0.52478575706481934</v>
      </c>
      <c r="G3" s="1">
        <v>0.21715666353702545</v>
      </c>
      <c r="H3" s="1">
        <v>9.1581486165523529E-2</v>
      </c>
      <c r="I3" s="1">
        <v>4.5584972947835922E-2</v>
      </c>
      <c r="J3" s="1">
        <v>805.75473958004648</v>
      </c>
      <c r="K3" s="1">
        <v>42.332923889160156</v>
      </c>
      <c r="L3" s="1">
        <v>201.49064636230469</v>
      </c>
      <c r="M3" s="1">
        <v>1410.018798828125</v>
      </c>
      <c r="N3" s="1">
        <v>705.40203857421875</v>
      </c>
      <c r="O3" s="1">
        <v>4228.486328125</v>
      </c>
      <c r="P3" s="1">
        <v>17497.501953125</v>
      </c>
      <c r="Q3" s="1">
        <v>73792.21875</v>
      </c>
      <c r="R3" s="1">
        <v>367303.09375</v>
      </c>
      <c r="S3" s="1">
        <v>20.986017227172852</v>
      </c>
      <c r="T3" s="1">
        <v>99.886466979980469</v>
      </c>
      <c r="U3" s="1">
        <v>6.9979367256164551</v>
      </c>
    </row>
    <row r="4" spans="1:21" x14ac:dyDescent="0.2">
      <c r="A4" s="1">
        <v>1880</v>
      </c>
      <c r="B4" s="1">
        <v>4.0191891603171825E-3</v>
      </c>
      <c r="C4" s="1">
        <v>0.90624737739562988</v>
      </c>
      <c r="D4" s="1">
        <v>9.3752607703208923E-2</v>
      </c>
      <c r="E4" s="1">
        <v>0.34820270538330078</v>
      </c>
      <c r="F4" s="1">
        <v>0.5580446720123291</v>
      </c>
      <c r="G4" s="1">
        <v>0.21758277714252472</v>
      </c>
      <c r="H4" s="1">
        <v>9.3253761529922485E-2</v>
      </c>
      <c r="I4" s="1">
        <v>4.92996945977211E-2</v>
      </c>
      <c r="J4" s="1">
        <v>1187.4919820938933</v>
      </c>
      <c r="K4" s="1">
        <v>47.727550506591797</v>
      </c>
      <c r="L4" s="1">
        <v>222.66093444824219</v>
      </c>
      <c r="M4" s="1">
        <v>2152.322998046875</v>
      </c>
      <c r="N4" s="1">
        <v>1033.7198486328125</v>
      </c>
      <c r="O4" s="1">
        <v>6626.73583984375</v>
      </c>
      <c r="P4" s="1">
        <v>25837.78125</v>
      </c>
      <c r="Q4" s="1">
        <v>110738.09375</v>
      </c>
      <c r="R4" s="1">
        <v>585429.9375</v>
      </c>
      <c r="S4" s="1">
        <v>29.761556625366211</v>
      </c>
      <c r="T4" s="1">
        <v>138.8450927734375</v>
      </c>
      <c r="U4" s="1">
        <v>9.6663703918457031</v>
      </c>
    </row>
    <row r="5" spans="1:21" x14ac:dyDescent="0.2">
      <c r="A5" s="1">
        <v>1900</v>
      </c>
      <c r="B5" s="1">
        <v>3.4215687774121761E-3</v>
      </c>
      <c r="C5" s="1">
        <v>0.92130148410797119</v>
      </c>
      <c r="D5" s="1">
        <v>7.8698515892028809E-2</v>
      </c>
      <c r="E5" s="1">
        <v>0.3411669135093689</v>
      </c>
      <c r="F5" s="1">
        <v>0.58013457059860229</v>
      </c>
      <c r="G5" s="1">
        <v>0.24059805274009705</v>
      </c>
      <c r="H5" s="1">
        <v>0.11246752738952637</v>
      </c>
      <c r="I5" s="1">
        <v>5.9852339327335358E-2</v>
      </c>
      <c r="J5" s="1">
        <v>1594.7998870068911</v>
      </c>
      <c r="K5" s="1">
        <v>54.567176818847656</v>
      </c>
      <c r="L5" s="1">
        <v>251.01676940917969</v>
      </c>
      <c r="M5" s="1">
        <v>2938.5830078125</v>
      </c>
      <c r="N5" s="1">
        <v>1360.232421875</v>
      </c>
      <c r="O5" s="1">
        <v>9251.9853515625</v>
      </c>
      <c r="P5" s="1">
        <v>38370.57421875</v>
      </c>
      <c r="Q5" s="1">
        <v>179363.203125</v>
      </c>
      <c r="R5" s="1">
        <v>954525.0625</v>
      </c>
      <c r="S5" s="1">
        <v>36.858036041259766</v>
      </c>
      <c r="T5" s="1">
        <v>169.55221557617188</v>
      </c>
      <c r="U5" s="1">
        <v>11.706720352172852</v>
      </c>
    </row>
    <row r="6" spans="1:21" x14ac:dyDescent="0.2">
      <c r="A6" s="1">
        <v>1910</v>
      </c>
      <c r="B6" s="1">
        <v>3.5451885778456926E-3</v>
      </c>
      <c r="C6" s="1">
        <v>0.92030346393585205</v>
      </c>
      <c r="D6" s="1">
        <v>7.969655841588974E-2</v>
      </c>
      <c r="E6" s="1">
        <v>0.33215776085853577</v>
      </c>
      <c r="F6" s="1">
        <v>0.5881456732749939</v>
      </c>
      <c r="G6" s="1">
        <v>0.24991373717784882</v>
      </c>
      <c r="H6" s="1">
        <v>0.1219802126288414</v>
      </c>
      <c r="I6" s="1">
        <v>6.1641968786716461E-2</v>
      </c>
      <c r="J6" s="1">
        <v>1726.2138257977183</v>
      </c>
      <c r="K6" s="1">
        <v>61.197536468505859</v>
      </c>
      <c r="L6" s="1">
        <v>275.1466064453125</v>
      </c>
      <c r="M6" s="1">
        <v>3177.281005859375</v>
      </c>
      <c r="N6" s="1">
        <v>1433.4383544921875</v>
      </c>
      <c r="O6" s="1">
        <v>10152.65234375</v>
      </c>
      <c r="P6" s="1">
        <v>43140.453125</v>
      </c>
      <c r="Q6" s="1">
        <v>210563.921875</v>
      </c>
      <c r="R6" s="1">
        <v>1064072.25</v>
      </c>
      <c r="S6" s="1">
        <v>36.899063110351562</v>
      </c>
      <c r="T6" s="1">
        <v>165.89968872070312</v>
      </c>
      <c r="U6" s="1">
        <v>11.547593116760254</v>
      </c>
    </row>
    <row r="7" spans="1:21" x14ac:dyDescent="0.2">
      <c r="A7" s="1">
        <v>1920</v>
      </c>
      <c r="B7" s="1">
        <v>3.5965798888355494E-3</v>
      </c>
      <c r="C7" s="1">
        <v>0.9164389967918396</v>
      </c>
      <c r="D7" s="1">
        <v>8.3560995757579803E-2</v>
      </c>
      <c r="E7" s="1">
        <v>0.35429662466049194</v>
      </c>
      <c r="F7" s="1">
        <v>0.56214237213134766</v>
      </c>
      <c r="G7" s="1">
        <v>0.23001331090927124</v>
      </c>
      <c r="H7" s="1">
        <v>0.10770493000745773</v>
      </c>
      <c r="I7" s="1">
        <v>4.8486407846212387E-2</v>
      </c>
      <c r="J7" s="1">
        <v>1637.5144972441462</v>
      </c>
      <c r="K7" s="1">
        <v>58.894515991210938</v>
      </c>
      <c r="L7" s="1">
        <v>273.6646728515625</v>
      </c>
      <c r="M7" s="1">
        <v>3001.3642578125</v>
      </c>
      <c r="N7" s="1">
        <v>1450.4146728515625</v>
      </c>
      <c r="O7" s="1">
        <v>9205.1630859375</v>
      </c>
      <c r="P7" s="1">
        <v>37665.01171875</v>
      </c>
      <c r="Q7" s="1">
        <v>176368.390625</v>
      </c>
      <c r="R7" s="1">
        <v>793971.9375</v>
      </c>
      <c r="S7" s="1">
        <v>33.636650085449219</v>
      </c>
      <c r="T7" s="1">
        <v>156.29914855957031</v>
      </c>
      <c r="U7" s="1">
        <v>10.967306137084961</v>
      </c>
    </row>
    <row r="8" spans="1:21" x14ac:dyDescent="0.2">
      <c r="A8" s="1">
        <v>1930</v>
      </c>
      <c r="B8" s="1">
        <v>3.517454955726862E-3</v>
      </c>
      <c r="C8" s="1">
        <v>0.92001652717590332</v>
      </c>
      <c r="D8" s="1">
        <v>7.9983480274677277E-2</v>
      </c>
      <c r="E8" s="1">
        <v>0.39964306354522705</v>
      </c>
      <c r="F8" s="1">
        <v>0.52037346363067627</v>
      </c>
      <c r="G8" s="1">
        <v>0.20588606595993042</v>
      </c>
      <c r="H8" s="1">
        <v>9.40670445561409E-2</v>
      </c>
      <c r="I8" s="1">
        <v>4.2779572308063507E-2</v>
      </c>
      <c r="J8" s="1">
        <v>2017.1831557246974</v>
      </c>
      <c r="K8" s="1">
        <v>70.953506469726562</v>
      </c>
      <c r="L8" s="1">
        <v>322.68264770507812</v>
      </c>
      <c r="M8" s="1">
        <v>3711.68359375</v>
      </c>
      <c r="N8" s="1">
        <v>2015.3831787109375</v>
      </c>
      <c r="O8" s="1">
        <v>10496.8857421875</v>
      </c>
      <c r="P8" s="1">
        <v>41530.9921875</v>
      </c>
      <c r="Q8" s="1">
        <v>189750.453125</v>
      </c>
      <c r="R8" s="1">
        <v>862942.3125</v>
      </c>
      <c r="S8" s="1">
        <v>32.530059814453125</v>
      </c>
      <c r="T8" s="1">
        <v>147.94033813476562</v>
      </c>
      <c r="U8" s="1">
        <v>11.502581596374512</v>
      </c>
    </row>
    <row r="9" spans="1:21" x14ac:dyDescent="0.2">
      <c r="A9" s="1">
        <v>1940</v>
      </c>
      <c r="B9" s="1">
        <v>3.1372769735753536E-3</v>
      </c>
      <c r="C9" s="1">
        <v>0.92885321378707886</v>
      </c>
      <c r="D9" s="1">
        <v>7.114679366350174E-2</v>
      </c>
      <c r="E9" s="1">
        <v>0.40985548496246338</v>
      </c>
      <c r="F9" s="1">
        <v>0.51899772882461548</v>
      </c>
      <c r="G9" s="1">
        <v>0.2115715891122818</v>
      </c>
      <c r="H9" s="1">
        <v>9.3345373868942261E-2</v>
      </c>
      <c r="I9" s="1">
        <v>3.8964811712503433E-2</v>
      </c>
      <c r="J9" s="1">
        <v>2282.0733765992272</v>
      </c>
      <c r="K9" s="1">
        <v>71.594963073730469</v>
      </c>
      <c r="L9" s="1">
        <v>324.72439575195312</v>
      </c>
      <c r="M9" s="1">
        <v>4239.42236328125</v>
      </c>
      <c r="N9" s="1">
        <v>2338.30078125</v>
      </c>
      <c r="O9" s="1">
        <v>11843.9091796875</v>
      </c>
      <c r="P9" s="1">
        <v>48282.1875</v>
      </c>
      <c r="Q9" s="1">
        <v>213021</v>
      </c>
      <c r="R9" s="1">
        <v>889205.625</v>
      </c>
      <c r="S9" s="1">
        <v>36.473728179931641</v>
      </c>
      <c r="T9" s="1">
        <v>165.42936706542969</v>
      </c>
      <c r="U9" s="1">
        <v>13.055447578430176</v>
      </c>
    </row>
    <row r="10" spans="1:21" x14ac:dyDescent="0.2">
      <c r="A10" s="1">
        <v>1950</v>
      </c>
      <c r="B10" s="1">
        <v>3.2421906944364309E-3</v>
      </c>
      <c r="C10" s="1">
        <v>0.92385727167129517</v>
      </c>
      <c r="D10" s="1">
        <v>7.6142758131027222E-2</v>
      </c>
      <c r="E10" s="1">
        <v>0.41048452258110046</v>
      </c>
      <c r="F10" s="1">
        <v>0.51337271928787231</v>
      </c>
      <c r="G10" s="1">
        <v>0.17153187096118927</v>
      </c>
      <c r="H10" s="1">
        <v>6.9950781762599945E-2</v>
      </c>
      <c r="I10" s="1">
        <v>2.690918929874897E-2</v>
      </c>
      <c r="J10" s="1">
        <v>2587.5139714945908</v>
      </c>
      <c r="K10" s="1">
        <v>83.892135620117188</v>
      </c>
      <c r="L10" s="1">
        <v>394.0408935546875</v>
      </c>
      <c r="M10" s="1">
        <v>4780.9873046875</v>
      </c>
      <c r="N10" s="1">
        <v>2655.336181640625</v>
      </c>
      <c r="O10" s="1">
        <v>13283.5908203125</v>
      </c>
      <c r="P10" s="1">
        <v>44384.109375</v>
      </c>
      <c r="Q10" s="1">
        <v>180998.625</v>
      </c>
      <c r="R10" s="1">
        <v>696279.0625</v>
      </c>
      <c r="S10" s="1">
        <v>33.711196899414062</v>
      </c>
      <c r="T10" s="1">
        <v>158.34130859375</v>
      </c>
      <c r="U10" s="1">
        <v>12.13322639465332</v>
      </c>
    </row>
    <row r="11" spans="1:21" x14ac:dyDescent="0.2">
      <c r="A11" s="1">
        <v>1960</v>
      </c>
      <c r="B11" s="1">
        <v>3.1688243616372347E-3</v>
      </c>
      <c r="C11" s="1">
        <v>0.92341160774230957</v>
      </c>
      <c r="D11" s="1">
        <v>7.6588384807109833E-2</v>
      </c>
      <c r="E11" s="1">
        <v>0.42618018388748169</v>
      </c>
      <c r="F11" s="1">
        <v>0.49723142385482788</v>
      </c>
      <c r="G11" s="1">
        <v>0.14669176936149597</v>
      </c>
      <c r="H11" s="1">
        <v>5.5320754647254944E-2</v>
      </c>
      <c r="I11" s="1">
        <v>2.115967683494091E-2</v>
      </c>
      <c r="J11" s="1">
        <v>3459.3494408705778</v>
      </c>
      <c r="K11" s="1">
        <v>109.62070465087891</v>
      </c>
      <c r="L11" s="1">
        <v>529.8919677734375</v>
      </c>
      <c r="M11" s="1">
        <v>6388.806640625</v>
      </c>
      <c r="N11" s="1">
        <v>3685.765380859375</v>
      </c>
      <c r="O11" s="1">
        <v>17200.97265625</v>
      </c>
      <c r="P11" s="1">
        <v>50745.80859375</v>
      </c>
      <c r="Q11" s="1">
        <v>191373.828125</v>
      </c>
      <c r="R11" s="1">
        <v>731987.1875</v>
      </c>
      <c r="S11" s="1">
        <v>32.461280822753906</v>
      </c>
      <c r="T11" s="1">
        <v>156.91354370117188</v>
      </c>
      <c r="U11" s="1">
        <v>12.056809425354004</v>
      </c>
    </row>
    <row r="12" spans="1:21" x14ac:dyDescent="0.2">
      <c r="A12" s="1">
        <v>1970</v>
      </c>
      <c r="B12" s="1">
        <v>2.7906361501663923E-3</v>
      </c>
      <c r="C12" s="1">
        <v>0.93454557657241821</v>
      </c>
      <c r="D12" s="1">
        <v>6.5454401075839996E-2</v>
      </c>
      <c r="E12" s="1">
        <v>0.43974903225898743</v>
      </c>
      <c r="F12" s="1">
        <v>0.49479657411575317</v>
      </c>
      <c r="G12" s="1">
        <v>0.13901415467262268</v>
      </c>
      <c r="H12" s="1">
        <v>5.3059518337249756E-2</v>
      </c>
      <c r="I12" s="1">
        <v>1.9071893766522408E-2</v>
      </c>
      <c r="J12" s="1">
        <v>4634.1613022456222</v>
      </c>
      <c r="K12" s="1">
        <v>129.32258605957031</v>
      </c>
      <c r="L12" s="1">
        <v>606.65252685546875</v>
      </c>
      <c r="M12" s="1">
        <v>8661.669921875</v>
      </c>
      <c r="N12" s="1">
        <v>5094.669921875</v>
      </c>
      <c r="O12" s="1">
        <v>22929.671875</v>
      </c>
      <c r="P12" s="1">
        <v>64421.40234375</v>
      </c>
      <c r="Q12" s="1">
        <v>245886.359375</v>
      </c>
      <c r="R12" s="1">
        <v>883822.3125</v>
      </c>
      <c r="S12" s="1">
        <v>37.797042846679688</v>
      </c>
      <c r="T12" s="1">
        <v>177.30601501464844</v>
      </c>
      <c r="U12" s="1">
        <v>14.277811050415039</v>
      </c>
    </row>
    <row r="13" spans="1:21" x14ac:dyDescent="0.2">
      <c r="A13" s="1">
        <v>1980</v>
      </c>
      <c r="B13" s="1">
        <v>2.9573088977485895E-3</v>
      </c>
      <c r="C13" s="1">
        <v>0.93249750137329102</v>
      </c>
      <c r="D13" s="1">
        <v>6.7502476274967194E-2</v>
      </c>
      <c r="E13" s="1">
        <v>0.43276628851890564</v>
      </c>
      <c r="F13" s="1">
        <v>0.49973124265670776</v>
      </c>
      <c r="G13" s="1">
        <v>0.14260858297348022</v>
      </c>
      <c r="H13" s="1">
        <v>4.9320437014102936E-2</v>
      </c>
      <c r="I13" s="1">
        <v>1.9225345924496651E-2</v>
      </c>
      <c r="J13" s="1">
        <v>5584.053798082984</v>
      </c>
      <c r="K13" s="1">
        <v>165.13772583007812</v>
      </c>
      <c r="L13" s="1">
        <v>753.87493896484375</v>
      </c>
      <c r="M13" s="1">
        <v>10414.232421875</v>
      </c>
      <c r="N13" s="1">
        <v>6041.4755859375</v>
      </c>
      <c r="O13" s="1">
        <v>27905.26171875</v>
      </c>
      <c r="P13" s="1">
        <v>79633.3984375</v>
      </c>
      <c r="Q13" s="1">
        <v>275407.96875</v>
      </c>
      <c r="R13" s="1">
        <v>1073553.625</v>
      </c>
      <c r="S13" s="1">
        <v>37.015769958496094</v>
      </c>
      <c r="T13" s="1">
        <v>168.98175048828125</v>
      </c>
      <c r="U13" s="1">
        <v>13.814270973205566</v>
      </c>
    </row>
    <row r="14" spans="1:21" x14ac:dyDescent="0.2">
      <c r="A14" s="1">
        <v>1990</v>
      </c>
      <c r="B14" s="1">
        <v>3.0839766841381788E-3</v>
      </c>
      <c r="C14" s="1">
        <v>0.92524498701095581</v>
      </c>
      <c r="D14" s="1">
        <v>7.4755027890205383E-2</v>
      </c>
      <c r="E14" s="1">
        <v>0.40087699890136719</v>
      </c>
      <c r="F14" s="1">
        <v>0.52436798810958862</v>
      </c>
      <c r="G14" s="1">
        <v>0.16213324666023254</v>
      </c>
      <c r="H14" s="1">
        <v>6.018202006816864E-2</v>
      </c>
      <c r="I14" s="1">
        <v>2.4428261443972588E-2</v>
      </c>
      <c r="J14" s="1">
        <v>6194.9756837455479</v>
      </c>
      <c r="K14" s="1">
        <v>191.05160522460938</v>
      </c>
      <c r="L14" s="1">
        <v>926.211181640625</v>
      </c>
      <c r="M14" s="1">
        <v>11463.740234375</v>
      </c>
      <c r="N14" s="1">
        <v>6208.55810546875</v>
      </c>
      <c r="O14" s="1">
        <v>32484.46875</v>
      </c>
      <c r="P14" s="1">
        <v>100441.1484375</v>
      </c>
      <c r="Q14" s="1">
        <v>372826.15625</v>
      </c>
      <c r="R14" s="1">
        <v>1513324.875</v>
      </c>
      <c r="S14" s="1">
        <v>35.072422027587891</v>
      </c>
      <c r="T14" s="1">
        <v>170.02981567382812</v>
      </c>
      <c r="U14" s="1">
        <v>12.377026557922363</v>
      </c>
    </row>
    <row r="15" spans="1:21" x14ac:dyDescent="0.2">
      <c r="A15" s="1">
        <v>2000</v>
      </c>
      <c r="B15" s="1">
        <v>2.8605260886251926E-3</v>
      </c>
      <c r="C15" s="1">
        <v>0.92319488525390625</v>
      </c>
      <c r="D15" s="1">
        <v>7.6805144548416138E-2</v>
      </c>
      <c r="E15" s="1">
        <v>0.36186155676841736</v>
      </c>
      <c r="F15" s="1">
        <v>0.5613332986831665</v>
      </c>
      <c r="G15" s="1">
        <v>0.1824076920747757</v>
      </c>
      <c r="H15" s="1">
        <v>7.0204399526119232E-2</v>
      </c>
      <c r="I15" s="1">
        <v>2.8918098658323288E-2</v>
      </c>
      <c r="J15" s="1">
        <v>7241.1213705998298</v>
      </c>
      <c r="K15" s="1">
        <v>207.13417053222656</v>
      </c>
      <c r="L15" s="1">
        <v>1112.310791015625</v>
      </c>
      <c r="M15" s="1">
        <v>13369.9326171875</v>
      </c>
      <c r="N15" s="1">
        <v>6550.70849609375</v>
      </c>
      <c r="O15" s="1">
        <v>40646.82421875</v>
      </c>
      <c r="P15" s="1">
        <v>132083.625</v>
      </c>
      <c r="Q15" s="1">
        <v>508358.5625</v>
      </c>
      <c r="R15" s="1">
        <v>2093994.625</v>
      </c>
      <c r="S15" s="1">
        <v>36.542686462402344</v>
      </c>
      <c r="T15" s="1">
        <v>196.23428344726562</v>
      </c>
      <c r="U15" s="1">
        <v>12.019961357116699</v>
      </c>
    </row>
    <row r="16" spans="1:21" x14ac:dyDescent="0.2">
      <c r="A16" s="1">
        <v>2010</v>
      </c>
      <c r="B16" s="1">
        <v>2.785971388220787E-3</v>
      </c>
      <c r="C16" s="1">
        <v>0.91560280323028564</v>
      </c>
      <c r="D16" s="1">
        <v>8.4397181868553162E-2</v>
      </c>
      <c r="E16" s="1">
        <v>0.39758753776550293</v>
      </c>
      <c r="F16" s="1">
        <v>0.51801526546478271</v>
      </c>
      <c r="G16" s="1">
        <v>0.1739676296710968</v>
      </c>
      <c r="H16" s="1">
        <v>6.9874607026576996E-2</v>
      </c>
      <c r="I16" s="1">
        <v>2.9639910906553268E-2</v>
      </c>
      <c r="J16" s="1">
        <v>9171.3222917604744</v>
      </c>
      <c r="K16" s="1">
        <v>255.51042175292969</v>
      </c>
      <c r="L16" s="1">
        <v>1548.0675048828125</v>
      </c>
      <c r="M16" s="1">
        <v>16794.576171875</v>
      </c>
      <c r="N16" s="1">
        <v>9116.0087890625</v>
      </c>
      <c r="O16" s="1">
        <v>47508.84765625</v>
      </c>
      <c r="P16" s="1">
        <v>159551.3125</v>
      </c>
      <c r="Q16" s="1">
        <v>640842.5625</v>
      </c>
      <c r="R16" s="1">
        <v>2718371.75</v>
      </c>
      <c r="S16" s="1">
        <v>30.689132690429688</v>
      </c>
      <c r="T16" s="1">
        <v>185.93702697753906</v>
      </c>
      <c r="U16" s="1">
        <v>10.848736763000488</v>
      </c>
    </row>
    <row r="17" spans="1:21" x14ac:dyDescent="0.2">
      <c r="A17" s="1">
        <v>2020</v>
      </c>
      <c r="B17" s="1">
        <v>2.4203339125961065E-3</v>
      </c>
      <c r="C17" s="1">
        <v>0.90610432624816895</v>
      </c>
      <c r="D17" s="1">
        <v>9.3895658850669861E-2</v>
      </c>
      <c r="E17" s="1">
        <v>0.41074848175048828</v>
      </c>
      <c r="F17" s="1">
        <v>0.49535587430000305</v>
      </c>
      <c r="G17" s="1">
        <v>0.16871447861194611</v>
      </c>
      <c r="H17" s="1">
        <v>6.9852776825428009E-2</v>
      </c>
      <c r="I17" s="1">
        <v>3.0907478183507919E-2</v>
      </c>
      <c r="J17" s="1">
        <v>11154.851923916956</v>
      </c>
      <c r="K17" s="1">
        <v>269.98464965820312</v>
      </c>
      <c r="L17" s="1">
        <v>2094.784423828125</v>
      </c>
      <c r="M17" s="1">
        <v>20214.919921875</v>
      </c>
      <c r="N17" s="1">
        <v>11454.5966796875</v>
      </c>
      <c r="O17" s="1">
        <v>55256.21484375</v>
      </c>
      <c r="P17" s="1">
        <v>188198.5</v>
      </c>
      <c r="Q17" s="1">
        <v>779197.375</v>
      </c>
      <c r="R17" s="1">
        <v>3447683.5</v>
      </c>
      <c r="S17" s="1">
        <v>26.377996444702148</v>
      </c>
      <c r="T17" s="1">
        <v>204.66427612304688</v>
      </c>
      <c r="U17" s="1">
        <v>9.6501197814941406</v>
      </c>
    </row>
  </sheetData>
  <pageMargins left="0.7" right="0.7" top="0.75" bottom="0.75" header="0.3" footer="0.3"/>
  <pageSetup paperSize="9" orientation="portrait" horizontalDpi="0" verticalDpi="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D17"/>
  <sheetViews>
    <sheetView workbookViewId="0">
      <selection activeCell="L31" sqref="L31"/>
    </sheetView>
  </sheetViews>
  <sheetFormatPr baseColWidth="10" defaultColWidth="8.83203125" defaultRowHeight="16" x14ac:dyDescent="0.2"/>
  <sheetData>
    <row r="1" spans="1:4" x14ac:dyDescent="0.2">
      <c r="A1" t="s">
        <v>3745</v>
      </c>
      <c r="B1" t="s">
        <v>3746</v>
      </c>
      <c r="C1" t="s">
        <v>3747</v>
      </c>
      <c r="D1" t="s">
        <v>3748</v>
      </c>
    </row>
    <row r="2" spans="1:4" x14ac:dyDescent="0.2">
      <c r="A2">
        <v>1820</v>
      </c>
      <c r="B2">
        <v>0.14265073835849762</v>
      </c>
      <c r="C2">
        <v>0.36260312795639038</v>
      </c>
      <c r="D2">
        <v>0.49474614858627319</v>
      </c>
    </row>
    <row r="3" spans="1:4" x14ac:dyDescent="0.2">
      <c r="A3">
        <v>1850</v>
      </c>
      <c r="B3">
        <v>0.12503224611282349</v>
      </c>
      <c r="C3">
        <v>0.35018199682235718</v>
      </c>
      <c r="D3">
        <v>0.52478575706481934</v>
      </c>
    </row>
    <row r="4" spans="1:4" x14ac:dyDescent="0.2">
      <c r="A4">
        <v>1880</v>
      </c>
      <c r="B4">
        <v>9.3752607703208923E-2</v>
      </c>
      <c r="C4">
        <v>0.34820270538330078</v>
      </c>
      <c r="D4">
        <v>0.5580446720123291</v>
      </c>
    </row>
    <row r="5" spans="1:4" x14ac:dyDescent="0.2">
      <c r="A5">
        <v>1900</v>
      </c>
      <c r="B5">
        <v>7.8698515892028809E-2</v>
      </c>
      <c r="C5">
        <v>0.3411669135093689</v>
      </c>
      <c r="D5">
        <v>0.58013457059860229</v>
      </c>
    </row>
    <row r="6" spans="1:4" x14ac:dyDescent="0.2">
      <c r="A6">
        <v>1910</v>
      </c>
      <c r="B6">
        <v>7.969655841588974E-2</v>
      </c>
      <c r="C6">
        <v>0.33215776085853577</v>
      </c>
      <c r="D6">
        <v>0.5881456732749939</v>
      </c>
    </row>
    <row r="7" spans="1:4" x14ac:dyDescent="0.2">
      <c r="A7">
        <v>1920</v>
      </c>
      <c r="B7">
        <v>8.3560995757579803E-2</v>
      </c>
      <c r="C7">
        <v>0.35429662466049194</v>
      </c>
      <c r="D7">
        <v>0.56214237213134766</v>
      </c>
    </row>
    <row r="8" spans="1:4" x14ac:dyDescent="0.2">
      <c r="A8">
        <v>1930</v>
      </c>
      <c r="B8">
        <v>7.9983480274677277E-2</v>
      </c>
      <c r="C8">
        <v>0.39964306354522705</v>
      </c>
      <c r="D8">
        <v>0.52037346363067627</v>
      </c>
    </row>
    <row r="9" spans="1:4" x14ac:dyDescent="0.2">
      <c r="A9">
        <v>1940</v>
      </c>
      <c r="B9">
        <v>7.114679366350174E-2</v>
      </c>
      <c r="C9">
        <v>0.40985548496246338</v>
      </c>
      <c r="D9">
        <v>0.51899772882461548</v>
      </c>
    </row>
    <row r="10" spans="1:4" x14ac:dyDescent="0.2">
      <c r="A10">
        <v>1950</v>
      </c>
      <c r="B10">
        <v>7.6142758131027222E-2</v>
      </c>
      <c r="C10">
        <v>0.41048452258110046</v>
      </c>
      <c r="D10">
        <v>0.51337271928787231</v>
      </c>
    </row>
    <row r="11" spans="1:4" x14ac:dyDescent="0.2">
      <c r="A11">
        <v>1960</v>
      </c>
      <c r="B11">
        <v>7.6588384807109833E-2</v>
      </c>
      <c r="C11">
        <v>0.42618018388748169</v>
      </c>
      <c r="D11">
        <v>0.49723142385482788</v>
      </c>
    </row>
    <row r="12" spans="1:4" x14ac:dyDescent="0.2">
      <c r="A12">
        <v>1970</v>
      </c>
      <c r="B12">
        <v>6.5454401075839996E-2</v>
      </c>
      <c r="C12">
        <v>0.43974903225898743</v>
      </c>
      <c r="D12">
        <v>0.49479657411575317</v>
      </c>
    </row>
    <row r="13" spans="1:4" x14ac:dyDescent="0.2">
      <c r="A13">
        <v>1980</v>
      </c>
      <c r="B13">
        <v>6.7502476274967194E-2</v>
      </c>
      <c r="C13">
        <v>0.43276628851890564</v>
      </c>
      <c r="D13">
        <v>0.49973124265670776</v>
      </c>
    </row>
    <row r="14" spans="1:4" x14ac:dyDescent="0.2">
      <c r="A14">
        <v>1990</v>
      </c>
      <c r="B14">
        <v>7.4755027890205383E-2</v>
      </c>
      <c r="C14">
        <v>0.40087699890136719</v>
      </c>
      <c r="D14">
        <v>0.52436798810958862</v>
      </c>
    </row>
    <row r="15" spans="1:4" x14ac:dyDescent="0.2">
      <c r="A15">
        <v>2000</v>
      </c>
      <c r="B15">
        <v>7.6805144548416138E-2</v>
      </c>
      <c r="C15">
        <v>0.36186155676841736</v>
      </c>
      <c r="D15">
        <v>0.5613332986831665</v>
      </c>
    </row>
    <row r="16" spans="1:4" x14ac:dyDescent="0.2">
      <c r="A16">
        <v>2010</v>
      </c>
      <c r="B16">
        <v>8.4397181868553162E-2</v>
      </c>
      <c r="C16">
        <v>0.39758753776550293</v>
      </c>
      <c r="D16">
        <v>0.51801526546478271</v>
      </c>
    </row>
    <row r="17" spans="1:4" x14ac:dyDescent="0.2">
      <c r="A17">
        <v>2020</v>
      </c>
      <c r="B17">
        <v>9.3895658850669861E-2</v>
      </c>
      <c r="C17">
        <v>0.41074848175048828</v>
      </c>
      <c r="D17">
        <v>0.49535587430000305</v>
      </c>
    </row>
  </sheetData>
  <pageMargins left="0.7" right="0.7" top="0.75" bottom="0.75" header="0.3" footer="0.3"/>
  <pageSetup paperSize="9" orientation="portrait" horizontalDpi="0" verticalDpi="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G24"/>
  <sheetViews>
    <sheetView workbookViewId="0">
      <selection activeCell="H7" sqref="H7"/>
    </sheetView>
  </sheetViews>
  <sheetFormatPr baseColWidth="10" defaultColWidth="8.83203125" defaultRowHeight="16" x14ac:dyDescent="0.2"/>
  <sheetData>
    <row r="1" spans="1:7" x14ac:dyDescent="0.2">
      <c r="A1" t="s">
        <v>3951</v>
      </c>
      <c r="B1" t="s">
        <v>3975</v>
      </c>
      <c r="C1" t="s">
        <v>3976</v>
      </c>
      <c r="D1" t="s">
        <v>3977</v>
      </c>
      <c r="E1" t="s">
        <v>3978</v>
      </c>
      <c r="F1" t="s">
        <v>3979</v>
      </c>
      <c r="G1" t="s">
        <v>3980</v>
      </c>
    </row>
    <row r="2" spans="1:7" x14ac:dyDescent="0.2">
      <c r="A2" t="s">
        <v>3952</v>
      </c>
      <c r="B2" s="1">
        <v>18.219394683837891</v>
      </c>
      <c r="C2" s="1">
        <v>40.259296417236328</v>
      </c>
      <c r="D2" s="1">
        <v>39.533348083496094</v>
      </c>
      <c r="E2" s="1">
        <v>52.052051544189453</v>
      </c>
      <c r="F2" s="1">
        <v>37.337863922119141</v>
      </c>
      <c r="G2" s="1">
        <v>1</v>
      </c>
    </row>
    <row r="3" spans="1:7" x14ac:dyDescent="0.2">
      <c r="A3" t="s">
        <v>3953</v>
      </c>
      <c r="B3" s="1">
        <v>12.34730052947998</v>
      </c>
      <c r="C3" s="1">
        <v>15.028716087341309</v>
      </c>
      <c r="D3" s="1">
        <v>9.0624322891235352</v>
      </c>
      <c r="E3" s="1">
        <v>24.638727188110352</v>
      </c>
      <c r="F3" s="1">
        <v>15.851335525512695</v>
      </c>
      <c r="G3" s="1">
        <v>2</v>
      </c>
    </row>
    <row r="4" spans="1:7" x14ac:dyDescent="0.2">
      <c r="A4" t="s">
        <v>3954</v>
      </c>
      <c r="B4" s="1">
        <v>12.530689239501953</v>
      </c>
      <c r="C4" s="1">
        <v>14.894775390625</v>
      </c>
      <c r="D4" s="1">
        <v>5.2559056282043457</v>
      </c>
      <c r="E4" s="1">
        <v>5.5824804306030273</v>
      </c>
      <c r="F4" s="1">
        <v>14.50511646270752</v>
      </c>
      <c r="G4" s="1">
        <v>3</v>
      </c>
    </row>
    <row r="5" spans="1:7" x14ac:dyDescent="0.2">
      <c r="A5" t="s">
        <v>3955</v>
      </c>
      <c r="B5" s="1">
        <v>12.354634284973145</v>
      </c>
      <c r="C5" s="1">
        <v>13.854080200195312</v>
      </c>
      <c r="D5" s="1">
        <v>4.4614830017089844</v>
      </c>
      <c r="E5" s="1">
        <v>8.3320512771606445</v>
      </c>
      <c r="F5" s="1">
        <v>12.213094711303711</v>
      </c>
      <c r="G5" s="1">
        <v>4</v>
      </c>
    </row>
    <row r="6" spans="1:7" x14ac:dyDescent="0.2">
      <c r="A6" t="s">
        <v>3956</v>
      </c>
      <c r="B6" s="1">
        <v>16.812278747558594</v>
      </c>
      <c r="C6" s="1">
        <v>19.132007598876953</v>
      </c>
      <c r="D6" s="1">
        <v>9.1999999999999993</v>
      </c>
      <c r="E6" s="1">
        <v>7.3153190612792969</v>
      </c>
      <c r="F6" s="1">
        <v>9.3943977355957031</v>
      </c>
      <c r="G6" s="1">
        <v>5</v>
      </c>
    </row>
    <row r="7" spans="1:7" x14ac:dyDescent="0.2">
      <c r="A7" t="s">
        <v>3957</v>
      </c>
      <c r="B7" s="1">
        <v>15.815763473510742</v>
      </c>
      <c r="C7" s="1">
        <v>20.288547515869141</v>
      </c>
      <c r="D7" s="1">
        <f>33/(19/5)</f>
        <v>8.6842105263157894</v>
      </c>
      <c r="E7" s="1">
        <v>6.879638671875</v>
      </c>
      <c r="F7" s="1">
        <v>8.7699613571166992</v>
      </c>
      <c r="G7" s="1">
        <v>6</v>
      </c>
    </row>
    <row r="8" spans="1:7" x14ac:dyDescent="0.2">
      <c r="A8" t="s">
        <v>3958</v>
      </c>
      <c r="B8" s="1">
        <v>17.976608276367188</v>
      </c>
      <c r="C8" s="1">
        <v>18.778377532958984</v>
      </c>
      <c r="D8" s="1">
        <v>8.7524127960205078</v>
      </c>
      <c r="E8" s="1">
        <v>5.836949348449707</v>
      </c>
      <c r="F8" s="1">
        <v>7.4514193534851074</v>
      </c>
      <c r="G8" s="1">
        <v>7</v>
      </c>
    </row>
    <row r="9" spans="1:7" x14ac:dyDescent="0.2">
      <c r="A9" t="s">
        <v>3959</v>
      </c>
      <c r="B9" s="1">
        <v>13.73039722442627</v>
      </c>
      <c r="C9" s="1">
        <v>17.086347579956055</v>
      </c>
      <c r="D9" s="1">
        <v>6.6162786483764648</v>
      </c>
      <c r="E9" s="1">
        <v>6.2162113189697266</v>
      </c>
      <c r="F9" s="1">
        <v>10.029714584350586</v>
      </c>
      <c r="G9" s="1">
        <v>8</v>
      </c>
    </row>
    <row r="10" spans="1:7" x14ac:dyDescent="0.2">
      <c r="A10" t="s">
        <v>3960</v>
      </c>
      <c r="B10" s="1">
        <v>23.498044967651367</v>
      </c>
      <c r="C10" s="1">
        <v>28.603061676025391</v>
      </c>
      <c r="D10" s="1">
        <v>29.161060333251953</v>
      </c>
      <c r="E10" s="1">
        <v>28.733959197998047</v>
      </c>
      <c r="F10" s="1">
        <v>27.720685958862305</v>
      </c>
      <c r="G10" s="1">
        <v>9</v>
      </c>
    </row>
    <row r="11" spans="1:7" x14ac:dyDescent="0.2">
      <c r="A11" t="s">
        <v>3961</v>
      </c>
      <c r="B11" s="1">
        <v>23.035356521606445</v>
      </c>
      <c r="C11" s="1">
        <v>24.649169921875</v>
      </c>
      <c r="D11" s="1">
        <v>27.766035079956055</v>
      </c>
      <c r="E11" s="1">
        <v>24.593723297119141</v>
      </c>
      <c r="F11" s="1">
        <v>27.870180130004883</v>
      </c>
      <c r="G11" s="1">
        <v>10</v>
      </c>
    </row>
    <row r="12" spans="1:7" x14ac:dyDescent="0.2">
      <c r="A12" t="s">
        <v>3962</v>
      </c>
      <c r="B12" s="1">
        <v>25.200862884521484</v>
      </c>
      <c r="C12" s="1">
        <v>26.979923248291016</v>
      </c>
      <c r="D12" s="1">
        <v>29.728452682495117</v>
      </c>
      <c r="E12" s="1">
        <v>32.716880798339844</v>
      </c>
      <c r="F12" s="1">
        <v>34.459728240966797</v>
      </c>
      <c r="G12" s="1">
        <v>11</v>
      </c>
    </row>
    <row r="13" spans="1:7" x14ac:dyDescent="0.2">
      <c r="A13" t="s">
        <v>3963</v>
      </c>
      <c r="B13" s="1">
        <v>18.529045104980469</v>
      </c>
      <c r="C13" s="1">
        <v>21.289020538330078</v>
      </c>
      <c r="D13" s="1">
        <v>21.295764923095703</v>
      </c>
      <c r="E13" s="1">
        <v>47.545375823974609</v>
      </c>
      <c r="F13" s="1">
        <v>27.1104736328125</v>
      </c>
      <c r="G13" s="1">
        <v>12</v>
      </c>
    </row>
    <row r="14" spans="1:7" x14ac:dyDescent="0.2">
      <c r="A14" t="s">
        <v>3964</v>
      </c>
      <c r="B14" s="1">
        <v>17.904441833496094</v>
      </c>
      <c r="C14" s="1">
        <v>21.268600463867188</v>
      </c>
      <c r="D14" s="1">
        <v>24.116947174072266</v>
      </c>
      <c r="E14" s="1">
        <v>16.246368408203125</v>
      </c>
      <c r="F14" s="1">
        <v>14.17855167388916</v>
      </c>
      <c r="G14" s="1">
        <v>13</v>
      </c>
    </row>
    <row r="15" spans="1:7" x14ac:dyDescent="0.2">
      <c r="A15" t="s">
        <v>3965</v>
      </c>
      <c r="B15" s="1">
        <v>19.090295791625977</v>
      </c>
      <c r="C15" s="1">
        <v>20.41002082824707</v>
      </c>
      <c r="D15" s="1">
        <v>21.344539642333984</v>
      </c>
      <c r="E15" s="1">
        <v>21.344539642333984</v>
      </c>
      <c r="F15" s="1">
        <v>16.379278182983398</v>
      </c>
      <c r="G15" s="1">
        <v>14</v>
      </c>
    </row>
    <row r="16" spans="1:7" x14ac:dyDescent="0.2">
      <c r="A16" t="s">
        <v>3966</v>
      </c>
      <c r="B16" s="1">
        <v>15.351370811462402</v>
      </c>
      <c r="C16" s="1">
        <v>13.886754989624023</v>
      </c>
      <c r="D16" s="1">
        <v>11.048052787780762</v>
      </c>
      <c r="E16" s="1">
        <v>8.9509096145629883</v>
      </c>
      <c r="F16" s="1">
        <v>16.376457214355469</v>
      </c>
      <c r="G16" s="1">
        <v>15</v>
      </c>
    </row>
    <row r="17" spans="1:7" x14ac:dyDescent="0.2">
      <c r="A17" t="s">
        <v>3967</v>
      </c>
      <c r="B17" s="1">
        <v>15</v>
      </c>
      <c r="C17" s="1">
        <v>13.694826126098633</v>
      </c>
      <c r="D17" s="1">
        <v>11.305387496948242</v>
      </c>
      <c r="E17" s="1">
        <v>8.9676179885864258</v>
      </c>
      <c r="F17" s="1">
        <v>17.077629089355469</v>
      </c>
      <c r="G17" s="1">
        <v>16</v>
      </c>
    </row>
    <row r="18" spans="1:7" x14ac:dyDescent="0.2">
      <c r="A18" t="s">
        <v>3968</v>
      </c>
      <c r="B18" s="1">
        <v>13.959396362304688</v>
      </c>
      <c r="C18" s="1">
        <v>15.653146743774414</v>
      </c>
      <c r="D18" s="1">
        <v>5.5881128311157227</v>
      </c>
      <c r="E18" s="1">
        <v>6.1642818450927734</v>
      </c>
      <c r="F18" s="1">
        <v>16.298471450805664</v>
      </c>
      <c r="G18" s="1">
        <v>17</v>
      </c>
    </row>
    <row r="19" spans="1:7" x14ac:dyDescent="0.2">
      <c r="A19" t="s">
        <v>3969</v>
      </c>
      <c r="B19" s="1">
        <v>14.145548820495605</v>
      </c>
      <c r="C19" s="1">
        <v>15.876182556152344</v>
      </c>
      <c r="D19" s="1">
        <v>5.7036542892456055</v>
      </c>
      <c r="E19" s="1">
        <v>4.7706012725830078</v>
      </c>
      <c r="F19" s="1">
        <v>13.671544075012207</v>
      </c>
      <c r="G19" s="1">
        <v>18</v>
      </c>
    </row>
    <row r="20" spans="1:7" x14ac:dyDescent="0.2">
      <c r="A20" t="s">
        <v>3970</v>
      </c>
      <c r="B20" s="1">
        <v>14.888864517211914</v>
      </c>
      <c r="C20" s="1">
        <v>18.600482940673828</v>
      </c>
      <c r="D20" s="1">
        <v>10.93547534942627</v>
      </c>
      <c r="E20" s="1">
        <v>14.577035903930664</v>
      </c>
      <c r="F20" s="1">
        <v>21.956943511962891</v>
      </c>
      <c r="G20" s="1">
        <v>19</v>
      </c>
    </row>
    <row r="21" spans="1:7" x14ac:dyDescent="0.2">
      <c r="A21" t="s">
        <v>3971</v>
      </c>
      <c r="B21" s="1">
        <v>14.981661796569824</v>
      </c>
      <c r="C21" s="1">
        <v>18.869636535644531</v>
      </c>
      <c r="D21" s="1">
        <v>8.8047294616699219</v>
      </c>
      <c r="E21" s="1">
        <v>7.6310267448425293</v>
      </c>
      <c r="F21" s="1">
        <v>21.814956665039062</v>
      </c>
      <c r="G21" s="1">
        <v>20</v>
      </c>
    </row>
    <row r="22" spans="1:7" x14ac:dyDescent="0.2">
      <c r="A22" t="s">
        <v>3972</v>
      </c>
      <c r="B22" s="1">
        <v>11.571183204650879</v>
      </c>
      <c r="C22" s="1">
        <v>12.206377029418945</v>
      </c>
      <c r="D22" s="1">
        <v>14.332000732421875</v>
      </c>
      <c r="E22" s="1">
        <v>10.850608825683594</v>
      </c>
      <c r="F22" s="1">
        <v>12.606625556945801</v>
      </c>
      <c r="G22" s="1">
        <v>21</v>
      </c>
    </row>
    <row r="23" spans="1:7" x14ac:dyDescent="0.2">
      <c r="A23" t="s">
        <v>3973</v>
      </c>
      <c r="B23" s="1">
        <v>18.950302124023438</v>
      </c>
      <c r="C23" s="1">
        <v>22.518316268920898</v>
      </c>
      <c r="D23" s="1">
        <v>26.041139602661133</v>
      </c>
      <c r="E23" s="1">
        <v>41.751064300537109</v>
      </c>
      <c r="F23" s="1">
        <v>31.854257583618164</v>
      </c>
      <c r="G23" s="1">
        <v>22</v>
      </c>
    </row>
    <row r="24" spans="1:7" x14ac:dyDescent="0.2">
      <c r="A24" t="s">
        <v>3974</v>
      </c>
      <c r="B24" s="1">
        <v>19.273048400878906</v>
      </c>
      <c r="C24" s="1">
        <v>22.547466278076172</v>
      </c>
      <c r="D24" s="1">
        <v>22.531270980834961</v>
      </c>
      <c r="E24" s="1">
        <v>17.673385620117188</v>
      </c>
      <c r="F24" s="1">
        <v>56.338401794433594</v>
      </c>
      <c r="G24" s="1">
        <v>23</v>
      </c>
    </row>
  </sheetData>
  <pageMargins left="0.7" right="0.7" top="0.75" bottom="0.75" header="0.3" footer="0.3"/>
  <pageSetup paperSize="9" orientation="portrait" horizontalDpi="0" verticalDpi="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G24"/>
  <sheetViews>
    <sheetView workbookViewId="0">
      <selection activeCell="D7" sqref="D7"/>
    </sheetView>
  </sheetViews>
  <sheetFormatPr baseColWidth="10" defaultColWidth="8.83203125" defaultRowHeight="16" x14ac:dyDescent="0.2"/>
  <sheetData>
    <row r="1" spans="1:7" x14ac:dyDescent="0.2">
      <c r="A1" t="s">
        <v>4110</v>
      </c>
      <c r="B1" t="s">
        <v>4134</v>
      </c>
      <c r="C1" t="s">
        <v>4135</v>
      </c>
      <c r="D1" t="s">
        <v>4136</v>
      </c>
      <c r="E1" t="s">
        <v>4137</v>
      </c>
      <c r="F1" t="s">
        <v>4138</v>
      </c>
      <c r="G1" t="s">
        <v>4139</v>
      </c>
    </row>
    <row r="2" spans="1:7" x14ac:dyDescent="0.2">
      <c r="A2" t="s">
        <v>4111</v>
      </c>
      <c r="B2" s="1">
        <v>0.50289243459701538</v>
      </c>
      <c r="C2" s="1">
        <v>0.59540349245071411</v>
      </c>
      <c r="D2" s="1">
        <v>0.5541653037071228</v>
      </c>
      <c r="E2" s="1">
        <v>0.56326717138290405</v>
      </c>
      <c r="F2" s="1">
        <v>0.54839861392974854</v>
      </c>
      <c r="G2" s="1">
        <v>1</v>
      </c>
    </row>
    <row r="3" spans="1:7" x14ac:dyDescent="0.2">
      <c r="A3" t="s">
        <v>4112</v>
      </c>
      <c r="B3" s="1">
        <v>0.46337676048278809</v>
      </c>
      <c r="C3" s="1">
        <v>0.50503098964691162</v>
      </c>
      <c r="D3" s="1">
        <v>0.36637485027313232</v>
      </c>
      <c r="E3" s="1">
        <v>0.5892488956451416</v>
      </c>
      <c r="F3" s="1">
        <v>0.43771356344223022</v>
      </c>
      <c r="G3" s="1">
        <v>2</v>
      </c>
    </row>
    <row r="4" spans="1:7" x14ac:dyDescent="0.2">
      <c r="A4" t="s">
        <v>4113</v>
      </c>
      <c r="B4" s="1">
        <v>0.46479123830795288</v>
      </c>
      <c r="C4" s="1">
        <v>0.50793963670730591</v>
      </c>
      <c r="D4" s="1">
        <v>0.26700000000000002</v>
      </c>
      <c r="E4" s="1">
        <v>0.27891731262207031</v>
      </c>
      <c r="F4" s="1">
        <v>0.41657721996307373</v>
      </c>
      <c r="G4" s="1">
        <v>3</v>
      </c>
    </row>
    <row r="5" spans="1:7" x14ac:dyDescent="0.2">
      <c r="A5" t="s">
        <v>4114</v>
      </c>
      <c r="B5" s="1">
        <v>0.44563180755987081</v>
      </c>
      <c r="C5" s="1">
        <v>0.47407639222357129</v>
      </c>
      <c r="D5" s="1">
        <v>0.2803854862089607</v>
      </c>
      <c r="E5" s="1">
        <v>0.35154438018798828</v>
      </c>
      <c r="F5" s="1">
        <v>0.4316328763961792</v>
      </c>
      <c r="G5" s="1">
        <v>4</v>
      </c>
    </row>
    <row r="6" spans="1:7" x14ac:dyDescent="0.2">
      <c r="A6" t="s">
        <v>4115</v>
      </c>
      <c r="B6" s="1">
        <v>0.49971345067024231</v>
      </c>
      <c r="C6" s="1">
        <v>0.53748470544815063</v>
      </c>
      <c r="D6" s="1">
        <v>0.35</v>
      </c>
      <c r="E6" s="1">
        <v>0.30418494343757629</v>
      </c>
      <c r="F6" s="1">
        <v>0.35743266344070435</v>
      </c>
      <c r="G6" s="1">
        <v>5</v>
      </c>
    </row>
    <row r="7" spans="1:7" x14ac:dyDescent="0.2">
      <c r="A7" t="s">
        <v>4116</v>
      </c>
      <c r="B7" s="1">
        <v>0.496</v>
      </c>
      <c r="C7" s="1">
        <v>0.55800000000000005</v>
      </c>
      <c r="D7" s="1">
        <v>0.33</v>
      </c>
      <c r="E7" s="1">
        <v>0.29975992441177368</v>
      </c>
      <c r="F7" s="1">
        <v>0.35705101490020752</v>
      </c>
      <c r="G7" s="1">
        <v>6</v>
      </c>
    </row>
    <row r="8" spans="1:7" x14ac:dyDescent="0.2">
      <c r="A8" t="s">
        <v>4117</v>
      </c>
      <c r="B8" s="1">
        <v>0.49059858441352844</v>
      </c>
      <c r="C8" s="1">
        <v>0.50150614976882935</v>
      </c>
      <c r="D8" s="1">
        <v>0.34063553810119629</v>
      </c>
      <c r="E8" s="1">
        <v>0.2781713604927063</v>
      </c>
      <c r="F8" s="1">
        <v>0.32230257987976074</v>
      </c>
      <c r="G8" s="1">
        <v>7</v>
      </c>
    </row>
    <row r="9" spans="1:7" x14ac:dyDescent="0.2">
      <c r="A9" t="s">
        <v>4118</v>
      </c>
      <c r="B9" s="1">
        <v>0.47129013027491323</v>
      </c>
      <c r="C9" s="1">
        <v>0.52590218959077073</v>
      </c>
      <c r="D9" s="1">
        <v>0.30047330117878784</v>
      </c>
      <c r="E9" s="1">
        <v>0.28752857446670532</v>
      </c>
      <c r="F9" s="1">
        <v>0.3751489520072937</v>
      </c>
      <c r="G9" s="1">
        <v>8</v>
      </c>
    </row>
    <row r="10" spans="1:7" x14ac:dyDescent="0.2">
      <c r="A10" t="s">
        <v>4119</v>
      </c>
      <c r="B10" s="1">
        <v>0.5342259407043457</v>
      </c>
      <c r="C10" s="1">
        <v>0.56525814533233643</v>
      </c>
      <c r="D10" s="1">
        <v>0.57920116186141968</v>
      </c>
      <c r="E10" s="1">
        <v>0.54869872331619263</v>
      </c>
      <c r="F10" s="1">
        <v>0.55483907461166382</v>
      </c>
      <c r="G10" s="1">
        <v>9</v>
      </c>
    </row>
    <row r="11" spans="1:7" x14ac:dyDescent="0.2">
      <c r="A11" t="s">
        <v>4120</v>
      </c>
      <c r="B11" s="1">
        <v>0.53243182142282064</v>
      </c>
      <c r="C11" s="1">
        <v>0.54924547547074898</v>
      </c>
      <c r="D11" s="1">
        <v>0.57851806730031974</v>
      </c>
      <c r="E11" s="1">
        <v>0.54868787527084351</v>
      </c>
      <c r="F11" s="1">
        <v>0.57332491874694824</v>
      </c>
      <c r="G11" s="1">
        <v>10</v>
      </c>
    </row>
    <row r="12" spans="1:7" x14ac:dyDescent="0.2">
      <c r="A12" t="s">
        <v>4121</v>
      </c>
      <c r="B12" s="1">
        <v>0.53575557470321655</v>
      </c>
      <c r="C12" s="1">
        <v>0.55267423391342163</v>
      </c>
      <c r="D12" s="1">
        <v>0.57668256759643555</v>
      </c>
      <c r="E12" s="1">
        <v>0.52781981229782104</v>
      </c>
      <c r="F12" s="1">
        <v>0.58531695604324341</v>
      </c>
      <c r="G12" s="1">
        <v>11</v>
      </c>
    </row>
    <row r="13" spans="1:7" x14ac:dyDescent="0.2">
      <c r="A13" t="s">
        <v>4122</v>
      </c>
      <c r="B13" s="1">
        <v>0.52718114852905273</v>
      </c>
      <c r="C13" s="1">
        <v>0.55727154016494751</v>
      </c>
      <c r="D13" s="1">
        <v>0.52706968784332275</v>
      </c>
      <c r="E13" s="1">
        <v>0.67031311988830566</v>
      </c>
      <c r="F13" s="1">
        <v>0.56864184141159058</v>
      </c>
      <c r="G13" s="1">
        <v>12</v>
      </c>
    </row>
    <row r="14" spans="1:7" x14ac:dyDescent="0.2">
      <c r="A14" t="s">
        <v>4123</v>
      </c>
      <c r="B14" s="1">
        <v>0.53415999710559847</v>
      </c>
      <c r="C14" s="1">
        <v>0.57664999276399609</v>
      </c>
      <c r="D14" s="1">
        <v>0.60699999999999998</v>
      </c>
      <c r="E14" s="1">
        <v>0.50991714000701904</v>
      </c>
      <c r="F14" s="1">
        <v>0.48716121912002563</v>
      </c>
      <c r="G14" s="1">
        <v>13</v>
      </c>
    </row>
    <row r="15" spans="1:7" x14ac:dyDescent="0.2">
      <c r="A15" t="s">
        <v>4124</v>
      </c>
      <c r="B15" s="1">
        <v>0.52656977111954717</v>
      </c>
      <c r="C15" s="1">
        <v>0.54319830759590104</v>
      </c>
      <c r="D15" s="1">
        <v>0.55428397655487061</v>
      </c>
      <c r="E15" s="1">
        <v>0.55428397655487061</v>
      </c>
      <c r="F15" s="1">
        <v>0.50706219673156738</v>
      </c>
      <c r="G15" s="1">
        <v>14</v>
      </c>
    </row>
    <row r="16" spans="1:7" x14ac:dyDescent="0.2">
      <c r="A16" t="s">
        <v>4125</v>
      </c>
      <c r="B16" s="1">
        <v>0.42495790123939514</v>
      </c>
      <c r="C16" s="1">
        <v>0.40056207776069641</v>
      </c>
      <c r="D16" s="1">
        <v>0.38876649737358093</v>
      </c>
      <c r="E16" s="1">
        <v>0.34396091103553772</v>
      </c>
      <c r="F16" s="1">
        <v>0.45118626952171326</v>
      </c>
      <c r="G16" s="1">
        <v>15</v>
      </c>
    </row>
    <row r="17" spans="1:7" x14ac:dyDescent="0.2">
      <c r="A17" t="s">
        <v>4126</v>
      </c>
      <c r="B17" s="1">
        <v>0.42</v>
      </c>
      <c r="C17" s="1">
        <v>0.39800000000000002</v>
      </c>
      <c r="D17" s="1">
        <v>0.39160704612731934</v>
      </c>
      <c r="E17" s="1">
        <v>0.34196412563323975</v>
      </c>
      <c r="F17" s="1">
        <v>0.45456242561340332</v>
      </c>
      <c r="G17" s="1">
        <v>16</v>
      </c>
    </row>
    <row r="18" spans="1:7" x14ac:dyDescent="0.2">
      <c r="A18" t="s">
        <v>4127</v>
      </c>
      <c r="B18" s="1">
        <v>0.45371204614639282</v>
      </c>
      <c r="C18" s="1">
        <v>0.4822334349155426</v>
      </c>
      <c r="D18" s="1">
        <v>0.26617422699928284</v>
      </c>
      <c r="E18" s="1">
        <v>0.26498240232467651</v>
      </c>
      <c r="F18" s="1">
        <v>0.46200111508369446</v>
      </c>
      <c r="G18" s="1">
        <v>17</v>
      </c>
    </row>
    <row r="19" spans="1:7" x14ac:dyDescent="0.2">
      <c r="A19" t="s">
        <v>4128</v>
      </c>
      <c r="B19" s="1">
        <v>0.449582477859785</v>
      </c>
      <c r="C19" s="1">
        <v>0.4782792329788208</v>
      </c>
      <c r="D19" s="1">
        <v>0.26600002153388091</v>
      </c>
      <c r="E19" s="1">
        <v>0.25999999999999995</v>
      </c>
      <c r="F19" s="1">
        <v>0.46429699659347534</v>
      </c>
      <c r="G19" s="1">
        <v>18</v>
      </c>
    </row>
    <row r="20" spans="1:7" x14ac:dyDescent="0.2">
      <c r="A20" t="s">
        <v>4129</v>
      </c>
      <c r="B20" s="1">
        <v>0.47257685661315918</v>
      </c>
      <c r="C20" s="1">
        <v>0.52066946029663086</v>
      </c>
      <c r="D20" s="1">
        <v>0.39115318655967712</v>
      </c>
      <c r="E20" s="1">
        <v>0.45913517475128174</v>
      </c>
      <c r="F20" s="1">
        <v>0.54491746425628662</v>
      </c>
      <c r="G20" s="1">
        <v>19</v>
      </c>
    </row>
    <row r="21" spans="1:7" x14ac:dyDescent="0.2">
      <c r="A21" t="s">
        <v>4130</v>
      </c>
      <c r="B21" s="1">
        <v>0.47999999999999993</v>
      </c>
      <c r="C21" s="1">
        <v>0.53759999999999986</v>
      </c>
      <c r="D21" s="1">
        <v>0.35169873484967396</v>
      </c>
      <c r="E21" s="1">
        <v>0.32363605499267578</v>
      </c>
      <c r="F21" s="1">
        <v>0.57155930995941162</v>
      </c>
      <c r="G21" s="1">
        <v>20</v>
      </c>
    </row>
    <row r="22" spans="1:7" x14ac:dyDescent="0.2">
      <c r="A22" t="s">
        <v>4131</v>
      </c>
      <c r="B22" s="1">
        <v>0.41173094483345751</v>
      </c>
      <c r="C22" s="1">
        <v>0.4247329882664681</v>
      </c>
      <c r="D22" s="1">
        <v>0.46435128307998635</v>
      </c>
      <c r="E22" s="1">
        <v>0.39625096321105957</v>
      </c>
      <c r="F22" s="1">
        <v>0.41296494007110596</v>
      </c>
      <c r="G22" s="1">
        <v>21</v>
      </c>
    </row>
    <row r="23" spans="1:7" x14ac:dyDescent="0.2">
      <c r="A23" t="s">
        <v>4132</v>
      </c>
      <c r="B23" s="1">
        <v>0.4939405620098114</v>
      </c>
      <c r="C23" s="1">
        <v>0.5357549786567688</v>
      </c>
      <c r="D23" s="1">
        <v>0.55440700054168701</v>
      </c>
      <c r="E23" s="1">
        <v>0.5799594521522522</v>
      </c>
      <c r="F23" s="1">
        <v>0.56333577632904053</v>
      </c>
      <c r="G23" s="1">
        <v>22</v>
      </c>
    </row>
    <row r="24" spans="1:7" x14ac:dyDescent="0.2">
      <c r="A24" t="s">
        <v>4133</v>
      </c>
      <c r="B24" s="1">
        <v>0.49261442098130748</v>
      </c>
      <c r="C24" s="1">
        <v>0.53179965522231698</v>
      </c>
      <c r="D24" s="1">
        <v>0.53162074060827069</v>
      </c>
      <c r="E24" s="1">
        <v>0.47098457813262939</v>
      </c>
      <c r="F24" s="1">
        <v>0.65405166149139404</v>
      </c>
      <c r="G24" s="1">
        <v>23</v>
      </c>
    </row>
  </sheetData>
  <pageMargins left="0.7" right="0.7" top="0.75" bottom="0.75" header="0.3" footer="0.3"/>
  <pageSetup paperSize="9" orientation="portrait" horizontalDpi="0" verticalDpi="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G24"/>
  <sheetViews>
    <sheetView workbookViewId="0">
      <selection activeCell="D8" sqref="D8"/>
    </sheetView>
  </sheetViews>
  <sheetFormatPr baseColWidth="10" defaultColWidth="8.83203125" defaultRowHeight="16" x14ac:dyDescent="0.2"/>
  <sheetData>
    <row r="1" spans="1:7" x14ac:dyDescent="0.2">
      <c r="A1" t="s">
        <v>3981</v>
      </c>
      <c r="B1" t="s">
        <v>4005</v>
      </c>
      <c r="C1" t="s">
        <v>4006</v>
      </c>
      <c r="D1" t="s">
        <v>4007</v>
      </c>
      <c r="E1" t="s">
        <v>4008</v>
      </c>
      <c r="F1" t="s">
        <v>4009</v>
      </c>
      <c r="G1" t="s">
        <v>4010</v>
      </c>
    </row>
    <row r="2" spans="1:7" x14ac:dyDescent="0.2">
      <c r="A2" t="s">
        <v>3982</v>
      </c>
      <c r="B2" s="1">
        <v>0.13564738631248474</v>
      </c>
      <c r="C2" s="1">
        <v>7.2415634989738464E-2</v>
      </c>
      <c r="D2" s="1">
        <v>6.8737857043743134E-2</v>
      </c>
      <c r="E2" s="1">
        <v>5.282139778137207E-2</v>
      </c>
      <c r="F2" s="1">
        <v>7.1331016719341278E-2</v>
      </c>
      <c r="G2" s="1">
        <v>1</v>
      </c>
    </row>
    <row r="3" spans="1:7" x14ac:dyDescent="0.2">
      <c r="A3" t="s">
        <v>3983</v>
      </c>
      <c r="B3" s="1">
        <v>0.18455268442630768</v>
      </c>
      <c r="C3" s="1">
        <v>0.16530117392539978</v>
      </c>
      <c r="D3" s="1">
        <v>0.19845631718635559</v>
      </c>
      <c r="E3" s="1">
        <v>0.11799314618110657</v>
      </c>
      <c r="F3" s="1">
        <v>0.13499405980110168</v>
      </c>
      <c r="G3" s="1">
        <v>2</v>
      </c>
    </row>
    <row r="4" spans="1:7" x14ac:dyDescent="0.2">
      <c r="A4" t="s">
        <v>3984</v>
      </c>
      <c r="B4" s="1">
        <v>0.18546116573232219</v>
      </c>
      <c r="C4" s="1">
        <v>0.17050933228077803</v>
      </c>
      <c r="D4" s="1">
        <v>0.254</v>
      </c>
      <c r="E4" s="1">
        <v>0.24981486797332764</v>
      </c>
      <c r="F4" s="1">
        <v>0.14359664916992188</v>
      </c>
      <c r="G4" s="1">
        <v>3</v>
      </c>
    </row>
    <row r="5" spans="1:7" x14ac:dyDescent="0.2">
      <c r="A5" t="s">
        <v>3985</v>
      </c>
      <c r="B5" s="1">
        <v>0.18035005375174956</v>
      </c>
      <c r="C5" s="1">
        <v>0.17109630277944926</v>
      </c>
      <c r="D5" s="1">
        <v>0.25213418135602506</v>
      </c>
      <c r="E5" s="1">
        <v>0.21095907688140869</v>
      </c>
      <c r="F5" s="1">
        <v>0.17670905590057373</v>
      </c>
      <c r="G5" s="1">
        <v>4</v>
      </c>
    </row>
    <row r="6" spans="1:7" x14ac:dyDescent="0.2">
      <c r="A6" t="s">
        <v>3986</v>
      </c>
      <c r="B6" s="1">
        <v>0.14614085853099823</v>
      </c>
      <c r="C6" s="1">
        <v>0.13840034604072571</v>
      </c>
      <c r="D6" s="1">
        <v>0.1959121972322464</v>
      </c>
      <c r="E6" s="1">
        <v>0.20388421416282654</v>
      </c>
      <c r="F6" s="1">
        <v>0.18657732009887695</v>
      </c>
      <c r="G6" s="1">
        <v>5</v>
      </c>
    </row>
    <row r="7" spans="1:7" x14ac:dyDescent="0.2">
      <c r="A7" t="s">
        <v>3987</v>
      </c>
      <c r="B7" s="1">
        <v>0.15680557823181152</v>
      </c>
      <c r="C7" s="1">
        <v>0.13751600313186643</v>
      </c>
      <c r="D7" s="1">
        <v>0.19</v>
      </c>
      <c r="E7" s="1">
        <v>0.21786022186279297</v>
      </c>
      <c r="F7" s="1">
        <v>0.20356476306915283</v>
      </c>
      <c r="G7" s="1">
        <v>6</v>
      </c>
    </row>
    <row r="8" spans="1:7" x14ac:dyDescent="0.2">
      <c r="A8" t="s">
        <v>3988</v>
      </c>
      <c r="B8" s="1">
        <v>0.13645471501350404</v>
      </c>
      <c r="C8" s="1">
        <v>0.13353288173675537</v>
      </c>
      <c r="D8" s="1">
        <v>0.19459521770477295</v>
      </c>
      <c r="E8" s="1">
        <v>0.2382848858833313</v>
      </c>
      <c r="F8" s="1">
        <v>0.21626925468444824</v>
      </c>
      <c r="G8" s="1">
        <v>7</v>
      </c>
    </row>
    <row r="9" spans="1:7" x14ac:dyDescent="0.2">
      <c r="A9" t="s">
        <v>3989</v>
      </c>
      <c r="B9" s="1">
        <v>0.17162290091709448</v>
      </c>
      <c r="C9" s="1">
        <v>0.15389544663348637</v>
      </c>
      <c r="D9" s="1">
        <v>0.22707123168152693</v>
      </c>
      <c r="E9" s="1">
        <v>0.23127317428588867</v>
      </c>
      <c r="F9" s="1">
        <v>0.1870187520980835</v>
      </c>
      <c r="G9" s="1">
        <v>8</v>
      </c>
    </row>
    <row r="10" spans="1:7" x14ac:dyDescent="0.2">
      <c r="A10" t="s">
        <v>3990</v>
      </c>
      <c r="B10" s="1">
        <v>0.11053916811943054</v>
      </c>
      <c r="C10" s="1">
        <v>9.6169009804725647E-2</v>
      </c>
      <c r="D10" s="1">
        <v>9.6591517329216003E-2</v>
      </c>
      <c r="E10" s="1">
        <v>9.3091733753681183E-2</v>
      </c>
      <c r="F10" s="1">
        <v>9.756682813167572E-2</v>
      </c>
      <c r="G10" s="1">
        <v>9</v>
      </c>
    </row>
    <row r="11" spans="1:7" x14ac:dyDescent="0.2">
      <c r="A11" t="s">
        <v>3991</v>
      </c>
      <c r="B11" s="1">
        <v>0.11556838835152447</v>
      </c>
      <c r="C11" s="1">
        <v>0.11141257324337886</v>
      </c>
      <c r="D11" s="1">
        <v>0.10417729467153548</v>
      </c>
      <c r="E11" s="1">
        <v>0.11155039072036743</v>
      </c>
      <c r="F11" s="1">
        <v>0.1028563380241394</v>
      </c>
      <c r="G11" s="1">
        <v>10</v>
      </c>
    </row>
    <row r="12" spans="1:7" x14ac:dyDescent="0.2">
      <c r="A12" t="s">
        <v>3992</v>
      </c>
      <c r="B12" s="1">
        <v>0.10629707348881823</v>
      </c>
      <c r="C12" s="1">
        <v>0.10242324353329479</v>
      </c>
      <c r="D12" s="1">
        <v>9.6991688013076782E-2</v>
      </c>
      <c r="E12" s="1">
        <v>8.0664753913879395E-2</v>
      </c>
      <c r="F12" s="1">
        <v>8.4927678108215332E-2</v>
      </c>
      <c r="G12" s="1">
        <v>11</v>
      </c>
    </row>
    <row r="13" spans="1:7" x14ac:dyDescent="0.2">
      <c r="A13" t="s">
        <v>3993</v>
      </c>
      <c r="B13" s="1">
        <v>0.1393151730298996</v>
      </c>
      <c r="C13" s="1">
        <v>0.12827049195766449</v>
      </c>
      <c r="D13" s="1">
        <v>0.12064418196678162</v>
      </c>
      <c r="E13" s="1">
        <v>6.9004692137241364E-2</v>
      </c>
      <c r="F13" s="1">
        <v>0.10255064070224762</v>
      </c>
      <c r="G13" s="1">
        <v>12</v>
      </c>
    </row>
    <row r="14" spans="1:7" x14ac:dyDescent="0.2">
      <c r="A14" t="s">
        <v>3994</v>
      </c>
      <c r="B14" s="1">
        <v>0.1491696861833165</v>
      </c>
      <c r="C14" s="1">
        <v>0.13556368567045279</v>
      </c>
      <c r="D14" s="1">
        <v>0.12584511056542397</v>
      </c>
      <c r="E14" s="1">
        <v>0.15693265199661255</v>
      </c>
      <c r="F14" s="1">
        <v>0.17179512977600098</v>
      </c>
      <c r="G14" s="1">
        <v>13</v>
      </c>
    </row>
    <row r="15" spans="1:7" x14ac:dyDescent="0.2">
      <c r="A15" t="s">
        <v>3995</v>
      </c>
      <c r="B15" s="1">
        <v>0.13791555840900505</v>
      </c>
      <c r="C15" s="1">
        <v>0.13307147842897499</v>
      </c>
      <c r="D15" s="1">
        <v>0.12984209819182979</v>
      </c>
      <c r="E15" s="1">
        <v>0.12984210252761841</v>
      </c>
      <c r="F15" s="1">
        <v>0.15478771924972534</v>
      </c>
      <c r="G15" s="1">
        <v>14</v>
      </c>
    </row>
    <row r="16" spans="1:7" x14ac:dyDescent="0.2">
      <c r="A16" t="s">
        <v>3996</v>
      </c>
      <c r="B16" s="1">
        <v>0.13609665632247925</v>
      </c>
      <c r="C16" s="1">
        <v>0.14183460175991058</v>
      </c>
      <c r="D16" s="1">
        <v>0.17325308918952942</v>
      </c>
      <c r="E16" s="1">
        <v>0.18830220401287079</v>
      </c>
      <c r="F16" s="1">
        <v>0.13457734882831573</v>
      </c>
      <c r="G16" s="1">
        <v>15</v>
      </c>
    </row>
    <row r="17" spans="1:7" x14ac:dyDescent="0.2">
      <c r="A17" t="s">
        <v>3997</v>
      </c>
      <c r="B17" s="1">
        <v>0.14000000000000001</v>
      </c>
      <c r="C17" s="1">
        <v>0.14531035101413725</v>
      </c>
      <c r="D17" s="1">
        <v>0.17319488525390625</v>
      </c>
      <c r="E17" s="1">
        <v>0.1906660795211792</v>
      </c>
      <c r="F17" s="1">
        <v>0.13308709859848022</v>
      </c>
      <c r="G17" s="1">
        <v>16</v>
      </c>
    </row>
    <row r="18" spans="1:7" x14ac:dyDescent="0.2">
      <c r="A18" t="s">
        <v>3998</v>
      </c>
      <c r="B18" s="1">
        <v>0.15883798897266388</v>
      </c>
      <c r="C18" s="1">
        <v>0.15055687725543976</v>
      </c>
      <c r="D18" s="1">
        <v>0.23315560817718506</v>
      </c>
      <c r="E18" s="1">
        <v>0.2098926454782486</v>
      </c>
      <c r="F18" s="1">
        <v>0.13841994106769562</v>
      </c>
      <c r="G18" s="1">
        <v>17</v>
      </c>
    </row>
    <row r="19" spans="1:7" x14ac:dyDescent="0.2">
      <c r="A19" t="s">
        <v>3999</v>
      </c>
      <c r="B19" s="1">
        <v>0.15891305944587458</v>
      </c>
      <c r="C19" s="1">
        <v>0.15062791109085083</v>
      </c>
      <c r="D19" s="1">
        <v>0.23318386300567601</v>
      </c>
      <c r="E19" s="1">
        <v>0.27250232709641309</v>
      </c>
      <c r="F19" s="1">
        <v>0.1698041558265686</v>
      </c>
      <c r="G19" s="1">
        <v>18</v>
      </c>
    </row>
    <row r="20" spans="1:7" x14ac:dyDescent="0.2">
      <c r="A20" t="s">
        <v>4000</v>
      </c>
      <c r="B20" s="1">
        <v>0.15552052855491638</v>
      </c>
      <c r="C20" s="1">
        <v>0.13729338347911835</v>
      </c>
      <c r="D20" s="1">
        <v>0.17463034391403198</v>
      </c>
      <c r="E20" s="1">
        <v>0.15477526187896729</v>
      </c>
      <c r="F20" s="1">
        <v>0.12192367017269135</v>
      </c>
      <c r="G20" s="1">
        <v>19</v>
      </c>
    </row>
    <row r="21" spans="1:7" x14ac:dyDescent="0.2">
      <c r="A21" t="s">
        <v>4001</v>
      </c>
      <c r="B21" s="1">
        <v>0.16019584417343141</v>
      </c>
      <c r="C21" s="1">
        <v>0.14245107374191285</v>
      </c>
      <c r="D21" s="1">
        <v>0.19972147778742319</v>
      </c>
      <c r="E21" s="1">
        <v>0.21205276250839233</v>
      </c>
      <c r="F21" s="1">
        <v>0.13100171089172363</v>
      </c>
      <c r="G21" s="1">
        <v>20</v>
      </c>
    </row>
    <row r="22" spans="1:7" x14ac:dyDescent="0.2">
      <c r="A22" t="s">
        <v>4002</v>
      </c>
      <c r="B22" s="1">
        <v>0.17791221126073672</v>
      </c>
      <c r="C22" s="1">
        <v>0.17397995904084024</v>
      </c>
      <c r="D22" s="1">
        <v>0.16199806585209495</v>
      </c>
      <c r="E22" s="1">
        <v>0.18259388208389282</v>
      </c>
      <c r="F22" s="1">
        <v>0.16378885507583618</v>
      </c>
      <c r="G22" s="1">
        <v>21</v>
      </c>
    </row>
    <row r="23" spans="1:7" x14ac:dyDescent="0.2">
      <c r="A23" t="s">
        <v>4003</v>
      </c>
      <c r="B23" s="1">
        <v>0.12749145925045013</v>
      </c>
      <c r="C23" s="1">
        <v>0.11636769026517868</v>
      </c>
      <c r="D23" s="1">
        <v>0.10412296652793884</v>
      </c>
      <c r="E23" s="1">
        <v>6.738349050283432E-2</v>
      </c>
      <c r="F23" s="1">
        <v>8.6055301129817963E-2</v>
      </c>
      <c r="G23" s="1">
        <v>22</v>
      </c>
    </row>
    <row r="24" spans="1:7" x14ac:dyDescent="0.2">
      <c r="A24" t="s">
        <v>4004</v>
      </c>
      <c r="B24" s="1">
        <v>0.12779877761495623</v>
      </c>
      <c r="C24" s="1">
        <v>0.11792891681551823</v>
      </c>
      <c r="D24" s="1">
        <v>0.11797398058880797</v>
      </c>
      <c r="E24" s="1">
        <v>0.13324683904647827</v>
      </c>
      <c r="F24" s="1">
        <v>5.8046698570251465E-2</v>
      </c>
      <c r="G24" s="1">
        <v>23</v>
      </c>
    </row>
  </sheetData>
  <pageMargins left="0.7" right="0.7" top="0.75" bottom="0.75" header="0.3" footer="0.3"/>
  <pageSetup paperSize="9" orientation="portrait" horizontalDpi="0" verticalDpi="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G24"/>
  <sheetViews>
    <sheetView workbookViewId="0">
      <selection activeCell="J6" sqref="J6"/>
    </sheetView>
  </sheetViews>
  <sheetFormatPr baseColWidth="10" defaultColWidth="8.83203125" defaultRowHeight="16" x14ac:dyDescent="0.2"/>
  <sheetData>
    <row r="1" spans="1:7" x14ac:dyDescent="0.2">
      <c r="A1" t="s">
        <v>4050</v>
      </c>
      <c r="B1" t="s">
        <v>4074</v>
      </c>
      <c r="C1" t="s">
        <v>4075</v>
      </c>
      <c r="D1" t="s">
        <v>4076</v>
      </c>
      <c r="E1" t="s">
        <v>4077</v>
      </c>
      <c r="F1" t="s">
        <v>4078</v>
      </c>
      <c r="G1" t="s">
        <v>4079</v>
      </c>
    </row>
    <row r="2" spans="1:7" x14ac:dyDescent="0.2">
      <c r="A2" t="s">
        <v>4051</v>
      </c>
      <c r="B2" s="1">
        <v>72.643501281738281</v>
      </c>
      <c r="C2" s="1">
        <v>169.80116271972656</v>
      </c>
      <c r="D2" s="1">
        <v>140.47416687011719</v>
      </c>
      <c r="E2" s="1">
        <v>168.50186157226562</v>
      </c>
      <c r="F2" s="1">
        <v>144.429443359375</v>
      </c>
      <c r="G2" s="1">
        <v>1</v>
      </c>
    </row>
    <row r="3" spans="1:7" x14ac:dyDescent="0.2">
      <c r="A3" t="s">
        <v>4052</v>
      </c>
      <c r="B3" s="1">
        <v>43.830196380615234</v>
      </c>
      <c r="C3" s="1">
        <v>53.723255157470703</v>
      </c>
      <c r="D3" s="1">
        <v>18.741558074951172</v>
      </c>
      <c r="E3" s="1">
        <v>84.910659790039062</v>
      </c>
      <c r="F3" s="1">
        <v>59.711624145507812</v>
      </c>
      <c r="G3" s="1">
        <v>2</v>
      </c>
    </row>
    <row r="4" spans="1:7" x14ac:dyDescent="0.2">
      <c r="A4" t="s">
        <v>4053</v>
      </c>
      <c r="B4" s="1">
        <v>43.582729339599609</v>
      </c>
      <c r="C4" s="1">
        <v>51.536960601806641</v>
      </c>
      <c r="D4" s="1">
        <v>9.8425197601318359</v>
      </c>
      <c r="E4" s="1">
        <v>13.153608322143555</v>
      </c>
      <c r="F4" s="1">
        <v>48.752128601074219</v>
      </c>
      <c r="G4" s="1">
        <v>3</v>
      </c>
    </row>
    <row r="5" spans="1:7" x14ac:dyDescent="0.2">
      <c r="A5" t="s">
        <v>4054</v>
      </c>
      <c r="B5" s="1">
        <v>44.856281280517578</v>
      </c>
      <c r="C5" s="1">
        <v>53.126220703125</v>
      </c>
      <c r="D5" s="1">
        <v>17.108442306518555</v>
      </c>
      <c r="E5" s="1">
        <v>22.833368301391602</v>
      </c>
      <c r="F5" s="1">
        <v>32.867691040039062</v>
      </c>
      <c r="G5" s="1">
        <v>4</v>
      </c>
    </row>
    <row r="6" spans="1:7" x14ac:dyDescent="0.2">
      <c r="A6" t="s">
        <v>4055</v>
      </c>
      <c r="B6" s="1">
        <v>74.863471984863281</v>
      </c>
      <c r="C6" s="1">
        <v>92.527000427246094</v>
      </c>
      <c r="D6" s="1">
        <v>31.697874069213867</v>
      </c>
      <c r="E6" s="1">
        <v>19.726980209350586</v>
      </c>
      <c r="F6" s="1">
        <v>31.21971321105957</v>
      </c>
      <c r="G6" s="1">
        <v>5</v>
      </c>
    </row>
    <row r="7" spans="1:7" x14ac:dyDescent="0.2">
      <c r="A7" t="s">
        <v>4056</v>
      </c>
      <c r="B7" s="1">
        <v>79.078819274902344</v>
      </c>
      <c r="C7" s="1">
        <v>112.71415710449219</v>
      </c>
      <c r="D7" s="1">
        <v>42.937602996826172</v>
      </c>
      <c r="E7" s="1">
        <v>18.840713500976562</v>
      </c>
      <c r="F7" s="1">
        <v>31.756658554077148</v>
      </c>
      <c r="G7" s="1">
        <v>6</v>
      </c>
    </row>
    <row r="8" spans="1:7" x14ac:dyDescent="0.2">
      <c r="A8" t="s">
        <v>4057</v>
      </c>
      <c r="B8" s="1">
        <v>74.750076293945312</v>
      </c>
      <c r="C8" s="1">
        <v>82.767768859863281</v>
      </c>
      <c r="D8" s="1">
        <v>26.806041717529297</v>
      </c>
      <c r="E8" s="1">
        <v>14.85872745513916</v>
      </c>
      <c r="F8" s="1">
        <v>23.200023651123047</v>
      </c>
      <c r="G8" s="1">
        <v>7</v>
      </c>
    </row>
    <row r="9" spans="1:7" x14ac:dyDescent="0.2">
      <c r="A9" t="s">
        <v>4058</v>
      </c>
      <c r="B9" s="1">
        <v>52.651931762695312</v>
      </c>
      <c r="C9" s="1">
        <v>74.010505676269531</v>
      </c>
      <c r="D9" s="1">
        <v>20.675870895385742</v>
      </c>
      <c r="E9" s="1">
        <v>21.533288955688477</v>
      </c>
      <c r="F9" s="1">
        <v>34.837326049804688</v>
      </c>
      <c r="G9" s="1">
        <v>8</v>
      </c>
    </row>
    <row r="10" spans="1:7" x14ac:dyDescent="0.2">
      <c r="A10" t="s">
        <v>4059</v>
      </c>
      <c r="B10" s="1">
        <v>109.95702362060547</v>
      </c>
      <c r="C10" s="1">
        <v>134.37715148925781</v>
      </c>
      <c r="D10" s="1">
        <v>145.014404296875</v>
      </c>
      <c r="E10" s="1">
        <v>123.97151184082031</v>
      </c>
      <c r="F10" s="1">
        <v>135.75834655761719</v>
      </c>
      <c r="G10" s="1">
        <v>9</v>
      </c>
    </row>
    <row r="11" spans="1:7" x14ac:dyDescent="0.2">
      <c r="A11" t="s">
        <v>4060</v>
      </c>
      <c r="B11" s="1">
        <v>110.97325134277344</v>
      </c>
      <c r="C11" s="1">
        <v>118.74781799316406</v>
      </c>
      <c r="D11" s="1">
        <v>143.98530578613281</v>
      </c>
      <c r="E11" s="1">
        <v>112.26219177246094</v>
      </c>
      <c r="F11" s="1">
        <v>134.43359375</v>
      </c>
      <c r="G11" s="1">
        <v>10</v>
      </c>
    </row>
    <row r="12" spans="1:7" x14ac:dyDescent="0.2">
      <c r="A12" t="s">
        <v>4061</v>
      </c>
      <c r="B12" s="1">
        <v>113.01144409179688</v>
      </c>
      <c r="C12" s="1">
        <v>120.989501953125</v>
      </c>
      <c r="D12" s="1">
        <v>141.47261047363281</v>
      </c>
      <c r="E12" s="1">
        <v>132.46437072753906</v>
      </c>
      <c r="F12" s="1">
        <v>168.82180786132812</v>
      </c>
      <c r="G12" s="1">
        <v>11</v>
      </c>
    </row>
    <row r="13" spans="1:7" x14ac:dyDescent="0.2">
      <c r="A13" t="s">
        <v>4062</v>
      </c>
      <c r="B13" s="1">
        <v>78.1419677734375</v>
      </c>
      <c r="C13" s="1">
        <v>91.714828491210938</v>
      </c>
      <c r="D13" s="1">
        <v>92.966537475585938</v>
      </c>
      <c r="E13" s="1">
        <v>232.99505615234375</v>
      </c>
      <c r="F13" s="1">
        <v>114.01509094238281</v>
      </c>
      <c r="G13" s="1">
        <v>12</v>
      </c>
    </row>
    <row r="14" spans="1:7" x14ac:dyDescent="0.2">
      <c r="A14" t="s">
        <v>4063</v>
      </c>
      <c r="B14" s="1">
        <v>88.359107971191406</v>
      </c>
      <c r="C14" s="1">
        <v>105.05025482177734</v>
      </c>
      <c r="D14" s="1">
        <v>120.38608551025391</v>
      </c>
      <c r="E14" s="1">
        <v>61.349880218505859</v>
      </c>
      <c r="F14" s="1">
        <v>55.374656677246094</v>
      </c>
      <c r="G14" s="1">
        <v>13</v>
      </c>
    </row>
    <row r="15" spans="1:7" x14ac:dyDescent="0.2">
      <c r="A15" t="s">
        <v>4064</v>
      </c>
      <c r="B15" s="1">
        <v>76.115921020507812</v>
      </c>
      <c r="C15" s="1">
        <v>81.377861022949219</v>
      </c>
      <c r="D15" s="1">
        <v>85.103935241699219</v>
      </c>
      <c r="E15" s="1">
        <v>85.103935241699219</v>
      </c>
      <c r="F15" s="1">
        <v>59.522140502929688</v>
      </c>
      <c r="G15" s="1">
        <v>14</v>
      </c>
    </row>
    <row r="16" spans="1:7" x14ac:dyDescent="0.2">
      <c r="A16" t="s">
        <v>4065</v>
      </c>
      <c r="B16" s="1">
        <v>59.292980194091797</v>
      </c>
      <c r="C16" s="1">
        <v>54.265174865722656</v>
      </c>
      <c r="D16" s="1">
        <v>47.055576324462891</v>
      </c>
      <c r="E16" s="1">
        <v>27.524007797241211</v>
      </c>
      <c r="F16" s="1">
        <v>68.830375671386719</v>
      </c>
      <c r="G16" s="1">
        <v>15</v>
      </c>
    </row>
    <row r="17" spans="1:7" x14ac:dyDescent="0.2">
      <c r="A17" t="s">
        <v>4066</v>
      </c>
      <c r="B17" s="1">
        <v>57.142856597900391</v>
      </c>
      <c r="C17" s="1">
        <v>53.334121704101562</v>
      </c>
      <c r="D17" s="1">
        <v>48.362541198730469</v>
      </c>
      <c r="E17" s="1">
        <v>27.472736358642578</v>
      </c>
      <c r="F17" s="1">
        <v>70.490982055664062</v>
      </c>
      <c r="G17" s="1">
        <v>16</v>
      </c>
    </row>
    <row r="18" spans="1:7" x14ac:dyDescent="0.2">
      <c r="A18" t="s">
        <v>4067</v>
      </c>
      <c r="B18" s="1">
        <v>51.629322052001953</v>
      </c>
      <c r="C18" s="1">
        <v>61.179779052734375</v>
      </c>
      <c r="D18" s="1">
        <v>12.989142417907715</v>
      </c>
      <c r="E18" s="1">
        <v>12.453180313110352</v>
      </c>
      <c r="F18" s="1">
        <v>71.674125671386719</v>
      </c>
      <c r="G18" s="1">
        <v>17</v>
      </c>
    </row>
    <row r="19" spans="1:7" x14ac:dyDescent="0.2">
      <c r="A19" t="s">
        <v>4068</v>
      </c>
      <c r="B19" s="1">
        <v>51.385379791259766</v>
      </c>
      <c r="C19" s="1">
        <v>60.912117004394531</v>
      </c>
      <c r="D19" s="1">
        <v>12.865384101867676</v>
      </c>
      <c r="E19" s="1">
        <v>8.256810188293457</v>
      </c>
      <c r="F19" s="1">
        <v>63.164779663085938</v>
      </c>
      <c r="G19" s="1">
        <v>18</v>
      </c>
    </row>
    <row r="20" spans="1:7" x14ac:dyDescent="0.2">
      <c r="A20" t="s">
        <v>4069</v>
      </c>
      <c r="B20" s="1">
        <v>51.680759429931641</v>
      </c>
      <c r="C20" s="1">
        <v>62.621990203857422</v>
      </c>
      <c r="D20" s="1">
        <v>42.987300872802734</v>
      </c>
      <c r="E20" s="1">
        <v>58.816749572753906</v>
      </c>
      <c r="F20" s="1">
        <v>83.381027221679688</v>
      </c>
      <c r="G20" s="1">
        <v>19</v>
      </c>
    </row>
    <row r="21" spans="1:7" x14ac:dyDescent="0.2">
      <c r="A21" t="s">
        <v>4070</v>
      </c>
      <c r="B21" s="1">
        <v>49.938873291015625</v>
      </c>
      <c r="C21" s="1">
        <v>58.967613220214844</v>
      </c>
      <c r="D21" s="1">
        <v>29.349100112915039</v>
      </c>
      <c r="E21" s="1">
        <v>17.768232345581055</v>
      </c>
      <c r="F21" s="1">
        <v>83.015762329101562</v>
      </c>
      <c r="G21" s="1">
        <v>20</v>
      </c>
    </row>
    <row r="22" spans="1:7" x14ac:dyDescent="0.2">
      <c r="A22" t="s">
        <v>4071</v>
      </c>
      <c r="B22" s="1">
        <v>38.570610046386719</v>
      </c>
      <c r="C22" s="1">
        <v>40.687923431396484</v>
      </c>
      <c r="D22" s="1">
        <v>63.55023193359375</v>
      </c>
      <c r="E22" s="1">
        <v>28.736305236816406</v>
      </c>
      <c r="F22" s="1">
        <v>33.157100677490234</v>
      </c>
      <c r="G22" s="1">
        <v>21</v>
      </c>
    </row>
    <row r="23" spans="1:7" x14ac:dyDescent="0.2">
      <c r="A23" t="s">
        <v>4072</v>
      </c>
      <c r="B23" s="1">
        <v>75.009140014648438</v>
      </c>
      <c r="C23" s="1">
        <v>89.006202697753906</v>
      </c>
      <c r="D23" s="1">
        <v>91.513603210449219</v>
      </c>
      <c r="E23" s="1">
        <v>149.92106628417969</v>
      </c>
      <c r="F23" s="1">
        <v>126.61930084228516</v>
      </c>
      <c r="G23" s="1">
        <v>22</v>
      </c>
    </row>
    <row r="24" spans="1:7" x14ac:dyDescent="0.2">
      <c r="A24" t="s">
        <v>4073</v>
      </c>
      <c r="B24" s="1">
        <v>74.760078430175781</v>
      </c>
      <c r="C24" s="1">
        <v>87.535598754882812</v>
      </c>
      <c r="D24" s="1">
        <v>71.924224853515625</v>
      </c>
      <c r="E24" s="1">
        <v>37.974990844726562</v>
      </c>
      <c r="F24" s="1">
        <v>166.3140869140625</v>
      </c>
      <c r="G24" s="1">
        <v>23</v>
      </c>
    </row>
  </sheetData>
  <pageMargins left="0.7" right="0.7" top="0.75" bottom="0.75" header="0.3" footer="0.3"/>
  <pageSetup paperSize="9" orientation="portrait" horizontalDpi="0" verticalDpi="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G24"/>
  <sheetViews>
    <sheetView workbookViewId="0">
      <selection activeCell="I11" sqref="I11"/>
    </sheetView>
  </sheetViews>
  <sheetFormatPr baseColWidth="10" defaultColWidth="8.83203125" defaultRowHeight="16" x14ac:dyDescent="0.2"/>
  <sheetData>
    <row r="1" spans="1:7" x14ac:dyDescent="0.2">
      <c r="A1" t="s">
        <v>4080</v>
      </c>
      <c r="B1" t="s">
        <v>4104</v>
      </c>
      <c r="C1" t="s">
        <v>4105</v>
      </c>
      <c r="D1" t="s">
        <v>4106</v>
      </c>
      <c r="E1" t="s">
        <v>4107</v>
      </c>
      <c r="F1" t="s">
        <v>4108</v>
      </c>
      <c r="G1" t="s">
        <v>4109</v>
      </c>
    </row>
    <row r="2" spans="1:7" x14ac:dyDescent="0.2">
      <c r="A2" t="s">
        <v>4081</v>
      </c>
      <c r="B2" s="1">
        <v>0.19707801938056946</v>
      </c>
      <c r="C2" s="1">
        <v>0.2459251880645752</v>
      </c>
      <c r="D2" s="1">
        <v>0.19311785697937012</v>
      </c>
      <c r="E2" s="1">
        <v>0.17801007628440857</v>
      </c>
      <c r="F2" s="1">
        <v>0.2060459703207016</v>
      </c>
      <c r="G2" s="1">
        <v>1</v>
      </c>
    </row>
    <row r="3" spans="1:7" x14ac:dyDescent="0.2">
      <c r="A3" t="s">
        <v>4082</v>
      </c>
      <c r="B3" s="1">
        <v>0.16177961230278015</v>
      </c>
      <c r="C3" s="1">
        <v>0.17761033773422241</v>
      </c>
      <c r="D3" s="1">
        <v>7.4387609958648682E-2</v>
      </c>
      <c r="E3" s="1">
        <v>0.20037752389907837</v>
      </c>
      <c r="F3" s="1">
        <v>0.16121429204940796</v>
      </c>
      <c r="G3" s="1">
        <v>2</v>
      </c>
    </row>
    <row r="4" spans="1:7" x14ac:dyDescent="0.2">
      <c r="A4" t="s">
        <v>4083</v>
      </c>
      <c r="B4" s="1">
        <v>0.16165807843208313</v>
      </c>
      <c r="C4" s="1">
        <v>0.17575065791606903</v>
      </c>
      <c r="D4" s="1">
        <v>0.05</v>
      </c>
      <c r="E4" s="1">
        <v>6.5719336271286011E-2</v>
      </c>
      <c r="F4" s="1">
        <v>0.14001284539699554</v>
      </c>
      <c r="G4" s="1">
        <v>3</v>
      </c>
    </row>
    <row r="5" spans="1:7" x14ac:dyDescent="0.2">
      <c r="A5" t="s">
        <v>4084</v>
      </c>
      <c r="B5" s="1">
        <v>0.16179665562209131</v>
      </c>
      <c r="C5" s="1">
        <v>0.18179399800300597</v>
      </c>
      <c r="D5" s="1">
        <v>8.6272463893890386E-2</v>
      </c>
      <c r="E5" s="1">
        <v>9.6338123083114624E-2</v>
      </c>
      <c r="F5" s="1">
        <v>0.11616037786006927</v>
      </c>
      <c r="G5" s="1">
        <v>4</v>
      </c>
    </row>
    <row r="6" spans="1:7" x14ac:dyDescent="0.2">
      <c r="A6" t="s">
        <v>4085</v>
      </c>
      <c r="B6" s="1">
        <v>0.2188122421503067</v>
      </c>
      <c r="C6" s="1">
        <v>0.2561153769493103</v>
      </c>
      <c r="D6" s="1">
        <v>0.1242000013589859</v>
      </c>
      <c r="E6" s="1">
        <v>8.0440394580364227E-2</v>
      </c>
      <c r="F6" s="1">
        <v>0.11649780720472336</v>
      </c>
      <c r="G6" s="1">
        <v>5</v>
      </c>
    </row>
    <row r="7" spans="1:7" x14ac:dyDescent="0.2">
      <c r="A7" t="s">
        <v>4086</v>
      </c>
      <c r="B7" s="1">
        <v>0.248</v>
      </c>
      <c r="C7" s="1">
        <v>0.31</v>
      </c>
      <c r="D7" s="1">
        <v>0.13523904769420625</v>
      </c>
      <c r="E7" s="1">
        <v>8.2092843949794769E-2</v>
      </c>
      <c r="F7" s="1">
        <v>0.12929072976112366</v>
      </c>
      <c r="G7" s="1">
        <v>6</v>
      </c>
    </row>
    <row r="8" spans="1:7" x14ac:dyDescent="0.2">
      <c r="A8" t="s">
        <v>4087</v>
      </c>
      <c r="B8" s="1">
        <v>0.20399999999999999</v>
      </c>
      <c r="C8" s="1">
        <v>0.22104437649250031</v>
      </c>
      <c r="D8" s="1">
        <v>0.10432655364274979</v>
      </c>
      <c r="E8" s="1">
        <v>7.0812202990055084E-2</v>
      </c>
      <c r="F8" s="1">
        <v>0.10034903883934021</v>
      </c>
      <c r="G8" s="1">
        <v>7</v>
      </c>
    </row>
    <row r="9" spans="1:7" x14ac:dyDescent="0.2">
      <c r="A9" t="s">
        <v>4088</v>
      </c>
      <c r="B9" s="1">
        <v>0.18072554460586379</v>
      </c>
      <c r="C9" s="1">
        <v>0.22779758790900539</v>
      </c>
      <c r="D9" s="1">
        <v>9.3897906618371177E-2</v>
      </c>
      <c r="E9" s="1">
        <v>9.9601440131664276E-2</v>
      </c>
      <c r="F9" s="1">
        <v>0.13030466437339783</v>
      </c>
      <c r="G9" s="1">
        <v>8</v>
      </c>
    </row>
    <row r="10" spans="1:7" x14ac:dyDescent="0.2">
      <c r="A10" t="s">
        <v>4089</v>
      </c>
      <c r="B10" s="1">
        <v>0.2430911660194397</v>
      </c>
      <c r="C10" s="1">
        <v>0.25845834612846375</v>
      </c>
      <c r="D10" s="1">
        <v>0.28014323115348816</v>
      </c>
      <c r="E10" s="1">
        <v>0.23081445693969727</v>
      </c>
      <c r="F10" s="1">
        <v>0.26491022109985352</v>
      </c>
      <c r="G10" s="1">
        <v>9</v>
      </c>
    </row>
    <row r="11" spans="1:7" x14ac:dyDescent="0.2">
      <c r="A11" t="s">
        <v>4090</v>
      </c>
      <c r="B11" s="1">
        <v>0.25649999678134922</v>
      </c>
      <c r="C11" s="1">
        <v>0.26460000514984133</v>
      </c>
      <c r="D11" s="1">
        <v>0.3</v>
      </c>
      <c r="E11" s="1">
        <v>0.25045782327651978</v>
      </c>
      <c r="F11" s="1">
        <v>0.27654695510864258</v>
      </c>
      <c r="G11" s="1">
        <v>10</v>
      </c>
    </row>
    <row r="12" spans="1:7" x14ac:dyDescent="0.2">
      <c r="A12" t="s">
        <v>4091</v>
      </c>
      <c r="B12" s="1">
        <v>0.24025571346282959</v>
      </c>
      <c r="C12" s="1">
        <v>0.24784274399280548</v>
      </c>
      <c r="D12" s="1">
        <v>0.27443334460258484</v>
      </c>
      <c r="E12" s="1">
        <v>0.21370412409305573</v>
      </c>
      <c r="F12" s="1">
        <v>0.28675287961959839</v>
      </c>
      <c r="G12" s="1">
        <v>11</v>
      </c>
    </row>
    <row r="13" spans="1:7" x14ac:dyDescent="0.2">
      <c r="A13" t="s">
        <v>4092</v>
      </c>
      <c r="B13" s="1">
        <v>0.21772722899913788</v>
      </c>
      <c r="C13" s="1">
        <v>0.23528613150119781</v>
      </c>
      <c r="D13" s="1">
        <v>0.22431744635105133</v>
      </c>
      <c r="E13" s="1">
        <v>0.32155504822731018</v>
      </c>
      <c r="F13" s="1">
        <v>0.23384641110897064</v>
      </c>
      <c r="G13" s="1">
        <v>12</v>
      </c>
    </row>
    <row r="14" spans="1:7" x14ac:dyDescent="0.2">
      <c r="A14" t="s">
        <v>4093</v>
      </c>
      <c r="B14" s="1">
        <v>0.26361000144481656</v>
      </c>
      <c r="C14" s="1">
        <v>0.28481999927759172</v>
      </c>
      <c r="D14" s="1">
        <v>0.30299999999999999</v>
      </c>
      <c r="E14" s="1">
        <v>0.1925559937953949</v>
      </c>
      <c r="F14" s="1">
        <v>0.19026193022727966</v>
      </c>
      <c r="G14" s="1">
        <v>13</v>
      </c>
    </row>
    <row r="15" spans="1:7" x14ac:dyDescent="0.2">
      <c r="A15" t="s">
        <v>4094</v>
      </c>
      <c r="B15" s="1">
        <v>0.20995139961240916</v>
      </c>
      <c r="C15" s="1">
        <v>0.21658145074370339</v>
      </c>
      <c r="D15" s="1">
        <v>0.22100147604942322</v>
      </c>
      <c r="E15" s="1">
        <v>0.22100147604942322</v>
      </c>
      <c r="F15" s="1">
        <v>0.18426592648029327</v>
      </c>
      <c r="G15" s="1">
        <v>14</v>
      </c>
    </row>
    <row r="16" spans="1:7" x14ac:dyDescent="0.2">
      <c r="A16" t="s">
        <v>4095</v>
      </c>
      <c r="B16" s="1">
        <v>0.16139152646064758</v>
      </c>
      <c r="C16" s="1">
        <v>0.15393358469009399</v>
      </c>
      <c r="D16" s="1">
        <v>0.16305047273635864</v>
      </c>
      <c r="E16" s="1">
        <v>0.10365662723779678</v>
      </c>
      <c r="F16" s="1">
        <v>0.18526019155979156</v>
      </c>
      <c r="G16" s="1">
        <v>15</v>
      </c>
    </row>
    <row r="17" spans="1:7" x14ac:dyDescent="0.2">
      <c r="A17" t="s">
        <v>4096</v>
      </c>
      <c r="B17" s="1">
        <v>0.16</v>
      </c>
      <c r="C17" s="1">
        <v>0.155</v>
      </c>
      <c r="D17" s="1">
        <v>0.16752289235591888</v>
      </c>
      <c r="E17" s="1">
        <v>0.10476237535476685</v>
      </c>
      <c r="F17" s="1">
        <v>0.18762880563735962</v>
      </c>
      <c r="G17" s="1">
        <v>16</v>
      </c>
    </row>
    <row r="18" spans="1:7" x14ac:dyDescent="0.2">
      <c r="A18" t="s">
        <v>4097</v>
      </c>
      <c r="B18" s="1">
        <v>0.16401395201683044</v>
      </c>
      <c r="C18" s="1">
        <v>0.18422073125839233</v>
      </c>
      <c r="D18" s="1">
        <v>6.0569826513528824E-2</v>
      </c>
      <c r="E18" s="1">
        <v>5.2276618778705597E-2</v>
      </c>
      <c r="F18" s="1">
        <v>0.19842256605625153</v>
      </c>
      <c r="G18" s="1">
        <v>17</v>
      </c>
    </row>
    <row r="19" spans="1:7" x14ac:dyDescent="0.2">
      <c r="A19" t="s">
        <v>4098</v>
      </c>
      <c r="B19" s="1">
        <v>0.1633161572193913</v>
      </c>
      <c r="C19" s="1">
        <v>0.18350130319595337</v>
      </c>
      <c r="D19" s="1">
        <v>0.06</v>
      </c>
      <c r="E19" s="1">
        <v>4.4999999999999998E-2</v>
      </c>
      <c r="F19" s="1">
        <v>0.21451283991336823</v>
      </c>
      <c r="G19" s="1">
        <v>18</v>
      </c>
    </row>
    <row r="20" spans="1:7" x14ac:dyDescent="0.2">
      <c r="A20" t="s">
        <v>4099</v>
      </c>
      <c r="B20" s="1">
        <v>0.16074837744235992</v>
      </c>
      <c r="C20" s="1">
        <v>0.17195169627666473</v>
      </c>
      <c r="D20" s="1">
        <v>0.15013773739337921</v>
      </c>
      <c r="E20" s="1">
        <v>0.18206755816936493</v>
      </c>
      <c r="F20" s="1">
        <v>0.20332241058349609</v>
      </c>
      <c r="G20" s="1">
        <v>19</v>
      </c>
    </row>
    <row r="21" spans="1:7" x14ac:dyDescent="0.2">
      <c r="A21" t="s">
        <v>4100</v>
      </c>
      <c r="B21" s="1">
        <v>0.16</v>
      </c>
      <c r="C21" s="1">
        <v>0.16799999999999998</v>
      </c>
      <c r="D21" s="1">
        <v>0.11723291161655799</v>
      </c>
      <c r="E21" s="1">
        <v>7.5356058776378632E-2</v>
      </c>
      <c r="F21" s="1">
        <v>0.21750414371490479</v>
      </c>
      <c r="G21" s="1">
        <v>20</v>
      </c>
    </row>
    <row r="22" spans="1:7" x14ac:dyDescent="0.2">
      <c r="A22" t="s">
        <v>4101</v>
      </c>
      <c r="B22" s="1">
        <v>0.13724364827781918</v>
      </c>
      <c r="C22" s="1">
        <v>0.14157766275548936</v>
      </c>
      <c r="D22" s="1">
        <v>0.20590028793037174</v>
      </c>
      <c r="E22" s="1">
        <v>0.1049414724111557</v>
      </c>
      <c r="F22" s="1">
        <v>0.10861527174711227</v>
      </c>
      <c r="G22" s="1">
        <v>21</v>
      </c>
    </row>
    <row r="23" spans="1:7" x14ac:dyDescent="0.2">
      <c r="A23" t="s">
        <v>4102</v>
      </c>
      <c r="B23" s="1">
        <v>0.19126050174236298</v>
      </c>
      <c r="C23" s="1">
        <v>0.20714892446994781</v>
      </c>
      <c r="D23" s="1">
        <v>0.19057334959506989</v>
      </c>
      <c r="E23" s="1">
        <v>0.20204408466815948</v>
      </c>
      <c r="F23" s="1">
        <v>0.21792523562908173</v>
      </c>
      <c r="G23" s="1">
        <v>22</v>
      </c>
    </row>
    <row r="24" spans="1:7" x14ac:dyDescent="0.2">
      <c r="A24" t="s">
        <v>4103</v>
      </c>
      <c r="B24" s="1">
        <v>0.19108492714522787</v>
      </c>
      <c r="C24" s="1">
        <v>0.20645957480052446</v>
      </c>
      <c r="D24" s="1">
        <v>0.16970374320006698</v>
      </c>
      <c r="E24" s="1">
        <v>0.10120094567537308</v>
      </c>
      <c r="F24" s="1">
        <v>0.19307966530323029</v>
      </c>
      <c r="G24" s="1">
        <v>23</v>
      </c>
    </row>
  </sheetData>
  <pageMargins left="0.7" right="0.7" top="0.75" bottom="0.75" header="0.3" footer="0.3"/>
  <pageSetup paperSize="9" orientation="portrait" horizontalDpi="0" verticalDpi="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9A1C5-C46D-AE47-A9B4-495787FC58F3}">
  <dimension ref="A2:K1006"/>
  <sheetViews>
    <sheetView topLeftCell="A780" workbookViewId="0">
      <selection activeCell="T810" sqref="T810"/>
    </sheetView>
  </sheetViews>
  <sheetFormatPr baseColWidth="10" defaultRowHeight="16" x14ac:dyDescent="0.2"/>
  <cols>
    <col min="1" max="16384" width="10.83203125" style="312"/>
  </cols>
  <sheetData>
    <row r="2" spans="1:11" x14ac:dyDescent="0.2">
      <c r="A2" s="312" t="s">
        <v>411</v>
      </c>
      <c r="B2" s="312" t="s">
        <v>4580</v>
      </c>
      <c r="C2" s="312" t="s">
        <v>4581</v>
      </c>
      <c r="D2" s="495" t="s">
        <v>19</v>
      </c>
      <c r="E2" s="495" t="s">
        <v>0</v>
      </c>
      <c r="F2" s="495" t="s">
        <v>51</v>
      </c>
      <c r="G2" s="495" t="s">
        <v>4582</v>
      </c>
      <c r="H2" s="495" t="s">
        <v>393</v>
      </c>
      <c r="I2" s="495" t="s">
        <v>24</v>
      </c>
      <c r="J2" s="495" t="s">
        <v>4583</v>
      </c>
      <c r="K2" s="495" t="s">
        <v>36</v>
      </c>
    </row>
    <row r="3" spans="1:11" x14ac:dyDescent="0.2">
      <c r="A3" s="312">
        <v>1820</v>
      </c>
      <c r="B3" s="312">
        <v>0</v>
      </c>
      <c r="C3" s="312">
        <v>1</v>
      </c>
      <c r="D3" s="312">
        <v>174.10567</v>
      </c>
      <c r="E3" s="312">
        <v>3442.0331000000001</v>
      </c>
      <c r="F3" s="312">
        <v>7849.3617999999997</v>
      </c>
      <c r="G3" s="312">
        <v>1413.856</v>
      </c>
      <c r="H3" s="312">
        <v>811.96907999999996</v>
      </c>
      <c r="I3" s="312">
        <v>620.51374999999996</v>
      </c>
      <c r="J3" s="312">
        <v>6381.5774000000001</v>
      </c>
      <c r="K3" s="312">
        <v>2315.6251999999999</v>
      </c>
    </row>
    <row r="4" spans="1:11" x14ac:dyDescent="0.2">
      <c r="A4" s="312">
        <v>1820</v>
      </c>
      <c r="B4" s="312">
        <v>5.5276400000000003E-2</v>
      </c>
      <c r="C4" s="312">
        <v>1</v>
      </c>
      <c r="D4" s="312">
        <v>181.10646</v>
      </c>
      <c r="E4" s="312">
        <v>3477.1125000000002</v>
      </c>
      <c r="F4" s="312">
        <v>8214.6113000000005</v>
      </c>
      <c r="G4" s="312">
        <v>1438.9777999999999</v>
      </c>
      <c r="H4" s="312">
        <v>829.56317999999999</v>
      </c>
      <c r="I4" s="312">
        <v>655.20361000000003</v>
      </c>
      <c r="J4" s="312">
        <v>6474.6102000000001</v>
      </c>
      <c r="K4" s="312">
        <v>2379.5063</v>
      </c>
    </row>
    <row r="5" spans="1:11" x14ac:dyDescent="0.2">
      <c r="A5" s="312">
        <v>1820</v>
      </c>
      <c r="B5" s="312">
        <v>0.11055280000000001</v>
      </c>
      <c r="C5" s="312">
        <v>1</v>
      </c>
      <c r="D5" s="312">
        <v>187.44712000000001</v>
      </c>
      <c r="E5" s="312">
        <v>3508.8861000000002</v>
      </c>
      <c r="F5" s="312">
        <v>8602.7855</v>
      </c>
      <c r="G5" s="312">
        <v>1467.3071</v>
      </c>
      <c r="H5" s="312">
        <v>845.29776000000004</v>
      </c>
      <c r="I5" s="312">
        <v>690.94914000000006</v>
      </c>
      <c r="J5" s="312">
        <v>6594.0713999999998</v>
      </c>
      <c r="K5" s="312">
        <v>2445.2887999999998</v>
      </c>
    </row>
    <row r="6" spans="1:11" x14ac:dyDescent="0.2">
      <c r="A6" s="312">
        <v>1820</v>
      </c>
      <c r="B6" s="312">
        <v>0.16582920000000001</v>
      </c>
      <c r="C6" s="312">
        <v>1</v>
      </c>
      <c r="D6" s="312">
        <v>193.13137</v>
      </c>
      <c r="E6" s="312">
        <v>3541.5583000000001</v>
      </c>
      <c r="F6" s="312">
        <v>8972.6579000000002</v>
      </c>
      <c r="G6" s="312">
        <v>1496.6795999999999</v>
      </c>
      <c r="H6" s="312">
        <v>861.61031000000003</v>
      </c>
      <c r="I6" s="312">
        <v>727.24186999999995</v>
      </c>
      <c r="J6" s="312">
        <v>6733.4171999999999</v>
      </c>
      <c r="K6" s="312">
        <v>2513.1873999999998</v>
      </c>
    </row>
    <row r="7" spans="1:11" x14ac:dyDescent="0.2">
      <c r="A7" s="312">
        <v>1820</v>
      </c>
      <c r="B7" s="312">
        <v>0.22110550000000001</v>
      </c>
      <c r="C7" s="312">
        <v>1</v>
      </c>
      <c r="D7" s="312">
        <v>198.24652</v>
      </c>
      <c r="E7" s="312">
        <v>3579.6583999999998</v>
      </c>
      <c r="F7" s="312">
        <v>9295.7384000000002</v>
      </c>
      <c r="G7" s="312">
        <v>1526.7197000000001</v>
      </c>
      <c r="H7" s="312">
        <v>879.22567000000004</v>
      </c>
      <c r="I7" s="312">
        <v>763.92025000000001</v>
      </c>
      <c r="J7" s="312">
        <v>6883.0865999999996</v>
      </c>
      <c r="K7" s="312">
        <v>2583.4434999999999</v>
      </c>
    </row>
    <row r="8" spans="1:11" x14ac:dyDescent="0.2">
      <c r="A8" s="312">
        <v>1820</v>
      </c>
      <c r="B8" s="312">
        <v>0.27638190000000001</v>
      </c>
      <c r="C8" s="312">
        <v>1</v>
      </c>
      <c r="D8" s="312">
        <v>202.92964000000001</v>
      </c>
      <c r="E8" s="312">
        <v>3626.2642000000001</v>
      </c>
      <c r="F8" s="312">
        <v>9571.3953000000001</v>
      </c>
      <c r="G8" s="312">
        <v>1558.1084000000001</v>
      </c>
      <c r="H8" s="312">
        <v>897.92015000000004</v>
      </c>
      <c r="I8" s="312">
        <v>801.08388000000002</v>
      </c>
      <c r="J8" s="312">
        <v>7038.0477000000001</v>
      </c>
      <c r="K8" s="312">
        <v>2656.4884000000002</v>
      </c>
    </row>
    <row r="9" spans="1:11" x14ac:dyDescent="0.2">
      <c r="A9" s="312">
        <v>1820</v>
      </c>
      <c r="B9" s="312">
        <v>0.33165830000000002</v>
      </c>
      <c r="C9" s="312">
        <v>1</v>
      </c>
      <c r="D9" s="312">
        <v>207.34018</v>
      </c>
      <c r="E9" s="312">
        <v>3681.4425999999999</v>
      </c>
      <c r="F9" s="312">
        <v>9823.7108000000007</v>
      </c>
      <c r="G9" s="312">
        <v>1591.2914000000001</v>
      </c>
      <c r="H9" s="312">
        <v>917.13518999999997</v>
      </c>
      <c r="I9" s="312">
        <v>838.91690000000006</v>
      </c>
      <c r="J9" s="312">
        <v>7197.3172999999997</v>
      </c>
      <c r="K9" s="312">
        <v>2732.6489000000001</v>
      </c>
    </row>
    <row r="10" spans="1:11" x14ac:dyDescent="0.2">
      <c r="A10" s="312">
        <v>1820</v>
      </c>
      <c r="B10" s="312">
        <v>0.38693470000000002</v>
      </c>
      <c r="C10" s="312">
        <v>2</v>
      </c>
      <c r="D10" s="312">
        <v>211.64626999999999</v>
      </c>
      <c r="E10" s="312">
        <v>3742.1718999999998</v>
      </c>
      <c r="F10" s="312">
        <v>10079.521000000001</v>
      </c>
      <c r="G10" s="312">
        <v>1626.0830000000001</v>
      </c>
      <c r="H10" s="312">
        <v>936.39387999999997</v>
      </c>
      <c r="I10" s="312">
        <v>877.55980999999997</v>
      </c>
      <c r="J10" s="312">
        <v>7362.4453999999996</v>
      </c>
      <c r="K10" s="312">
        <v>2812.1569</v>
      </c>
    </row>
    <row r="11" spans="1:11" x14ac:dyDescent="0.2">
      <c r="A11" s="312">
        <v>1820</v>
      </c>
      <c r="B11" s="312">
        <v>0.44221110000000002</v>
      </c>
      <c r="C11" s="312">
        <v>2</v>
      </c>
      <c r="D11" s="312">
        <v>215.98994999999999</v>
      </c>
      <c r="E11" s="312">
        <v>3804.3778000000002</v>
      </c>
      <c r="F11" s="312">
        <v>10348.989</v>
      </c>
      <c r="G11" s="312">
        <v>1662.3213000000001</v>
      </c>
      <c r="H11" s="312">
        <v>955.47022000000004</v>
      </c>
      <c r="I11" s="312">
        <v>917.06493999999998</v>
      </c>
      <c r="J11" s="312">
        <v>7535.1309000000001</v>
      </c>
      <c r="K11" s="312">
        <v>2895.3316</v>
      </c>
    </row>
    <row r="12" spans="1:11" x14ac:dyDescent="0.2">
      <c r="A12" s="312">
        <v>1820</v>
      </c>
      <c r="B12" s="312">
        <v>0.49748740000000002</v>
      </c>
      <c r="C12" s="312">
        <v>2</v>
      </c>
      <c r="D12" s="312">
        <v>220.44369</v>
      </c>
      <c r="E12" s="312">
        <v>3866.0425</v>
      </c>
      <c r="F12" s="312">
        <v>10622.188</v>
      </c>
      <c r="G12" s="312">
        <v>1700.1074000000001</v>
      </c>
      <c r="H12" s="312">
        <v>974.50615000000005</v>
      </c>
      <c r="I12" s="312">
        <v>957.43257000000006</v>
      </c>
      <c r="J12" s="312">
        <v>7715.0937000000004</v>
      </c>
      <c r="K12" s="312">
        <v>2982.6082000000001</v>
      </c>
    </row>
    <row r="13" spans="1:11" x14ac:dyDescent="0.2">
      <c r="A13" s="312">
        <v>1820</v>
      </c>
      <c r="B13" s="312">
        <v>0.55276380000000003</v>
      </c>
      <c r="C13" s="312">
        <v>2</v>
      </c>
      <c r="D13" s="312">
        <v>224.98783</v>
      </c>
      <c r="E13" s="312">
        <v>3927.9629</v>
      </c>
      <c r="F13" s="312">
        <v>10886.915000000001</v>
      </c>
      <c r="G13" s="312">
        <v>1739.5980999999999</v>
      </c>
      <c r="H13" s="312">
        <v>993.85343999999998</v>
      </c>
      <c r="I13" s="312">
        <v>998.69236000000001</v>
      </c>
      <c r="J13" s="312">
        <v>7902.3616000000002</v>
      </c>
      <c r="K13" s="312">
        <v>3074.4837000000002</v>
      </c>
    </row>
    <row r="14" spans="1:11" x14ac:dyDescent="0.2">
      <c r="A14" s="312">
        <v>1820</v>
      </c>
      <c r="B14" s="312">
        <v>0.60804020000000003</v>
      </c>
      <c r="C14" s="312">
        <v>2</v>
      </c>
      <c r="D14" s="312">
        <v>229.52742000000001</v>
      </c>
      <c r="E14" s="312">
        <v>3992.5099</v>
      </c>
      <c r="F14" s="312">
        <v>11141.307000000001</v>
      </c>
      <c r="G14" s="312">
        <v>1780.9827</v>
      </c>
      <c r="H14" s="312">
        <v>1013.7239</v>
      </c>
      <c r="I14" s="312">
        <v>1040.9367</v>
      </c>
      <c r="J14" s="312">
        <v>8098.9011</v>
      </c>
      <c r="K14" s="312">
        <v>3171.6828</v>
      </c>
    </row>
    <row r="15" spans="1:11" x14ac:dyDescent="0.2">
      <c r="A15" s="312">
        <v>1820</v>
      </c>
      <c r="B15" s="312">
        <v>0.66331660000000003</v>
      </c>
      <c r="C15" s="312">
        <v>2</v>
      </c>
      <c r="D15" s="312">
        <v>233.95702</v>
      </c>
      <c r="E15" s="312">
        <v>4062.1291999999999</v>
      </c>
      <c r="F15" s="312">
        <v>11390.683000000001</v>
      </c>
      <c r="G15" s="312">
        <v>1824.203</v>
      </c>
      <c r="H15" s="312">
        <v>1034.1119000000001</v>
      </c>
      <c r="I15" s="312">
        <v>1084.2826</v>
      </c>
      <c r="J15" s="312">
        <v>8307.4845000000005</v>
      </c>
      <c r="K15" s="312">
        <v>3275.4223999999999</v>
      </c>
    </row>
    <row r="16" spans="1:11" x14ac:dyDescent="0.2">
      <c r="A16" s="312">
        <v>1820</v>
      </c>
      <c r="B16" s="312">
        <v>0.71859289999999998</v>
      </c>
      <c r="C16" s="312">
        <v>2</v>
      </c>
      <c r="D16" s="312">
        <v>238.23464000000001</v>
      </c>
      <c r="E16" s="312">
        <v>4138.2268000000004</v>
      </c>
      <c r="F16" s="312">
        <v>11641.013000000001</v>
      </c>
      <c r="G16" s="312">
        <v>1868.8101999999999</v>
      </c>
      <c r="H16" s="312">
        <v>1055.0974000000001</v>
      </c>
      <c r="I16" s="312">
        <v>1128.7294999999999</v>
      </c>
      <c r="J16" s="312">
        <v>8529.7016999999996</v>
      </c>
      <c r="K16" s="312">
        <v>3386.8395999999998</v>
      </c>
    </row>
    <row r="17" spans="1:11" x14ac:dyDescent="0.2">
      <c r="A17" s="312">
        <v>1820</v>
      </c>
      <c r="B17" s="312">
        <v>0.77386929999999998</v>
      </c>
      <c r="C17" s="312">
        <v>2</v>
      </c>
      <c r="D17" s="312">
        <v>242.43308999999999</v>
      </c>
      <c r="E17" s="312">
        <v>4220.8746000000001</v>
      </c>
      <c r="F17" s="312">
        <v>11892.829</v>
      </c>
      <c r="G17" s="312">
        <v>1914.7308</v>
      </c>
      <c r="H17" s="312">
        <v>1076.9448</v>
      </c>
      <c r="I17" s="312">
        <v>1174.3045</v>
      </c>
      <c r="J17" s="312">
        <v>8765.7837999999992</v>
      </c>
      <c r="K17" s="312">
        <v>3506.8773999999999</v>
      </c>
    </row>
    <row r="18" spans="1:11" x14ac:dyDescent="0.2">
      <c r="A18" s="312">
        <v>1820</v>
      </c>
      <c r="B18" s="312">
        <v>0.82914569999999999</v>
      </c>
      <c r="C18" s="312">
        <v>2</v>
      </c>
      <c r="D18" s="312">
        <v>246.68767</v>
      </c>
      <c r="E18" s="312">
        <v>4308.7727000000004</v>
      </c>
      <c r="F18" s="312">
        <v>12146.374</v>
      </c>
      <c r="G18" s="312">
        <v>1962.5139999999999</v>
      </c>
      <c r="H18" s="312">
        <v>1099.9046000000001</v>
      </c>
      <c r="I18" s="312">
        <v>1221.1119000000001</v>
      </c>
      <c r="J18" s="312">
        <v>9014.4426999999996</v>
      </c>
      <c r="K18" s="312">
        <v>3636.4366</v>
      </c>
    </row>
    <row r="19" spans="1:11" x14ac:dyDescent="0.2">
      <c r="A19" s="312">
        <v>1820</v>
      </c>
      <c r="B19" s="312">
        <v>0.88442209999999999</v>
      </c>
      <c r="C19" s="312">
        <v>2</v>
      </c>
      <c r="D19" s="312">
        <v>251.12634</v>
      </c>
      <c r="E19" s="312">
        <v>4399.9484000000002</v>
      </c>
      <c r="F19" s="312">
        <v>12408.405000000001</v>
      </c>
      <c r="G19" s="312">
        <v>2012.9992999999999</v>
      </c>
      <c r="H19" s="312">
        <v>1123.8734999999999</v>
      </c>
      <c r="I19" s="312">
        <v>1269.2809</v>
      </c>
      <c r="J19" s="312">
        <v>9274.5509999999995</v>
      </c>
      <c r="K19" s="312">
        <v>3776.5401999999999</v>
      </c>
    </row>
    <row r="20" spans="1:11" x14ac:dyDescent="0.2">
      <c r="A20" s="312">
        <v>1820</v>
      </c>
      <c r="B20" s="312">
        <v>0.93969849999999999</v>
      </c>
      <c r="C20" s="312">
        <v>3</v>
      </c>
      <c r="D20" s="312">
        <v>255.85668000000001</v>
      </c>
      <c r="E20" s="312">
        <v>4492.7849999999999</v>
      </c>
      <c r="F20" s="312">
        <v>12686.888000000001</v>
      </c>
      <c r="G20" s="312">
        <v>2066.7017000000001</v>
      </c>
      <c r="H20" s="312">
        <v>1148.5226</v>
      </c>
      <c r="I20" s="312">
        <v>1318.9141</v>
      </c>
      <c r="J20" s="312">
        <v>9546.5761999999995</v>
      </c>
      <c r="K20" s="312">
        <v>3928.3128999999999</v>
      </c>
    </row>
    <row r="21" spans="1:11" x14ac:dyDescent="0.2">
      <c r="A21" s="312">
        <v>1820</v>
      </c>
      <c r="B21" s="312">
        <v>0.9949749</v>
      </c>
      <c r="C21" s="312">
        <v>3</v>
      </c>
      <c r="D21" s="312">
        <v>260.94342</v>
      </c>
      <c r="E21" s="312">
        <v>4586.7604000000001</v>
      </c>
      <c r="F21" s="312">
        <v>12986.412</v>
      </c>
      <c r="G21" s="312">
        <v>2123.7730999999999</v>
      </c>
      <c r="H21" s="312">
        <v>1173.4767999999999</v>
      </c>
      <c r="I21" s="312">
        <v>1370.0713000000001</v>
      </c>
      <c r="J21" s="312">
        <v>9832.9991000000009</v>
      </c>
      <c r="K21" s="312">
        <v>4093.0590999999999</v>
      </c>
    </row>
    <row r="22" spans="1:11" x14ac:dyDescent="0.2">
      <c r="A22" s="312">
        <v>1820</v>
      </c>
      <c r="B22" s="312">
        <v>1.050251</v>
      </c>
      <c r="C22" s="312">
        <v>3</v>
      </c>
      <c r="D22" s="312">
        <v>266.38128999999998</v>
      </c>
      <c r="E22" s="312">
        <v>4682.2248</v>
      </c>
      <c r="F22" s="312">
        <v>13309.15</v>
      </c>
      <c r="G22" s="312">
        <v>2184.3528000000001</v>
      </c>
      <c r="H22" s="312">
        <v>1198.6358</v>
      </c>
      <c r="I22" s="312">
        <v>1422.7967000000001</v>
      </c>
      <c r="J22" s="312">
        <v>10137.478999999999</v>
      </c>
      <c r="K22" s="312">
        <v>4272.3951999999999</v>
      </c>
    </row>
    <row r="23" spans="1:11" x14ac:dyDescent="0.2">
      <c r="A23" s="312">
        <v>1820</v>
      </c>
      <c r="B23" s="312">
        <v>1.1055280000000001</v>
      </c>
      <c r="C23" s="312">
        <v>3</v>
      </c>
      <c r="D23" s="312">
        <v>272.09500000000003</v>
      </c>
      <c r="E23" s="312">
        <v>4780.0835999999999</v>
      </c>
      <c r="F23" s="312">
        <v>13655.721</v>
      </c>
      <c r="G23" s="312">
        <v>2248.5716000000002</v>
      </c>
      <c r="H23" s="312">
        <v>1224.4401</v>
      </c>
      <c r="I23" s="312">
        <v>1477.1053999999999</v>
      </c>
      <c r="J23" s="312">
        <v>10463.132</v>
      </c>
      <c r="K23" s="312">
        <v>4468.0277999999998</v>
      </c>
    </row>
    <row r="24" spans="1:11" x14ac:dyDescent="0.2">
      <c r="A24" s="312">
        <v>1820</v>
      </c>
      <c r="B24" s="312">
        <v>1.1608039999999999</v>
      </c>
      <c r="C24" s="312">
        <v>3</v>
      </c>
      <c r="D24" s="312">
        <v>277.99106</v>
      </c>
      <c r="E24" s="312">
        <v>4881.2285000000002</v>
      </c>
      <c r="F24" s="312">
        <v>14020.142</v>
      </c>
      <c r="G24" s="312">
        <v>2316.6322</v>
      </c>
      <c r="H24" s="312">
        <v>1251.5829000000001</v>
      </c>
      <c r="I24" s="312">
        <v>1532.9869000000001</v>
      </c>
      <c r="J24" s="312">
        <v>10812.084999999999</v>
      </c>
      <c r="K24" s="312">
        <v>4681.6656000000003</v>
      </c>
    </row>
    <row r="25" spans="1:11" x14ac:dyDescent="0.2">
      <c r="A25" s="312">
        <v>1820</v>
      </c>
      <c r="B25" s="312">
        <v>1.21608</v>
      </c>
      <c r="C25" s="312">
        <v>3</v>
      </c>
      <c r="D25" s="312">
        <v>284.00923</v>
      </c>
      <c r="E25" s="312">
        <v>4986.4242999999997</v>
      </c>
      <c r="F25" s="312">
        <v>14392.691000000001</v>
      </c>
      <c r="G25" s="312">
        <v>2388.8951000000002</v>
      </c>
      <c r="H25" s="312">
        <v>1280.3939</v>
      </c>
      <c r="I25" s="312">
        <v>1590.442</v>
      </c>
      <c r="J25" s="312">
        <v>11185.161</v>
      </c>
      <c r="K25" s="312">
        <v>4915.1387000000004</v>
      </c>
    </row>
    <row r="26" spans="1:11" x14ac:dyDescent="0.2">
      <c r="A26" s="312">
        <v>1820</v>
      </c>
      <c r="B26" s="312">
        <v>1.2713570000000001</v>
      </c>
      <c r="C26" s="312">
        <v>4</v>
      </c>
      <c r="D26" s="312">
        <v>290.12169</v>
      </c>
      <c r="E26" s="312">
        <v>5096.7695999999996</v>
      </c>
      <c r="F26" s="312">
        <v>14770.323</v>
      </c>
      <c r="G26" s="312">
        <v>2466.0203999999999</v>
      </c>
      <c r="H26" s="312">
        <v>1310.8001999999999</v>
      </c>
      <c r="I26" s="312">
        <v>1649.5030999999999</v>
      </c>
      <c r="J26" s="312">
        <v>11582.898999999999</v>
      </c>
      <c r="K26" s="312">
        <v>5170.5460000000003</v>
      </c>
    </row>
    <row r="27" spans="1:11" x14ac:dyDescent="0.2">
      <c r="A27" s="312">
        <v>1820</v>
      </c>
      <c r="B27" s="312">
        <v>1.326633</v>
      </c>
      <c r="C27" s="312">
        <v>4</v>
      </c>
      <c r="D27" s="312">
        <v>296.33967000000001</v>
      </c>
      <c r="E27" s="312">
        <v>5213.7138000000004</v>
      </c>
      <c r="F27" s="312">
        <v>15159.694</v>
      </c>
      <c r="G27" s="312">
        <v>2548.7294999999999</v>
      </c>
      <c r="H27" s="312">
        <v>1342.6183000000001</v>
      </c>
      <c r="I27" s="312">
        <v>1710.2436</v>
      </c>
      <c r="J27" s="312">
        <v>12007.937</v>
      </c>
      <c r="K27" s="312">
        <v>5450.2780000000002</v>
      </c>
    </row>
    <row r="28" spans="1:11" x14ac:dyDescent="0.2">
      <c r="A28" s="312">
        <v>1820</v>
      </c>
      <c r="B28" s="312">
        <v>1.3819090000000001</v>
      </c>
      <c r="C28" s="312">
        <v>4</v>
      </c>
      <c r="D28" s="312">
        <v>302.73297000000002</v>
      </c>
      <c r="E28" s="312">
        <v>5338.2672000000002</v>
      </c>
      <c r="F28" s="312">
        <v>15569.779</v>
      </c>
      <c r="G28" s="312">
        <v>2637.6401999999998</v>
      </c>
      <c r="H28" s="312">
        <v>1375.789</v>
      </c>
      <c r="I28" s="312">
        <v>1772.7829999999999</v>
      </c>
      <c r="J28" s="312">
        <v>12465.769</v>
      </c>
      <c r="K28" s="312">
        <v>5756.9312</v>
      </c>
    </row>
    <row r="29" spans="1:11" x14ac:dyDescent="0.2">
      <c r="A29" s="312">
        <v>1820</v>
      </c>
      <c r="B29" s="312">
        <v>1.4371860000000001</v>
      </c>
      <c r="C29" s="312">
        <v>4</v>
      </c>
      <c r="D29" s="312">
        <v>309.40068000000002</v>
      </c>
      <c r="E29" s="312">
        <v>5470.3647000000001</v>
      </c>
      <c r="F29" s="312">
        <v>16007.353999999999</v>
      </c>
      <c r="G29" s="312">
        <v>2733.2800999999999</v>
      </c>
      <c r="H29" s="312">
        <v>1410.4929999999999</v>
      </c>
      <c r="I29" s="312">
        <v>1837.23</v>
      </c>
      <c r="J29" s="312">
        <v>12965.151</v>
      </c>
      <c r="K29" s="312">
        <v>6093.2543999999998</v>
      </c>
    </row>
    <row r="30" spans="1:11" x14ac:dyDescent="0.2">
      <c r="A30" s="312">
        <v>1820</v>
      </c>
      <c r="B30" s="312">
        <v>1.492462</v>
      </c>
      <c r="C30" s="312">
        <v>4</v>
      </c>
      <c r="D30" s="312">
        <v>316.42164000000002</v>
      </c>
      <c r="E30" s="312">
        <v>5608.7244000000001</v>
      </c>
      <c r="F30" s="312">
        <v>16480.383999999998</v>
      </c>
      <c r="G30" s="312">
        <v>2836.0657999999999</v>
      </c>
      <c r="H30" s="312">
        <v>1446.9404999999999</v>
      </c>
      <c r="I30" s="312">
        <v>1903.6596999999999</v>
      </c>
      <c r="J30" s="312">
        <v>13523.276</v>
      </c>
      <c r="K30" s="312">
        <v>6462.0699000000004</v>
      </c>
    </row>
    <row r="31" spans="1:11" x14ac:dyDescent="0.2">
      <c r="A31" s="312">
        <v>1820</v>
      </c>
      <c r="B31" s="312">
        <v>1.547739</v>
      </c>
      <c r="C31" s="312">
        <v>5</v>
      </c>
      <c r="D31" s="312">
        <v>323.85361999999998</v>
      </c>
      <c r="E31" s="312">
        <v>5751.7340000000004</v>
      </c>
      <c r="F31" s="312">
        <v>16989.231</v>
      </c>
      <c r="G31" s="312">
        <v>2946.5616</v>
      </c>
      <c r="H31" s="312">
        <v>1485.34</v>
      </c>
      <c r="I31" s="312">
        <v>1972.1445000000001</v>
      </c>
      <c r="J31" s="312">
        <v>14175.748</v>
      </c>
      <c r="K31" s="312">
        <v>6866.3540000000003</v>
      </c>
    </row>
    <row r="32" spans="1:11" x14ac:dyDescent="0.2">
      <c r="A32" s="312">
        <v>1820</v>
      </c>
      <c r="B32" s="312">
        <v>1.6030150000000001</v>
      </c>
      <c r="C32" s="312">
        <v>5</v>
      </c>
      <c r="D32" s="312">
        <v>331.71976000000001</v>
      </c>
      <c r="E32" s="312">
        <v>5899.6884</v>
      </c>
      <c r="F32" s="312">
        <v>17527.242999999999</v>
      </c>
      <c r="G32" s="312">
        <v>3065.8141999999998</v>
      </c>
      <c r="H32" s="312">
        <v>1525.9673</v>
      </c>
      <c r="I32" s="312">
        <v>2042.7706000000001</v>
      </c>
      <c r="J32" s="312">
        <v>14982.227999999999</v>
      </c>
      <c r="K32" s="312">
        <v>7309.0353999999998</v>
      </c>
    </row>
    <row r="33" spans="1:11" x14ac:dyDescent="0.2">
      <c r="A33" s="312">
        <v>1820</v>
      </c>
      <c r="B33" s="312">
        <v>1.658291</v>
      </c>
      <c r="C33" s="312">
        <v>5</v>
      </c>
      <c r="D33" s="312">
        <v>340.00857000000002</v>
      </c>
      <c r="E33" s="312">
        <v>6055.1476000000002</v>
      </c>
      <c r="F33" s="312">
        <v>18086.723000000002</v>
      </c>
      <c r="G33" s="312">
        <v>3195.2226999999998</v>
      </c>
      <c r="H33" s="312">
        <v>1569.1726000000001</v>
      </c>
      <c r="I33" s="312">
        <v>2115.6554000000001</v>
      </c>
      <c r="J33" s="312">
        <v>16025.753000000001</v>
      </c>
      <c r="K33" s="312">
        <v>7792.7298000000001</v>
      </c>
    </row>
    <row r="34" spans="1:11" x14ac:dyDescent="0.2">
      <c r="A34" s="312">
        <v>1820</v>
      </c>
      <c r="B34" s="312">
        <v>1.713568</v>
      </c>
      <c r="C34" s="312">
        <v>6</v>
      </c>
      <c r="D34" s="312">
        <v>348.70200999999997</v>
      </c>
      <c r="E34" s="312">
        <v>6221.3163000000004</v>
      </c>
      <c r="F34" s="312">
        <v>18670.603999999999</v>
      </c>
      <c r="G34" s="312">
        <v>3336.1019999999999</v>
      </c>
      <c r="H34" s="312">
        <v>1615.2926</v>
      </c>
      <c r="I34" s="312">
        <v>2190.9551999999999</v>
      </c>
      <c r="J34" s="312">
        <v>17404.758999999998</v>
      </c>
      <c r="K34" s="312">
        <v>8319.4184999999998</v>
      </c>
    </row>
    <row r="35" spans="1:11" x14ac:dyDescent="0.2">
      <c r="A35" s="312">
        <v>1820</v>
      </c>
      <c r="B35" s="312">
        <v>1.7688440000000001</v>
      </c>
      <c r="C35" s="312">
        <v>6</v>
      </c>
      <c r="D35" s="312">
        <v>357.79545999999999</v>
      </c>
      <c r="E35" s="312">
        <v>6399.9449000000004</v>
      </c>
      <c r="F35" s="312">
        <v>19295.157999999999</v>
      </c>
      <c r="G35" s="312">
        <v>3490.4517999999998</v>
      </c>
      <c r="H35" s="312">
        <v>1664.4127000000001</v>
      </c>
      <c r="I35" s="312">
        <v>2268.8308999999999</v>
      </c>
      <c r="J35" s="312">
        <v>19216.032999999999</v>
      </c>
      <c r="K35" s="312">
        <v>8890.2808000000005</v>
      </c>
    </row>
    <row r="36" spans="1:11" x14ac:dyDescent="0.2">
      <c r="A36" s="312">
        <v>1820</v>
      </c>
      <c r="B36" s="312">
        <v>1.8241210000000001</v>
      </c>
      <c r="C36" s="312">
        <v>6</v>
      </c>
      <c r="D36" s="312">
        <v>367.31936000000002</v>
      </c>
      <c r="E36" s="312">
        <v>6591.1724000000004</v>
      </c>
      <c r="F36" s="312">
        <v>19972.752</v>
      </c>
      <c r="G36" s="312">
        <v>3663.7525999999998</v>
      </c>
      <c r="H36" s="312">
        <v>1716.5456999999999</v>
      </c>
      <c r="I36" s="312">
        <v>2349.4319999999998</v>
      </c>
      <c r="J36" s="312">
        <v>21537.163</v>
      </c>
      <c r="K36" s="312">
        <v>9505.6332999999995</v>
      </c>
    </row>
    <row r="37" spans="1:11" x14ac:dyDescent="0.2">
      <c r="A37" s="312">
        <v>1820</v>
      </c>
      <c r="B37" s="312">
        <v>1.879397</v>
      </c>
      <c r="C37" s="312">
        <v>7</v>
      </c>
      <c r="D37" s="312">
        <v>377.33136999999999</v>
      </c>
      <c r="E37" s="312">
        <v>6795.0393000000004</v>
      </c>
      <c r="F37" s="312">
        <v>20705.61</v>
      </c>
      <c r="G37" s="312">
        <v>3868.1713</v>
      </c>
      <c r="H37" s="312">
        <v>1772.0002999999999</v>
      </c>
      <c r="I37" s="312">
        <v>2432.9047999999998</v>
      </c>
      <c r="J37" s="312">
        <v>24417.309000000001</v>
      </c>
      <c r="K37" s="312">
        <v>10164.857</v>
      </c>
    </row>
    <row r="38" spans="1:11" x14ac:dyDescent="0.2">
      <c r="A38" s="312">
        <v>1820</v>
      </c>
      <c r="B38" s="312">
        <v>1.9346730000000001</v>
      </c>
      <c r="C38" s="312">
        <v>7</v>
      </c>
      <c r="D38" s="312">
        <v>387.89972999999998</v>
      </c>
      <c r="E38" s="312">
        <v>7012.4647000000004</v>
      </c>
      <c r="F38" s="312">
        <v>21492.341</v>
      </c>
      <c r="G38" s="312">
        <v>4121.5011999999997</v>
      </c>
      <c r="H38" s="312">
        <v>1831.3507</v>
      </c>
      <c r="I38" s="312">
        <v>2519.4189000000001</v>
      </c>
      <c r="J38" s="312">
        <v>27872.967000000001</v>
      </c>
      <c r="K38" s="312">
        <v>10866.182000000001</v>
      </c>
    </row>
    <row r="39" spans="1:11" x14ac:dyDescent="0.2">
      <c r="A39" s="312">
        <v>1820</v>
      </c>
      <c r="B39" s="312">
        <v>1.9899500000000001</v>
      </c>
      <c r="C39" s="312">
        <v>7</v>
      </c>
      <c r="D39" s="312">
        <v>399.11955</v>
      </c>
      <c r="E39" s="312">
        <v>7245.2761</v>
      </c>
      <c r="F39" s="312">
        <v>22334.91</v>
      </c>
      <c r="G39" s="312">
        <v>4443.2709000000004</v>
      </c>
      <c r="H39" s="312">
        <v>1895.0744999999999</v>
      </c>
      <c r="I39" s="312">
        <v>2609.1776</v>
      </c>
      <c r="J39" s="312">
        <v>31887.363000000001</v>
      </c>
      <c r="K39" s="312">
        <v>11606.742</v>
      </c>
    </row>
    <row r="40" spans="1:11" x14ac:dyDescent="0.2">
      <c r="A40" s="312">
        <v>1820</v>
      </c>
      <c r="B40" s="312">
        <v>2.045226</v>
      </c>
      <c r="C40" s="312">
        <v>8</v>
      </c>
      <c r="D40" s="312">
        <v>411.12956000000003</v>
      </c>
      <c r="E40" s="312">
        <v>7495.4811</v>
      </c>
      <c r="F40" s="312">
        <v>23242.21</v>
      </c>
      <c r="G40" s="312">
        <v>4850.6022999999996</v>
      </c>
      <c r="H40" s="312">
        <v>1963.5413000000001</v>
      </c>
      <c r="I40" s="312">
        <v>2702.4105</v>
      </c>
      <c r="J40" s="312">
        <v>36414.097999999998</v>
      </c>
      <c r="K40" s="312">
        <v>12382.607</v>
      </c>
    </row>
    <row r="41" spans="1:11" x14ac:dyDescent="0.2">
      <c r="A41" s="312">
        <v>1820</v>
      </c>
      <c r="B41" s="312">
        <v>2.1005020000000001</v>
      </c>
      <c r="C41" s="312">
        <v>8</v>
      </c>
      <c r="D41" s="312">
        <v>424.15825000000001</v>
      </c>
      <c r="E41" s="312">
        <v>7765.2721000000001</v>
      </c>
      <c r="F41" s="312">
        <v>24231.31</v>
      </c>
      <c r="G41" s="312">
        <v>5355.5805</v>
      </c>
      <c r="H41" s="312">
        <v>2037.1704999999999</v>
      </c>
      <c r="I41" s="312">
        <v>2799.3598000000002</v>
      </c>
      <c r="J41" s="312">
        <v>41386.582999999999</v>
      </c>
      <c r="K41" s="312">
        <v>13188.72</v>
      </c>
    </row>
    <row r="42" spans="1:11" x14ac:dyDescent="0.2">
      <c r="A42" s="312">
        <v>1820</v>
      </c>
      <c r="B42" s="312">
        <v>2.1557789999999999</v>
      </c>
      <c r="C42" s="312">
        <v>9</v>
      </c>
      <c r="D42" s="312">
        <v>438.51272999999998</v>
      </c>
      <c r="E42" s="312">
        <v>8057.9612999999999</v>
      </c>
      <c r="F42" s="312">
        <v>25320.388999999999</v>
      </c>
      <c r="G42" s="312">
        <v>5963.8374000000003</v>
      </c>
      <c r="H42" s="312">
        <v>2116.4895999999999</v>
      </c>
      <c r="I42" s="312">
        <v>2900.2991999999999</v>
      </c>
      <c r="J42" s="312">
        <v>46732.233</v>
      </c>
      <c r="K42" s="312">
        <v>14018.843000000001</v>
      </c>
    </row>
    <row r="43" spans="1:11" x14ac:dyDescent="0.2">
      <c r="A43" s="312">
        <v>1820</v>
      </c>
      <c r="B43" s="312">
        <v>2.211055</v>
      </c>
      <c r="C43" s="312">
        <v>9</v>
      </c>
      <c r="D43" s="312">
        <v>454.51745</v>
      </c>
      <c r="E43" s="312">
        <v>8377.7777000000006</v>
      </c>
      <c r="F43" s="312">
        <v>26528.811000000002</v>
      </c>
      <c r="G43" s="312">
        <v>6674.4076999999997</v>
      </c>
      <c r="H43" s="312">
        <v>2202.1149999999998</v>
      </c>
      <c r="I43" s="312">
        <v>3005.5462000000002</v>
      </c>
      <c r="J43" s="312">
        <v>52386.04</v>
      </c>
      <c r="K43" s="312">
        <v>14865.669</v>
      </c>
    </row>
    <row r="44" spans="1:11" x14ac:dyDescent="0.2">
      <c r="A44" s="312">
        <v>1820</v>
      </c>
      <c r="B44" s="312">
        <v>2.2663319999999998</v>
      </c>
      <c r="C44" s="312">
        <v>10</v>
      </c>
      <c r="D44" s="312">
        <v>472.50187</v>
      </c>
      <c r="E44" s="312">
        <v>8728.6720999999998</v>
      </c>
      <c r="F44" s="312">
        <v>27912.04</v>
      </c>
      <c r="G44" s="312">
        <v>7480.1893</v>
      </c>
      <c r="H44" s="312">
        <v>2294.9214000000002</v>
      </c>
      <c r="I44" s="312">
        <v>3115.4582</v>
      </c>
      <c r="J44" s="312">
        <v>58297.228000000003</v>
      </c>
      <c r="K44" s="312">
        <v>15720.967000000001</v>
      </c>
    </row>
    <row r="45" spans="1:11" x14ac:dyDescent="0.2">
      <c r="A45" s="312">
        <v>1820</v>
      </c>
      <c r="B45" s="312">
        <v>2.3216079999999999</v>
      </c>
      <c r="C45" s="312">
        <v>10</v>
      </c>
      <c r="D45" s="312">
        <v>492.80180999999999</v>
      </c>
      <c r="E45" s="312">
        <v>9114.2981999999993</v>
      </c>
      <c r="F45" s="312">
        <v>29659.292000000001</v>
      </c>
      <c r="G45" s="312">
        <v>8369.3292000000001</v>
      </c>
      <c r="H45" s="312">
        <v>2395.982</v>
      </c>
      <c r="I45" s="312">
        <v>3230.4360000000001</v>
      </c>
      <c r="J45" s="312">
        <v>64427.184000000001</v>
      </c>
      <c r="K45" s="312">
        <v>16575.594000000001</v>
      </c>
    </row>
    <row r="46" spans="1:11" x14ac:dyDescent="0.2">
      <c r="A46" s="312">
        <v>1820</v>
      </c>
      <c r="B46" s="312">
        <v>2.376884</v>
      </c>
      <c r="C46" s="312">
        <v>11</v>
      </c>
      <c r="D46" s="312">
        <v>515.73895000000005</v>
      </c>
      <c r="E46" s="312">
        <v>9539.7793999999994</v>
      </c>
      <c r="F46" s="312">
        <v>32169.505000000001</v>
      </c>
      <c r="G46" s="312">
        <v>9327.4501999999993</v>
      </c>
      <c r="H46" s="312">
        <v>2506.7512999999999</v>
      </c>
      <c r="I46" s="312">
        <v>3350.9413</v>
      </c>
      <c r="J46" s="312">
        <v>70737.41</v>
      </c>
      <c r="K46" s="312">
        <v>17419.665000000001</v>
      </c>
    </row>
    <row r="47" spans="1:11" x14ac:dyDescent="0.2">
      <c r="A47" s="312">
        <v>1820</v>
      </c>
      <c r="B47" s="312">
        <v>2.4321609999999998</v>
      </c>
      <c r="C47" s="312">
        <v>11</v>
      </c>
      <c r="D47" s="312">
        <v>541.56755999999996</v>
      </c>
      <c r="E47" s="312">
        <v>10012.621999999999</v>
      </c>
      <c r="F47" s="312">
        <v>35987.004999999997</v>
      </c>
      <c r="G47" s="312">
        <v>10340.370000000001</v>
      </c>
      <c r="H47" s="312">
        <v>2629.6756</v>
      </c>
      <c r="I47" s="312">
        <v>3477.4866000000002</v>
      </c>
      <c r="J47" s="312">
        <v>77170.260999999999</v>
      </c>
      <c r="K47" s="312">
        <v>18242.830000000002</v>
      </c>
    </row>
    <row r="48" spans="1:11" x14ac:dyDescent="0.2">
      <c r="A48" s="312">
        <v>1820</v>
      </c>
      <c r="B48" s="312">
        <v>2.4874369999999999</v>
      </c>
      <c r="C48" s="312">
        <v>12</v>
      </c>
      <c r="D48" s="312">
        <v>570.44578000000001</v>
      </c>
      <c r="E48" s="312">
        <v>10541.855</v>
      </c>
      <c r="F48" s="312">
        <v>41658.324000000001</v>
      </c>
      <c r="G48" s="312">
        <v>11395.987999999999</v>
      </c>
      <c r="H48" s="312">
        <v>2768.6192000000001</v>
      </c>
      <c r="I48" s="312">
        <v>3610.5976000000001</v>
      </c>
      <c r="J48" s="312">
        <v>83637.817999999999</v>
      </c>
      <c r="K48" s="312">
        <v>19034.510999999999</v>
      </c>
    </row>
    <row r="49" spans="1:11" x14ac:dyDescent="0.2">
      <c r="A49" s="312">
        <v>1820</v>
      </c>
      <c r="B49" s="312">
        <v>2.5427140000000001</v>
      </c>
      <c r="C49" s="312">
        <v>13</v>
      </c>
      <c r="D49" s="312">
        <v>602.48482000000001</v>
      </c>
      <c r="E49" s="312">
        <v>11136.852999999999</v>
      </c>
      <c r="F49" s="312">
        <v>49590.074999999997</v>
      </c>
      <c r="G49" s="312">
        <v>12484.128000000001</v>
      </c>
      <c r="H49" s="312">
        <v>2928.8172</v>
      </c>
      <c r="I49" s="312">
        <v>3750.8029000000001</v>
      </c>
      <c r="J49" s="312">
        <v>90023.444000000003</v>
      </c>
      <c r="K49" s="312">
        <v>19784.189999999999</v>
      </c>
    </row>
    <row r="50" spans="1:11" x14ac:dyDescent="0.2">
      <c r="A50" s="312">
        <v>1820</v>
      </c>
      <c r="B50" s="312">
        <v>2.5979899999999998</v>
      </c>
      <c r="C50" s="312">
        <v>13</v>
      </c>
      <c r="D50" s="312">
        <v>637.79025000000001</v>
      </c>
      <c r="E50" s="312">
        <v>11806.857</v>
      </c>
      <c r="F50" s="312">
        <v>59954.27</v>
      </c>
      <c r="G50" s="312">
        <v>13595.825999999999</v>
      </c>
      <c r="H50" s="312">
        <v>3116.4171999999999</v>
      </c>
      <c r="I50" s="312">
        <v>3898.6113</v>
      </c>
      <c r="J50" s="312">
        <v>96196.099000000002</v>
      </c>
      <c r="K50" s="312">
        <v>20481.723000000002</v>
      </c>
    </row>
    <row r="51" spans="1:11" x14ac:dyDescent="0.2">
      <c r="A51" s="312">
        <v>1820</v>
      </c>
      <c r="B51" s="312">
        <v>2.6532659999999999</v>
      </c>
      <c r="C51" s="312">
        <v>14</v>
      </c>
      <c r="D51" s="312">
        <v>676.47402999999997</v>
      </c>
      <c r="E51" s="312">
        <v>12560.21</v>
      </c>
      <c r="F51" s="312">
        <v>72664.631999999998</v>
      </c>
      <c r="G51" s="312">
        <v>14722.12</v>
      </c>
      <c r="H51" s="312">
        <v>3337.7132999999999</v>
      </c>
      <c r="I51" s="312">
        <v>4054.4472999999998</v>
      </c>
      <c r="J51" s="312">
        <v>102032.36</v>
      </c>
      <c r="K51" s="312">
        <v>21117.473000000002</v>
      </c>
    </row>
    <row r="52" spans="1:11" x14ac:dyDescent="0.2">
      <c r="A52" s="312">
        <v>1820</v>
      </c>
      <c r="B52" s="312">
        <v>2.7085430000000001</v>
      </c>
      <c r="C52" s="312">
        <v>15</v>
      </c>
      <c r="D52" s="312">
        <v>718.69903999999997</v>
      </c>
      <c r="E52" s="312">
        <v>13404.726000000001</v>
      </c>
      <c r="F52" s="312">
        <v>87436.801000000007</v>
      </c>
      <c r="G52" s="312">
        <v>15852.208000000001</v>
      </c>
      <c r="H52" s="312">
        <v>3598.3523</v>
      </c>
      <c r="I52" s="312">
        <v>4218.6021000000001</v>
      </c>
      <c r="J52" s="312">
        <v>107431.83</v>
      </c>
      <c r="K52" s="312">
        <v>21682.437999999998</v>
      </c>
    </row>
    <row r="53" spans="1:11" x14ac:dyDescent="0.2">
      <c r="A53" s="312">
        <v>1820</v>
      </c>
      <c r="B53" s="312">
        <v>2.7638189999999998</v>
      </c>
      <c r="C53" s="312">
        <v>16</v>
      </c>
      <c r="D53" s="312">
        <v>764.73526000000004</v>
      </c>
      <c r="E53" s="312">
        <v>14350.449000000001</v>
      </c>
      <c r="F53" s="312">
        <v>103882.86</v>
      </c>
      <c r="G53" s="312">
        <v>16971.184000000001</v>
      </c>
      <c r="H53" s="312">
        <v>3902.7613000000001</v>
      </c>
      <c r="I53" s="312">
        <v>4391.1728999999996</v>
      </c>
      <c r="J53" s="312">
        <v>112319.36</v>
      </c>
      <c r="K53" s="312">
        <v>22168.436000000002</v>
      </c>
    </row>
    <row r="54" spans="1:11" x14ac:dyDescent="0.2">
      <c r="A54" s="312">
        <v>1820</v>
      </c>
      <c r="B54" s="312">
        <v>2.8190949999999999</v>
      </c>
      <c r="C54" s="312">
        <v>17</v>
      </c>
      <c r="D54" s="312">
        <v>814.99267999999995</v>
      </c>
      <c r="E54" s="312">
        <v>15413.246999999999</v>
      </c>
      <c r="F54" s="312">
        <v>121611.95</v>
      </c>
      <c r="G54" s="312">
        <v>18059.732</v>
      </c>
      <c r="H54" s="312">
        <v>4253.8712999999998</v>
      </c>
      <c r="I54" s="312">
        <v>4571.9843000000001</v>
      </c>
      <c r="J54" s="312">
        <v>116638.45</v>
      </c>
      <c r="K54" s="312">
        <v>22568.222000000002</v>
      </c>
    </row>
    <row r="55" spans="1:11" x14ac:dyDescent="0.2">
      <c r="A55" s="312">
        <v>1820</v>
      </c>
      <c r="B55" s="312">
        <v>2.8743720000000001</v>
      </c>
      <c r="C55" s="312">
        <v>18</v>
      </c>
      <c r="D55" s="312">
        <v>870.07237999999995</v>
      </c>
      <c r="E55" s="312">
        <v>16618.973999999998</v>
      </c>
      <c r="F55" s="312">
        <v>140287.79</v>
      </c>
      <c r="G55" s="312">
        <v>19098.135999999999</v>
      </c>
      <c r="H55" s="312">
        <v>4652.8876</v>
      </c>
      <c r="I55" s="312">
        <v>4760.5492000000004</v>
      </c>
      <c r="J55" s="312">
        <v>120338.16</v>
      </c>
      <c r="K55" s="312">
        <v>22875.667000000001</v>
      </c>
    </row>
    <row r="56" spans="1:11" x14ac:dyDescent="0.2">
      <c r="A56" s="312">
        <v>1820</v>
      </c>
      <c r="B56" s="312">
        <v>2.9296479999999998</v>
      </c>
      <c r="C56" s="312">
        <v>19</v>
      </c>
      <c r="D56" s="312">
        <v>930.82036000000005</v>
      </c>
      <c r="E56" s="312">
        <v>18001.988000000001</v>
      </c>
      <c r="F56" s="312">
        <v>159641.48000000001</v>
      </c>
      <c r="G56" s="312">
        <v>20071.624</v>
      </c>
      <c r="H56" s="312">
        <v>5099.5538999999999</v>
      </c>
      <c r="I56" s="312">
        <v>4956.0362999999998</v>
      </c>
      <c r="J56" s="312">
        <v>123357.71</v>
      </c>
      <c r="K56" s="312">
        <v>23085.914000000001</v>
      </c>
    </row>
    <row r="57" spans="1:11" x14ac:dyDescent="0.2">
      <c r="A57" s="312">
        <v>1820</v>
      </c>
      <c r="B57" s="312">
        <v>2.9849250000000001</v>
      </c>
      <c r="C57" s="312">
        <v>20</v>
      </c>
      <c r="D57" s="312">
        <v>998.33113000000003</v>
      </c>
      <c r="E57" s="312">
        <v>19601.187000000002</v>
      </c>
      <c r="F57" s="312">
        <v>179497.82</v>
      </c>
      <c r="G57" s="312">
        <v>20973.129000000001</v>
      </c>
      <c r="H57" s="312">
        <v>5592.6505999999999</v>
      </c>
      <c r="I57" s="312">
        <v>5157.2506000000003</v>
      </c>
      <c r="J57" s="312">
        <v>125613.87</v>
      </c>
      <c r="K57" s="312">
        <v>23195.603999999999</v>
      </c>
    </row>
    <row r="58" spans="1:11" x14ac:dyDescent="0.2">
      <c r="A58" s="312">
        <v>1820</v>
      </c>
      <c r="B58" s="312">
        <v>3.0402010000000002</v>
      </c>
      <c r="C58" s="312">
        <v>20</v>
      </c>
      <c r="D58" s="312">
        <v>1073.8517999999999</v>
      </c>
      <c r="E58" s="312">
        <v>21457.473999999998</v>
      </c>
      <c r="F58" s="312">
        <v>199709.2</v>
      </c>
      <c r="G58" s="312">
        <v>21802.731</v>
      </c>
      <c r="H58" s="312">
        <v>6130.5185000000001</v>
      </c>
      <c r="I58" s="312">
        <v>5362.6349</v>
      </c>
      <c r="J58" s="312">
        <v>126997.41</v>
      </c>
      <c r="K58" s="312">
        <v>23203.041000000001</v>
      </c>
    </row>
    <row r="59" spans="1:11" x14ac:dyDescent="0.2">
      <c r="A59" s="312">
        <v>1820</v>
      </c>
      <c r="B59" s="312">
        <v>3.0954769999999998</v>
      </c>
      <c r="C59" s="312">
        <v>20</v>
      </c>
      <c r="D59" s="312">
        <v>1158.6187</v>
      </c>
      <c r="E59" s="312">
        <v>23610.76</v>
      </c>
      <c r="F59" s="312">
        <v>220031.28</v>
      </c>
      <c r="G59" s="312">
        <v>22563.031999999999</v>
      </c>
      <c r="H59" s="312">
        <v>6711.3928999999998</v>
      </c>
      <c r="I59" s="312">
        <v>5570.2776000000003</v>
      </c>
      <c r="J59" s="312">
        <v>127379.38</v>
      </c>
      <c r="K59" s="312">
        <v>23108.278999999999</v>
      </c>
    </row>
    <row r="60" spans="1:11" x14ac:dyDescent="0.2">
      <c r="A60" s="312">
        <v>1820</v>
      </c>
      <c r="B60" s="312">
        <v>3.1507540000000001</v>
      </c>
      <c r="C60" s="312">
        <v>25</v>
      </c>
      <c r="D60" s="312">
        <v>1253.7273</v>
      </c>
      <c r="E60" s="312">
        <v>26093.393</v>
      </c>
      <c r="F60" s="312">
        <v>239997.56</v>
      </c>
      <c r="G60" s="312">
        <v>23252.972000000002</v>
      </c>
      <c r="H60" s="312">
        <v>7333.5438999999997</v>
      </c>
      <c r="I60" s="312">
        <v>5777.9477999999999</v>
      </c>
      <c r="J60" s="312">
        <v>126630.29</v>
      </c>
      <c r="K60" s="312">
        <v>22913.124</v>
      </c>
    </row>
    <row r="61" spans="1:11" x14ac:dyDescent="0.2">
      <c r="A61" s="312">
        <v>1820</v>
      </c>
      <c r="B61" s="312">
        <v>3.2060300000000002</v>
      </c>
      <c r="C61" s="312">
        <v>25</v>
      </c>
      <c r="D61" s="312">
        <v>1360.0017</v>
      </c>
      <c r="E61" s="312">
        <v>28924.076000000001</v>
      </c>
      <c r="F61" s="312">
        <v>258846.76</v>
      </c>
      <c r="G61" s="312">
        <v>23865.531999999999</v>
      </c>
      <c r="H61" s="312">
        <v>7995.1944000000003</v>
      </c>
      <c r="I61" s="312">
        <v>5983.1246000000001</v>
      </c>
      <c r="J61" s="312">
        <v>124649.42</v>
      </c>
      <c r="K61" s="312">
        <v>22621.005000000001</v>
      </c>
    </row>
    <row r="62" spans="1:11" x14ac:dyDescent="0.2">
      <c r="A62" s="312">
        <v>1820</v>
      </c>
      <c r="B62" s="312">
        <v>3.261307</v>
      </c>
      <c r="C62" s="312">
        <v>25</v>
      </c>
      <c r="D62" s="312">
        <v>1477.8837000000001</v>
      </c>
      <c r="E62" s="312">
        <v>32103.955999999998</v>
      </c>
      <c r="F62" s="312">
        <v>275544.03000000003</v>
      </c>
      <c r="G62" s="312">
        <v>24387.146000000001</v>
      </c>
      <c r="H62" s="312">
        <v>8694.0750000000007</v>
      </c>
      <c r="I62" s="312">
        <v>6183.0379000000003</v>
      </c>
      <c r="J62" s="312">
        <v>121394.44</v>
      </c>
      <c r="K62" s="312">
        <v>22236.782999999999</v>
      </c>
    </row>
    <row r="63" spans="1:11" x14ac:dyDescent="0.2">
      <c r="A63" s="312">
        <v>1820</v>
      </c>
      <c r="B63" s="312">
        <v>3.3165830000000001</v>
      </c>
      <c r="C63" s="312">
        <v>30</v>
      </c>
      <c r="D63" s="312">
        <v>1607.3851</v>
      </c>
      <c r="E63" s="312">
        <v>35617.074000000001</v>
      </c>
      <c r="F63" s="312">
        <v>288907.57</v>
      </c>
      <c r="G63" s="312">
        <v>24797.895</v>
      </c>
      <c r="H63" s="312">
        <v>9426.7410999999993</v>
      </c>
      <c r="I63" s="312">
        <v>6374.7218000000003</v>
      </c>
      <c r="J63" s="312">
        <v>116905.72</v>
      </c>
      <c r="K63" s="312">
        <v>21766.567999999999</v>
      </c>
    </row>
    <row r="64" spans="1:11" x14ac:dyDescent="0.2">
      <c r="A64" s="312">
        <v>1820</v>
      </c>
      <c r="B64" s="312">
        <v>3.3718590000000002</v>
      </c>
      <c r="C64" s="312">
        <v>30</v>
      </c>
      <c r="D64" s="312">
        <v>1748.0555999999999</v>
      </c>
      <c r="E64" s="312">
        <v>39434.523999999998</v>
      </c>
      <c r="F64" s="312">
        <v>297826.28999999998</v>
      </c>
      <c r="G64" s="312">
        <v>25072.222000000002</v>
      </c>
      <c r="H64" s="312">
        <v>10187.907999999999</v>
      </c>
      <c r="I64" s="312">
        <v>6555.1129000000001</v>
      </c>
      <c r="J64" s="312">
        <v>111313.11</v>
      </c>
      <c r="K64" s="312">
        <v>21217.518</v>
      </c>
    </row>
    <row r="65" spans="1:11" x14ac:dyDescent="0.2">
      <c r="A65" s="312">
        <v>1820</v>
      </c>
      <c r="B65" s="312">
        <v>3.427136</v>
      </c>
      <c r="C65" s="312">
        <v>30</v>
      </c>
      <c r="D65" s="312">
        <v>1899.0160000000001</v>
      </c>
      <c r="E65" s="312">
        <v>43516.55</v>
      </c>
      <c r="F65" s="312">
        <v>301514.40000000002</v>
      </c>
      <c r="G65" s="312">
        <v>25181.646000000001</v>
      </c>
      <c r="H65" s="312">
        <v>10969.87</v>
      </c>
      <c r="I65" s="312">
        <v>6721.1334999999999</v>
      </c>
      <c r="J65" s="312">
        <v>104816.58</v>
      </c>
      <c r="K65" s="312">
        <v>20597.752</v>
      </c>
    </row>
    <row r="66" spans="1:11" x14ac:dyDescent="0.2">
      <c r="A66" s="312">
        <v>1820</v>
      </c>
      <c r="B66" s="312">
        <v>3.4824120000000001</v>
      </c>
      <c r="C66" s="312">
        <v>35</v>
      </c>
      <c r="D66" s="312">
        <v>2059.0165999999999</v>
      </c>
      <c r="E66" s="312">
        <v>47813.714999999997</v>
      </c>
      <c r="F66" s="312">
        <v>299724.12</v>
      </c>
      <c r="G66" s="312">
        <v>25099.059000000001</v>
      </c>
      <c r="H66" s="312">
        <v>11762.290999999999</v>
      </c>
      <c r="I66" s="312">
        <v>6869.7808000000005</v>
      </c>
      <c r="J66" s="312">
        <v>97654.338000000003</v>
      </c>
      <c r="K66" s="312">
        <v>19916.089</v>
      </c>
    </row>
    <row r="67" spans="1:11" x14ac:dyDescent="0.2">
      <c r="A67" s="312">
        <v>1820</v>
      </c>
      <c r="B67" s="312">
        <v>3.5376880000000002</v>
      </c>
      <c r="C67" s="312">
        <v>35</v>
      </c>
      <c r="D67" s="312">
        <v>2226.4481000000001</v>
      </c>
      <c r="E67" s="312">
        <v>52266.237000000001</v>
      </c>
      <c r="F67" s="312">
        <v>292800.46000000002</v>
      </c>
      <c r="G67" s="312">
        <v>24803.49</v>
      </c>
      <c r="H67" s="312">
        <v>12552.746999999999</v>
      </c>
      <c r="I67" s="312">
        <v>6998.2169000000004</v>
      </c>
      <c r="J67" s="312">
        <v>90070.695999999996</v>
      </c>
      <c r="K67" s="312">
        <v>19181.817999999999</v>
      </c>
    </row>
    <row r="68" spans="1:11" x14ac:dyDescent="0.2">
      <c r="A68" s="312">
        <v>1820</v>
      </c>
      <c r="B68" s="312">
        <v>3.592965</v>
      </c>
      <c r="C68" s="312">
        <v>35</v>
      </c>
      <c r="D68" s="312">
        <v>2399.3445000000002</v>
      </c>
      <c r="E68" s="312">
        <v>56802.934999999998</v>
      </c>
      <c r="F68" s="312">
        <v>281502.42</v>
      </c>
      <c r="G68" s="312">
        <v>24283.751</v>
      </c>
      <c r="H68" s="312">
        <v>13327.84</v>
      </c>
      <c r="I68" s="312">
        <v>7103.8481000000002</v>
      </c>
      <c r="J68" s="312">
        <v>82291.822</v>
      </c>
      <c r="K68" s="312">
        <v>18404.649000000001</v>
      </c>
    </row>
    <row r="69" spans="1:11" x14ac:dyDescent="0.2">
      <c r="A69" s="312">
        <v>1820</v>
      </c>
      <c r="B69" s="312">
        <v>3.6482410000000001</v>
      </c>
      <c r="C69" s="312">
        <v>40</v>
      </c>
      <c r="D69" s="312">
        <v>2575.3955999999998</v>
      </c>
      <c r="E69" s="312">
        <v>61340.046000000002</v>
      </c>
      <c r="F69" s="312">
        <v>266719.09999999998</v>
      </c>
      <c r="G69" s="312">
        <v>23541.365000000002</v>
      </c>
      <c r="H69" s="312">
        <v>14074.14</v>
      </c>
      <c r="I69" s="312">
        <v>7184.3948</v>
      </c>
      <c r="J69" s="312">
        <v>74517.539000000004</v>
      </c>
      <c r="K69" s="312">
        <v>17594.492999999999</v>
      </c>
    </row>
    <row r="70" spans="1:11" x14ac:dyDescent="0.2">
      <c r="A70" s="312">
        <v>1820</v>
      </c>
      <c r="B70" s="312">
        <v>3.7035179999999999</v>
      </c>
      <c r="C70" s="312">
        <v>40</v>
      </c>
      <c r="D70" s="312">
        <v>2752.0326</v>
      </c>
      <c r="E70" s="312">
        <v>65780.47</v>
      </c>
      <c r="F70" s="312">
        <v>249286.38</v>
      </c>
      <c r="G70" s="312">
        <v>22591.530999999999</v>
      </c>
      <c r="H70" s="312">
        <v>14778.683000000001</v>
      </c>
      <c r="I70" s="312">
        <v>7237.9737999999998</v>
      </c>
      <c r="J70" s="312">
        <v>66930.345000000001</v>
      </c>
      <c r="K70" s="312">
        <v>16761.101999999999</v>
      </c>
    </row>
    <row r="71" spans="1:11" x14ac:dyDescent="0.2">
      <c r="A71" s="312">
        <v>1820</v>
      </c>
      <c r="B71" s="312">
        <v>3.758794</v>
      </c>
      <c r="C71" s="312">
        <v>45</v>
      </c>
      <c r="D71" s="312">
        <v>2926.4911999999999</v>
      </c>
      <c r="E71" s="312">
        <v>70013.53</v>
      </c>
      <c r="F71" s="312">
        <v>229891.78</v>
      </c>
      <c r="G71" s="312">
        <v>21461.616999999998</v>
      </c>
      <c r="H71" s="312">
        <v>15429.093000000001</v>
      </c>
      <c r="I71" s="312">
        <v>7263.1329999999998</v>
      </c>
      <c r="J71" s="312">
        <v>59705.837</v>
      </c>
      <c r="K71" s="312">
        <v>15913.815000000001</v>
      </c>
    </row>
    <row r="72" spans="1:11" x14ac:dyDescent="0.2">
      <c r="A72" s="312">
        <v>1820</v>
      </c>
      <c r="B72" s="312">
        <v>3.8140700000000001</v>
      </c>
      <c r="C72" s="312">
        <v>45</v>
      </c>
      <c r="D72" s="312">
        <v>3095.8384000000001</v>
      </c>
      <c r="E72" s="312">
        <v>73916.869000000006</v>
      </c>
      <c r="F72" s="312">
        <v>209057.34</v>
      </c>
      <c r="G72" s="312">
        <v>20187.476999999999</v>
      </c>
      <c r="H72" s="312">
        <v>16013.172</v>
      </c>
      <c r="I72" s="312">
        <v>7258.8517000000002</v>
      </c>
      <c r="J72" s="312">
        <v>53015.498</v>
      </c>
      <c r="K72" s="312">
        <v>15061.411</v>
      </c>
    </row>
    <row r="73" spans="1:11" x14ac:dyDescent="0.2">
      <c r="A73" s="312">
        <v>1820</v>
      </c>
      <c r="B73" s="312">
        <v>3.8693469999999999</v>
      </c>
      <c r="C73" s="312">
        <v>50</v>
      </c>
      <c r="D73" s="312">
        <v>3257.0632999999998</v>
      </c>
      <c r="E73" s="312">
        <v>77362.481</v>
      </c>
      <c r="F73" s="312">
        <v>187205.47</v>
      </c>
      <c r="G73" s="312">
        <v>18808.938999999998</v>
      </c>
      <c r="H73" s="312">
        <v>16518.420999999998</v>
      </c>
      <c r="I73" s="312">
        <v>7224.5576000000001</v>
      </c>
      <c r="J73" s="312">
        <v>47018.749000000003</v>
      </c>
      <c r="K73" s="312">
        <v>14211.964</v>
      </c>
    </row>
    <row r="74" spans="1:11" x14ac:dyDescent="0.2">
      <c r="A74" s="312">
        <v>1820</v>
      </c>
      <c r="B74" s="312">
        <v>3.924623</v>
      </c>
      <c r="C74" s="312">
        <v>50</v>
      </c>
      <c r="D74" s="312">
        <v>3407.2476999999999</v>
      </c>
      <c r="E74" s="312">
        <v>80228.644</v>
      </c>
      <c r="F74" s="312">
        <v>164752.72</v>
      </c>
      <c r="G74" s="312">
        <v>17366.121999999999</v>
      </c>
      <c r="H74" s="312">
        <v>16931.724999999999</v>
      </c>
      <c r="I74" s="312">
        <v>7160.1228000000001</v>
      </c>
      <c r="J74" s="312">
        <v>41846.747000000003</v>
      </c>
      <c r="K74" s="312">
        <v>13372.656000000001</v>
      </c>
    </row>
    <row r="75" spans="1:11" x14ac:dyDescent="0.2">
      <c r="A75" s="312">
        <v>1820</v>
      </c>
      <c r="B75" s="312">
        <v>3.9798990000000001</v>
      </c>
      <c r="C75" s="312">
        <v>55</v>
      </c>
      <c r="D75" s="312">
        <v>3543.7347</v>
      </c>
      <c r="E75" s="312">
        <v>82415.407999999996</v>
      </c>
      <c r="F75" s="312">
        <v>142177.14000000001</v>
      </c>
      <c r="G75" s="312">
        <v>15897.7</v>
      </c>
      <c r="H75" s="312">
        <v>17239.365000000002</v>
      </c>
      <c r="I75" s="312">
        <v>7065.8289000000004</v>
      </c>
      <c r="J75" s="312">
        <v>37588.472999999998</v>
      </c>
      <c r="K75" s="312">
        <v>12549.678</v>
      </c>
    </row>
    <row r="76" spans="1:11" x14ac:dyDescent="0.2">
      <c r="A76" s="312">
        <v>1820</v>
      </c>
      <c r="B76" s="312">
        <v>4.0351759999999999</v>
      </c>
      <c r="C76" s="312">
        <v>55</v>
      </c>
      <c r="D76" s="312">
        <v>3664.2763</v>
      </c>
      <c r="E76" s="312">
        <v>83854.932000000001</v>
      </c>
      <c r="F76" s="312">
        <v>120055.37</v>
      </c>
      <c r="G76" s="312">
        <v>14441.550999999999</v>
      </c>
      <c r="H76" s="312">
        <v>17427.507000000001</v>
      </c>
      <c r="I76" s="312">
        <v>6942.3441999999995</v>
      </c>
      <c r="J76" s="312">
        <v>34278.597999999998</v>
      </c>
      <c r="K76" s="312">
        <v>11748.223</v>
      </c>
    </row>
    <row r="77" spans="1:11" x14ac:dyDescent="0.2">
      <c r="A77" s="312">
        <v>1820</v>
      </c>
      <c r="B77" s="312">
        <v>4.090452</v>
      </c>
      <c r="C77" s="312">
        <v>60</v>
      </c>
      <c r="D77" s="312">
        <v>3767.1352000000002</v>
      </c>
      <c r="E77" s="312">
        <v>84512.504000000001</v>
      </c>
      <c r="F77" s="312">
        <v>99075.327000000005</v>
      </c>
      <c r="G77" s="312">
        <v>13035.15</v>
      </c>
      <c r="H77" s="312">
        <v>17483.183000000001</v>
      </c>
      <c r="I77" s="312">
        <v>6790.7578999999996</v>
      </c>
      <c r="J77" s="312">
        <v>31886.992999999999</v>
      </c>
      <c r="K77" s="312">
        <v>10972.581</v>
      </c>
    </row>
    <row r="78" spans="1:11" x14ac:dyDescent="0.2">
      <c r="A78" s="312">
        <v>1820</v>
      </c>
      <c r="B78" s="312">
        <v>4.1457290000000002</v>
      </c>
      <c r="C78" s="312">
        <v>65</v>
      </c>
      <c r="D78" s="312">
        <v>3851.0979000000002</v>
      </c>
      <c r="E78" s="312">
        <v>84382.293999999994</v>
      </c>
      <c r="F78" s="312">
        <v>80012.035999999993</v>
      </c>
      <c r="G78" s="312">
        <v>11713.058000000001</v>
      </c>
      <c r="H78" s="312">
        <v>17395.726999999999</v>
      </c>
      <c r="I78" s="312">
        <v>6612.5828000000001</v>
      </c>
      <c r="J78" s="312">
        <v>30317.489000000001</v>
      </c>
      <c r="K78" s="312">
        <v>10226.439</v>
      </c>
    </row>
    <row r="79" spans="1:11" x14ac:dyDescent="0.2">
      <c r="A79" s="312">
        <v>1820</v>
      </c>
      <c r="B79" s="312">
        <v>4.2010050000000003</v>
      </c>
      <c r="C79" s="312">
        <v>65</v>
      </c>
      <c r="D79" s="312">
        <v>3915.3924999999999</v>
      </c>
      <c r="E79" s="312">
        <v>83488.394</v>
      </c>
      <c r="F79" s="312">
        <v>63640.014999999999</v>
      </c>
      <c r="G79" s="312">
        <v>10504.141</v>
      </c>
      <c r="H79" s="312">
        <v>17158.302</v>
      </c>
      <c r="I79" s="312">
        <v>6409.7236000000003</v>
      </c>
      <c r="J79" s="312">
        <v>29419.277999999998</v>
      </c>
      <c r="K79" s="312">
        <v>9513.0157999999992</v>
      </c>
    </row>
    <row r="80" spans="1:11" x14ac:dyDescent="0.2">
      <c r="A80" s="312">
        <v>1820</v>
      </c>
      <c r="B80" s="312">
        <v>4.2562810000000004</v>
      </c>
      <c r="C80" s="312">
        <v>70</v>
      </c>
      <c r="D80" s="312">
        <v>3959.5812999999998</v>
      </c>
      <c r="E80" s="312">
        <v>81882.118000000002</v>
      </c>
      <c r="F80" s="312">
        <v>50550.447</v>
      </c>
      <c r="G80" s="312">
        <v>9430.6535000000003</v>
      </c>
      <c r="H80" s="312">
        <v>16769.510999999999</v>
      </c>
      <c r="I80" s="312">
        <v>6184.4251999999997</v>
      </c>
      <c r="J80" s="312">
        <v>29008.915000000001</v>
      </c>
      <c r="K80" s="312">
        <v>8834.9686000000002</v>
      </c>
    </row>
    <row r="81" spans="1:11" x14ac:dyDescent="0.2">
      <c r="A81" s="312">
        <v>1820</v>
      </c>
      <c r="B81" s="312">
        <v>4.3115579999999998</v>
      </c>
      <c r="C81" s="312">
        <v>75</v>
      </c>
      <c r="D81" s="312">
        <v>3983.5162</v>
      </c>
      <c r="E81" s="312">
        <v>79632.589000000007</v>
      </c>
      <c r="F81" s="312">
        <v>41024.284</v>
      </c>
      <c r="G81" s="312">
        <v>8507.3277999999991</v>
      </c>
      <c r="H81" s="312">
        <v>16234.518</v>
      </c>
      <c r="I81" s="312">
        <v>5939.2413999999999</v>
      </c>
      <c r="J81" s="312">
        <v>28898.891</v>
      </c>
      <c r="K81" s="312">
        <v>8194.2628000000004</v>
      </c>
    </row>
    <row r="82" spans="1:11" x14ac:dyDescent="0.2">
      <c r="A82" s="312">
        <v>1820</v>
      </c>
      <c r="B82" s="312">
        <v>4.3668339999999999</v>
      </c>
      <c r="C82" s="312">
        <v>80</v>
      </c>
      <c r="D82" s="312">
        <v>3987.3224</v>
      </c>
      <c r="E82" s="312">
        <v>76816.911999999997</v>
      </c>
      <c r="F82" s="312">
        <v>34989.264000000003</v>
      </c>
      <c r="G82" s="312">
        <v>7740.2893999999997</v>
      </c>
      <c r="H82" s="312">
        <v>15565.203</v>
      </c>
      <c r="I82" s="312">
        <v>5677.0398999999998</v>
      </c>
      <c r="J82" s="312">
        <v>28924.435000000001</v>
      </c>
      <c r="K82" s="312">
        <v>7592.1</v>
      </c>
    </row>
    <row r="83" spans="1:11" x14ac:dyDescent="0.2">
      <c r="A83" s="312">
        <v>1820</v>
      </c>
      <c r="B83" s="312">
        <v>4.4221110000000001</v>
      </c>
      <c r="C83" s="312">
        <v>85</v>
      </c>
      <c r="D83" s="312">
        <v>3971.4029999999998</v>
      </c>
      <c r="E83" s="312">
        <v>73516.131999999998</v>
      </c>
      <c r="F83" s="312">
        <v>32044.501</v>
      </c>
      <c r="G83" s="312">
        <v>7126.0033000000003</v>
      </c>
      <c r="H83" s="312">
        <v>14779.494000000001</v>
      </c>
      <c r="I83" s="312">
        <v>5400.9645</v>
      </c>
      <c r="J83" s="312">
        <v>28958.078000000001</v>
      </c>
      <c r="K83" s="312">
        <v>7028.8410000000003</v>
      </c>
    </row>
    <row r="84" spans="1:11" x14ac:dyDescent="0.2">
      <c r="A84" s="312">
        <v>1820</v>
      </c>
      <c r="B84" s="312">
        <v>4.4773870000000002</v>
      </c>
      <c r="C84" s="312">
        <v>90</v>
      </c>
      <c r="D84" s="312">
        <v>3936.5245</v>
      </c>
      <c r="E84" s="312">
        <v>69816.411999999997</v>
      </c>
      <c r="F84" s="312">
        <v>31557.254000000001</v>
      </c>
      <c r="G84" s="312">
        <v>6651.2307000000001</v>
      </c>
      <c r="H84" s="312">
        <v>13900.125</v>
      </c>
      <c r="I84" s="312">
        <v>5114.3687</v>
      </c>
      <c r="J84" s="312">
        <v>28912.75</v>
      </c>
      <c r="K84" s="312">
        <v>6504.0598</v>
      </c>
    </row>
    <row r="85" spans="1:11" x14ac:dyDescent="0.2">
      <c r="A85" s="312">
        <v>1820</v>
      </c>
      <c r="B85" s="312">
        <v>4.5326630000000003</v>
      </c>
      <c r="C85" s="312">
        <v>95</v>
      </c>
      <c r="D85" s="312">
        <v>3883.9439000000002</v>
      </c>
      <c r="E85" s="312">
        <v>65812.986999999994</v>
      </c>
      <c r="F85" s="312">
        <v>32803.803</v>
      </c>
      <c r="G85" s="312">
        <v>6294.1010999999999</v>
      </c>
      <c r="H85" s="312">
        <v>12952.663</v>
      </c>
      <c r="I85" s="312">
        <v>4820.7214000000004</v>
      </c>
      <c r="J85" s="312">
        <v>28734.235000000001</v>
      </c>
      <c r="K85" s="312">
        <v>6016.6508999999996</v>
      </c>
    </row>
    <row r="86" spans="1:11" x14ac:dyDescent="0.2">
      <c r="A86" s="312">
        <v>1820</v>
      </c>
      <c r="B86" s="312">
        <v>4.5879399999999997</v>
      </c>
      <c r="C86" s="312">
        <v>100</v>
      </c>
      <c r="D86" s="312">
        <v>3815.4690999999998</v>
      </c>
      <c r="E86" s="312">
        <v>61610.305</v>
      </c>
      <c r="F86" s="312">
        <v>35107.874000000003</v>
      </c>
      <c r="G86" s="312">
        <v>6026.2785000000003</v>
      </c>
      <c r="H86" s="312">
        <v>11963.396000000001</v>
      </c>
      <c r="I86" s="312">
        <v>4523.4979999999996</v>
      </c>
      <c r="J86" s="312">
        <v>28386.429</v>
      </c>
      <c r="K86" s="312">
        <v>5564.9624000000003</v>
      </c>
    </row>
    <row r="87" spans="1:11" x14ac:dyDescent="0.2">
      <c r="A87" s="312">
        <v>1820</v>
      </c>
      <c r="B87" s="312">
        <v>4.6432159999999998</v>
      </c>
      <c r="C87" s="312">
        <v>110</v>
      </c>
      <c r="D87" s="312">
        <v>3733.4254999999998</v>
      </c>
      <c r="E87" s="312">
        <v>57316.872000000003</v>
      </c>
      <c r="F87" s="312">
        <v>37927.006999999998</v>
      </c>
      <c r="G87" s="312">
        <v>5816.3882999999996</v>
      </c>
      <c r="H87" s="312">
        <v>10957.492</v>
      </c>
      <c r="I87" s="312">
        <v>4226.0654999999997</v>
      </c>
      <c r="J87" s="312">
        <v>27840.440999999999</v>
      </c>
      <c r="K87" s="312">
        <v>5146.9949999999999</v>
      </c>
    </row>
    <row r="88" spans="1:11" x14ac:dyDescent="0.2">
      <c r="A88" s="312">
        <v>1820</v>
      </c>
      <c r="B88" s="312">
        <v>4.698493</v>
      </c>
      <c r="C88" s="312">
        <v>110</v>
      </c>
      <c r="D88" s="312">
        <v>3640.5234</v>
      </c>
      <c r="E88" s="312">
        <v>53039.938999999998</v>
      </c>
      <c r="F88" s="312">
        <v>40871.379999999997</v>
      </c>
      <c r="G88" s="312">
        <v>5633.8987999999999</v>
      </c>
      <c r="H88" s="312">
        <v>9958.1375000000007</v>
      </c>
      <c r="I88" s="312">
        <v>3931.6278000000002</v>
      </c>
      <c r="J88" s="312">
        <v>27074.784</v>
      </c>
      <c r="K88" s="312">
        <v>4760.4484000000002</v>
      </c>
    </row>
    <row r="89" spans="1:11" x14ac:dyDescent="0.2">
      <c r="A89" s="312">
        <v>1820</v>
      </c>
      <c r="B89" s="312">
        <v>4.7537690000000001</v>
      </c>
      <c r="C89" s="312">
        <v>120</v>
      </c>
      <c r="D89" s="312">
        <v>3539.6763000000001</v>
      </c>
      <c r="E89" s="312">
        <v>48880.989000000001</v>
      </c>
      <c r="F89" s="312">
        <v>43658.728000000003</v>
      </c>
      <c r="G89" s="312">
        <v>5452.7340000000004</v>
      </c>
      <c r="H89" s="312">
        <v>8986.2857999999997</v>
      </c>
      <c r="I89" s="312">
        <v>3643.2066</v>
      </c>
      <c r="J89" s="312">
        <v>26079.391</v>
      </c>
      <c r="K89" s="312">
        <v>4402.9197000000004</v>
      </c>
    </row>
    <row r="90" spans="1:11" x14ac:dyDescent="0.2">
      <c r="A90" s="312">
        <v>1820</v>
      </c>
      <c r="B90" s="312">
        <v>4.8090450000000002</v>
      </c>
      <c r="C90" s="312">
        <v>130</v>
      </c>
      <c r="D90" s="312">
        <v>3433.8218000000002</v>
      </c>
      <c r="E90" s="312">
        <v>44930.881999999998</v>
      </c>
      <c r="F90" s="312">
        <v>46059.851000000002</v>
      </c>
      <c r="G90" s="312">
        <v>5253.9220999999998</v>
      </c>
      <c r="H90" s="312">
        <v>8060.4683000000005</v>
      </c>
      <c r="I90" s="312">
        <v>3363.5920999999998</v>
      </c>
      <c r="J90" s="312">
        <v>24859.434000000001</v>
      </c>
      <c r="K90" s="312">
        <v>4071.9778999999999</v>
      </c>
    </row>
    <row r="91" spans="1:11" x14ac:dyDescent="0.2">
      <c r="A91" s="312">
        <v>1820</v>
      </c>
      <c r="B91" s="312">
        <v>4.8643219999999996</v>
      </c>
      <c r="C91" s="312">
        <v>130</v>
      </c>
      <c r="D91" s="312">
        <v>3325.7471</v>
      </c>
      <c r="E91" s="312">
        <v>41263.332999999999</v>
      </c>
      <c r="F91" s="312">
        <v>47897.341</v>
      </c>
      <c r="G91" s="312">
        <v>5027.0110999999997</v>
      </c>
      <c r="H91" s="312">
        <v>7196.6530000000002</v>
      </c>
      <c r="I91" s="312">
        <v>3095.2635</v>
      </c>
      <c r="J91" s="312">
        <v>23436.157999999999</v>
      </c>
      <c r="K91" s="312">
        <v>3765.1235999999999</v>
      </c>
    </row>
    <row r="92" spans="1:11" x14ac:dyDescent="0.2">
      <c r="A92" s="312">
        <v>1820</v>
      </c>
      <c r="B92" s="312">
        <v>4.9195979999999997</v>
      </c>
      <c r="C92" s="312">
        <v>140</v>
      </c>
      <c r="D92" s="312">
        <v>3217.9591999999998</v>
      </c>
      <c r="E92" s="312">
        <v>37928.436999999998</v>
      </c>
      <c r="F92" s="312">
        <v>49061.06</v>
      </c>
      <c r="G92" s="312">
        <v>4769.4022999999997</v>
      </c>
      <c r="H92" s="312">
        <v>6407.8819000000003</v>
      </c>
      <c r="I92" s="312">
        <v>2840.3283999999999</v>
      </c>
      <c r="J92" s="312">
        <v>21844.204000000002</v>
      </c>
      <c r="K92" s="312">
        <v>3479.8431999999998</v>
      </c>
    </row>
    <row r="93" spans="1:11" x14ac:dyDescent="0.2">
      <c r="A93" s="312">
        <v>1820</v>
      </c>
      <c r="B93" s="312">
        <v>4.9748739999999998</v>
      </c>
      <c r="C93" s="312">
        <v>150</v>
      </c>
      <c r="D93" s="312">
        <v>3112.5587999999998</v>
      </c>
      <c r="E93" s="312">
        <v>34950.512000000002</v>
      </c>
      <c r="F93" s="312">
        <v>49498.482000000004</v>
      </c>
      <c r="G93" s="312">
        <v>4484.1459000000004</v>
      </c>
      <c r="H93" s="312">
        <v>5703.6884</v>
      </c>
      <c r="I93" s="312">
        <v>2600.4623000000001</v>
      </c>
      <c r="J93" s="312">
        <v>20127.726999999999</v>
      </c>
      <c r="K93" s="312">
        <v>3213.7912999999999</v>
      </c>
    </row>
    <row r="94" spans="1:11" x14ac:dyDescent="0.2">
      <c r="A94" s="312">
        <v>1820</v>
      </c>
      <c r="B94" s="312">
        <v>5.030151</v>
      </c>
      <c r="C94" s="312">
        <v>160</v>
      </c>
      <c r="D94" s="312">
        <v>3011.1954000000001</v>
      </c>
      <c r="E94" s="312">
        <v>32330.913</v>
      </c>
      <c r="F94" s="312">
        <v>49201.296000000002</v>
      </c>
      <c r="G94" s="312">
        <v>4177.2910000000002</v>
      </c>
      <c r="H94" s="312">
        <v>5089.6792999999998</v>
      </c>
      <c r="I94" s="312">
        <v>2376.8633</v>
      </c>
      <c r="J94" s="312">
        <v>18335.57</v>
      </c>
      <c r="K94" s="312">
        <v>2964.8139999999999</v>
      </c>
    </row>
    <row r="95" spans="1:11" x14ac:dyDescent="0.2">
      <c r="A95" s="312">
        <v>1820</v>
      </c>
      <c r="B95" s="312">
        <v>5.0854270000000001</v>
      </c>
      <c r="C95" s="312">
        <v>160</v>
      </c>
      <c r="D95" s="312">
        <v>2915.0873000000001</v>
      </c>
      <c r="E95" s="312">
        <v>30054.127</v>
      </c>
      <c r="F95" s="312">
        <v>48188.175999999999</v>
      </c>
      <c r="G95" s="312">
        <v>3856.0059999999999</v>
      </c>
      <c r="H95" s="312">
        <v>4567.4633999999996</v>
      </c>
      <c r="I95" s="312">
        <v>2170.2366000000002</v>
      </c>
      <c r="J95" s="312">
        <v>16515.468000000001</v>
      </c>
      <c r="K95" s="312">
        <v>2730.8157000000001</v>
      </c>
    </row>
    <row r="96" spans="1:11" x14ac:dyDescent="0.2">
      <c r="A96" s="312">
        <v>1820</v>
      </c>
      <c r="B96" s="312">
        <v>5.1407040000000004</v>
      </c>
      <c r="C96" s="312">
        <v>170</v>
      </c>
      <c r="D96" s="312">
        <v>2825.0522000000001</v>
      </c>
      <c r="E96" s="312">
        <v>28095.023000000001</v>
      </c>
      <c r="F96" s="312">
        <v>46482.303999999996</v>
      </c>
      <c r="G96" s="312">
        <v>3527.2307000000001</v>
      </c>
      <c r="H96" s="312">
        <v>4134.5236000000004</v>
      </c>
      <c r="I96" s="312">
        <v>1980.7852</v>
      </c>
      <c r="J96" s="312">
        <v>14709.843999999999</v>
      </c>
      <c r="K96" s="312">
        <v>2509.9663</v>
      </c>
    </row>
    <row r="97" spans="1:11" x14ac:dyDescent="0.2">
      <c r="A97" s="312">
        <v>1820</v>
      </c>
      <c r="B97" s="312">
        <v>5.1959799999999996</v>
      </c>
      <c r="C97" s="312">
        <v>180</v>
      </c>
      <c r="D97" s="312">
        <v>2741.5252</v>
      </c>
      <c r="E97" s="312">
        <v>26423.596000000001</v>
      </c>
      <c r="F97" s="312">
        <v>44104.285000000003</v>
      </c>
      <c r="G97" s="312">
        <v>3197.0936000000002</v>
      </c>
      <c r="H97" s="312">
        <v>3784.348</v>
      </c>
      <c r="I97" s="312">
        <v>1808.2574999999999</v>
      </c>
      <c r="J97" s="312">
        <v>12954.674999999999</v>
      </c>
      <c r="K97" s="312">
        <v>2301.0972000000002</v>
      </c>
    </row>
    <row r="98" spans="1:11" x14ac:dyDescent="0.2">
      <c r="A98" s="312">
        <v>1820</v>
      </c>
      <c r="B98" s="312">
        <v>5.2512559999999997</v>
      </c>
      <c r="C98" s="312">
        <v>190</v>
      </c>
      <c r="D98" s="312">
        <v>2664.5666000000001</v>
      </c>
      <c r="E98" s="312">
        <v>25006.181</v>
      </c>
      <c r="F98" s="312">
        <v>41083.624000000003</v>
      </c>
      <c r="G98" s="312">
        <v>2871.0009</v>
      </c>
      <c r="H98" s="312">
        <v>3506.9096</v>
      </c>
      <c r="I98" s="312">
        <v>1652.028</v>
      </c>
      <c r="J98" s="312">
        <v>11278.665999999999</v>
      </c>
      <c r="K98" s="312">
        <v>2103.7741000000001</v>
      </c>
    </row>
    <row r="99" spans="1:11" x14ac:dyDescent="0.2">
      <c r="A99" s="312">
        <v>1820</v>
      </c>
      <c r="B99" s="312">
        <v>5.3065329999999999</v>
      </c>
      <c r="C99" s="312">
        <v>200</v>
      </c>
      <c r="D99" s="312">
        <v>2593.8289</v>
      </c>
      <c r="E99" s="312">
        <v>23807.294000000002</v>
      </c>
      <c r="F99" s="312">
        <v>37484.682000000001</v>
      </c>
      <c r="G99" s="312">
        <v>2553.8841000000002</v>
      </c>
      <c r="H99" s="312">
        <v>3289.6248999999998</v>
      </c>
      <c r="I99" s="312">
        <v>1511.1908000000001</v>
      </c>
      <c r="J99" s="312">
        <v>9703.8179</v>
      </c>
      <c r="K99" s="312">
        <v>1918.134</v>
      </c>
    </row>
    <row r="100" spans="1:11" x14ac:dyDescent="0.2">
      <c r="A100" s="312">
        <v>1820</v>
      </c>
      <c r="B100" s="312">
        <v>5.361809</v>
      </c>
      <c r="C100" s="312">
        <v>200</v>
      </c>
      <c r="D100" s="312">
        <v>2528.5023000000001</v>
      </c>
      <c r="E100" s="312">
        <v>22792.550999999999</v>
      </c>
      <c r="F100" s="312">
        <v>33424.023999999998</v>
      </c>
      <c r="G100" s="312">
        <v>2250.2347</v>
      </c>
      <c r="H100" s="312">
        <v>3118.6531</v>
      </c>
      <c r="I100" s="312">
        <v>1384.6035999999999</v>
      </c>
      <c r="J100" s="312">
        <v>8249.5419999999995</v>
      </c>
      <c r="K100" s="312">
        <v>1744.7346</v>
      </c>
    </row>
    <row r="101" spans="1:11" x14ac:dyDescent="0.2">
      <c r="A101" s="312">
        <v>1820</v>
      </c>
      <c r="B101" s="312">
        <v>5.4170860000000003</v>
      </c>
      <c r="C101" s="312">
        <v>250</v>
      </c>
      <c r="D101" s="312">
        <v>2467.2899000000002</v>
      </c>
      <c r="E101" s="312">
        <v>21928.563999999998</v>
      </c>
      <c r="F101" s="312">
        <v>29070.196</v>
      </c>
      <c r="G101" s="312">
        <v>1963.7945999999999</v>
      </c>
      <c r="H101" s="312">
        <v>2980.4095000000002</v>
      </c>
      <c r="I101" s="312">
        <v>1270.9755</v>
      </c>
      <c r="J101" s="312">
        <v>6935.2228999999998</v>
      </c>
      <c r="K101" s="312">
        <v>1584.2227</v>
      </c>
    </row>
    <row r="102" spans="1:11" x14ac:dyDescent="0.2">
      <c r="A102" s="312">
        <v>1820</v>
      </c>
      <c r="B102" s="312">
        <v>5.4723620000000004</v>
      </c>
      <c r="C102" s="312">
        <v>250</v>
      </c>
      <c r="D102" s="312">
        <v>2408.4632999999999</v>
      </c>
      <c r="E102" s="312">
        <v>21179.65</v>
      </c>
      <c r="F102" s="312">
        <v>24630.502</v>
      </c>
      <c r="G102" s="312">
        <v>1697.471</v>
      </c>
      <c r="H102" s="312">
        <v>2863.0956999999999</v>
      </c>
      <c r="I102" s="312">
        <v>1168.9519</v>
      </c>
      <c r="J102" s="312">
        <v>5778.8764000000001</v>
      </c>
      <c r="K102" s="312">
        <v>1437.1039000000001</v>
      </c>
    </row>
    <row r="103" spans="1:11" x14ac:dyDescent="0.2">
      <c r="A103" s="312">
        <v>1820</v>
      </c>
      <c r="B103" s="312">
        <v>5.5276379999999996</v>
      </c>
      <c r="C103" s="312">
        <v>250</v>
      </c>
      <c r="D103" s="312">
        <v>2350.0225</v>
      </c>
      <c r="E103" s="312">
        <v>20506.723000000002</v>
      </c>
      <c r="F103" s="312">
        <v>20319.310000000001</v>
      </c>
      <c r="G103" s="312">
        <v>1453.8987999999999</v>
      </c>
      <c r="H103" s="312">
        <v>2757.4308999999998</v>
      </c>
      <c r="I103" s="312">
        <v>1077.2056</v>
      </c>
      <c r="J103" s="312">
        <v>4794.7137000000002</v>
      </c>
      <c r="K103" s="312">
        <v>1303.5813000000001</v>
      </c>
    </row>
    <row r="104" spans="1:11" x14ac:dyDescent="0.2">
      <c r="A104" s="312">
        <v>1820</v>
      </c>
      <c r="B104" s="312">
        <v>5.5829139999999997</v>
      </c>
      <c r="C104" s="312">
        <v>250</v>
      </c>
      <c r="D104" s="312">
        <v>2289.9261000000001</v>
      </c>
      <c r="E104" s="312">
        <v>19869.566999999999</v>
      </c>
      <c r="F104" s="312">
        <v>16324.314</v>
      </c>
      <c r="G104" s="312">
        <v>1235.7716</v>
      </c>
      <c r="H104" s="312">
        <v>2656.8868000000002</v>
      </c>
      <c r="I104" s="312">
        <v>994.47955000000002</v>
      </c>
      <c r="J104" s="312">
        <v>3990.0763999999999</v>
      </c>
      <c r="K104" s="312">
        <v>1183.4771000000001</v>
      </c>
    </row>
    <row r="105" spans="1:11" x14ac:dyDescent="0.2">
      <c r="A105" s="312">
        <v>1820</v>
      </c>
      <c r="B105" s="312">
        <v>5.638191</v>
      </c>
      <c r="C105" s="312">
        <v>300</v>
      </c>
      <c r="D105" s="312">
        <v>2226.3494000000001</v>
      </c>
      <c r="E105" s="312">
        <v>19231.137999999999</v>
      </c>
      <c r="F105" s="312">
        <v>12784.648999999999</v>
      </c>
      <c r="G105" s="312">
        <v>1045.4588000000001</v>
      </c>
      <c r="H105" s="312">
        <v>2557.4292</v>
      </c>
      <c r="I105" s="312">
        <v>919.56079</v>
      </c>
      <c r="J105" s="312">
        <v>3362.0794000000001</v>
      </c>
      <c r="K105" s="312">
        <v>1076.2940000000001</v>
      </c>
    </row>
    <row r="106" spans="1:11" x14ac:dyDescent="0.2">
      <c r="A106" s="312">
        <v>1820</v>
      </c>
      <c r="B106" s="312">
        <v>5.6934670000000001</v>
      </c>
      <c r="C106" s="312">
        <v>300</v>
      </c>
      <c r="D106" s="312">
        <v>2157.8964000000001</v>
      </c>
      <c r="E106" s="312">
        <v>18560.857</v>
      </c>
      <c r="F106" s="312">
        <v>9780.7294999999995</v>
      </c>
      <c r="G106" s="312">
        <v>884.41625999999997</v>
      </c>
      <c r="H106" s="312">
        <v>2456.8966999999998</v>
      </c>
      <c r="I106" s="312">
        <v>851.29375000000005</v>
      </c>
      <c r="J106" s="312">
        <v>2897.5916000000002</v>
      </c>
      <c r="K106" s="312">
        <v>981.47578999999996</v>
      </c>
    </row>
    <row r="107" spans="1:11" x14ac:dyDescent="0.2">
      <c r="A107" s="312">
        <v>1820</v>
      </c>
      <c r="B107" s="312">
        <v>5.7487440000000003</v>
      </c>
      <c r="C107" s="312">
        <v>300</v>
      </c>
      <c r="D107" s="312">
        <v>2083.7132000000001</v>
      </c>
      <c r="E107" s="312">
        <v>17835.634999999998</v>
      </c>
      <c r="F107" s="312">
        <v>7333.4117999999999</v>
      </c>
      <c r="G107" s="312">
        <v>752.49190999999996</v>
      </c>
      <c r="H107" s="312">
        <v>2354.143</v>
      </c>
      <c r="I107" s="312">
        <v>788.62063999999998</v>
      </c>
      <c r="J107" s="312">
        <v>2575.2676000000001</v>
      </c>
      <c r="K107" s="312">
        <v>898.59801000000004</v>
      </c>
    </row>
    <row r="108" spans="1:11" x14ac:dyDescent="0.2">
      <c r="A108" s="312">
        <v>1820</v>
      </c>
      <c r="B108" s="312">
        <v>5.8040200000000004</v>
      </c>
      <c r="C108" s="312">
        <v>350</v>
      </c>
      <c r="D108" s="312">
        <v>2003.4666999999999</v>
      </c>
      <c r="E108" s="312">
        <v>17039.723000000002</v>
      </c>
      <c r="F108" s="312">
        <v>5414.2986000000001</v>
      </c>
      <c r="G108" s="312">
        <v>647.93746999999996</v>
      </c>
      <c r="H108" s="312">
        <v>2248.4515000000001</v>
      </c>
      <c r="I108" s="312">
        <v>730.60571000000004</v>
      </c>
      <c r="J108" s="312">
        <v>2369.8933999999999</v>
      </c>
      <c r="K108" s="312">
        <v>827.33803</v>
      </c>
    </row>
    <row r="109" spans="1:11" x14ac:dyDescent="0.2">
      <c r="A109" s="312">
        <v>1820</v>
      </c>
      <c r="B109" s="312">
        <v>5.8592959999999996</v>
      </c>
      <c r="C109" s="312">
        <v>350</v>
      </c>
      <c r="D109" s="312">
        <v>1917.2419</v>
      </c>
      <c r="E109" s="312">
        <v>16165.937</v>
      </c>
      <c r="F109" s="312">
        <v>3969.6426000000001</v>
      </c>
      <c r="G109" s="312">
        <v>567.84028000000001</v>
      </c>
      <c r="H109" s="312">
        <v>2139.3757999999998</v>
      </c>
      <c r="I109" s="312">
        <v>676.46077000000002</v>
      </c>
      <c r="J109" s="312">
        <v>2257.0392000000002</v>
      </c>
      <c r="K109" s="312">
        <v>767.35758999999996</v>
      </c>
    </row>
    <row r="110" spans="1:11" x14ac:dyDescent="0.2">
      <c r="A110" s="312">
        <v>1820</v>
      </c>
      <c r="B110" s="312">
        <v>5.9145729999999999</v>
      </c>
      <c r="C110" s="312">
        <v>350</v>
      </c>
      <c r="D110" s="312">
        <v>1825.4297999999999</v>
      </c>
      <c r="E110" s="312">
        <v>15216.199000000001</v>
      </c>
      <c r="F110" s="312">
        <v>2932.7511</v>
      </c>
      <c r="G110" s="312">
        <v>508.90235000000001</v>
      </c>
      <c r="H110" s="312">
        <v>2026.8224</v>
      </c>
      <c r="I110" s="312">
        <v>625.61532999999997</v>
      </c>
      <c r="J110" s="312">
        <v>2216.3279000000002</v>
      </c>
      <c r="K110" s="312">
        <v>718.15234999999996</v>
      </c>
    </row>
    <row r="111" spans="1:11" x14ac:dyDescent="0.2">
      <c r="A111" s="312">
        <v>1820</v>
      </c>
      <c r="B111" s="312">
        <v>5.969849</v>
      </c>
      <c r="C111" s="312">
        <v>400</v>
      </c>
      <c r="D111" s="312">
        <v>1728.6280999999999</v>
      </c>
      <c r="E111" s="312">
        <v>14200.477999999999</v>
      </c>
      <c r="F111" s="312">
        <v>2235.7431000000001</v>
      </c>
      <c r="G111" s="312">
        <v>468.05347999999998</v>
      </c>
      <c r="H111" s="312">
        <v>1911.1786999999999</v>
      </c>
      <c r="I111" s="312">
        <v>577.76610000000005</v>
      </c>
      <c r="J111" s="312">
        <v>2232.373</v>
      </c>
      <c r="K111" s="312">
        <v>678.97556999999995</v>
      </c>
    </row>
    <row r="112" spans="1:11" x14ac:dyDescent="0.2">
      <c r="A112" s="312">
        <v>1820</v>
      </c>
      <c r="B112" s="312">
        <v>6.0251260000000002</v>
      </c>
      <c r="C112" s="312">
        <v>400</v>
      </c>
      <c r="D112" s="312">
        <v>1627.5625</v>
      </c>
      <c r="E112" s="312">
        <v>13134.371999999999</v>
      </c>
      <c r="F112" s="312">
        <v>1823.5355</v>
      </c>
      <c r="G112" s="312">
        <v>442.76249999999999</v>
      </c>
      <c r="H112" s="312">
        <v>1793.2772</v>
      </c>
      <c r="I112" s="312">
        <v>532.79951000000005</v>
      </c>
      <c r="J112" s="312">
        <v>2292.7856999999999</v>
      </c>
      <c r="K112" s="312">
        <v>648.76247999999998</v>
      </c>
    </row>
    <row r="113" spans="1:11" x14ac:dyDescent="0.2">
      <c r="A113" s="312">
        <v>1820</v>
      </c>
      <c r="B113" s="312">
        <v>6.0804020000000003</v>
      </c>
      <c r="C113" s="312">
        <v>450</v>
      </c>
      <c r="D113" s="312">
        <v>1523.0411999999999</v>
      </c>
      <c r="E113" s="312">
        <v>12035.857</v>
      </c>
      <c r="F113" s="312">
        <v>1662.3036</v>
      </c>
      <c r="G113" s="312">
        <v>431.08546000000001</v>
      </c>
      <c r="H113" s="312">
        <v>1674.2583999999999</v>
      </c>
      <c r="I113" s="312">
        <v>490.69038</v>
      </c>
      <c r="J113" s="312">
        <v>2385.7727</v>
      </c>
      <c r="K113" s="312">
        <v>626.12836000000004</v>
      </c>
    </row>
    <row r="114" spans="1:11" x14ac:dyDescent="0.2">
      <c r="A114" s="312">
        <v>1820</v>
      </c>
      <c r="B114" s="312">
        <v>6.1356780000000004</v>
      </c>
      <c r="C114" s="312">
        <v>450</v>
      </c>
      <c r="D114" s="312">
        <v>1415.9455</v>
      </c>
      <c r="E114" s="312">
        <v>10923.567999999999</v>
      </c>
      <c r="F114" s="312">
        <v>1731.9802</v>
      </c>
      <c r="G114" s="312">
        <v>431.45461</v>
      </c>
      <c r="H114" s="312">
        <v>1555.2809</v>
      </c>
      <c r="I114" s="312">
        <v>451.44367</v>
      </c>
      <c r="J114" s="312">
        <v>2498.4868999999999</v>
      </c>
      <c r="K114" s="312">
        <v>609.39805999999999</v>
      </c>
    </row>
    <row r="115" spans="1:11" x14ac:dyDescent="0.2">
      <c r="A115" s="312">
        <v>1820</v>
      </c>
      <c r="B115" s="312">
        <v>6.1909549999999998</v>
      </c>
      <c r="C115" s="312">
        <v>500</v>
      </c>
      <c r="D115" s="312">
        <v>1307.2139999999999</v>
      </c>
      <c r="E115" s="312">
        <v>9815.7224000000006</v>
      </c>
      <c r="F115" s="312">
        <v>2007.0074999999999</v>
      </c>
      <c r="G115" s="312">
        <v>442.22683000000001</v>
      </c>
      <c r="H115" s="312">
        <v>1437.5539000000001</v>
      </c>
      <c r="I115" s="312">
        <v>415.08854000000002</v>
      </c>
      <c r="J115" s="312">
        <v>2616.7293</v>
      </c>
      <c r="K115" s="312">
        <v>596.79342999999994</v>
      </c>
    </row>
    <row r="116" spans="1:11" x14ac:dyDescent="0.2">
      <c r="A116" s="312">
        <v>1820</v>
      </c>
      <c r="B116" s="312">
        <v>6.2462309999999999</v>
      </c>
      <c r="C116" s="312">
        <v>500</v>
      </c>
      <c r="D116" s="312">
        <v>1197.8495</v>
      </c>
      <c r="E116" s="312">
        <v>8728.5357000000004</v>
      </c>
      <c r="F116" s="312">
        <v>2448.8006999999998</v>
      </c>
      <c r="G116" s="312">
        <v>461.26411000000002</v>
      </c>
      <c r="H116" s="312">
        <v>1322.3697</v>
      </c>
      <c r="I116" s="312">
        <v>381.66158999999999</v>
      </c>
      <c r="J116" s="312">
        <v>2724.0576999999998</v>
      </c>
      <c r="K116" s="312">
        <v>586.60406999999998</v>
      </c>
    </row>
    <row r="117" spans="1:11" x14ac:dyDescent="0.2">
      <c r="A117" s="312">
        <v>1820</v>
      </c>
      <c r="B117" s="312">
        <v>6.301507</v>
      </c>
      <c r="C117" s="312">
        <v>550</v>
      </c>
      <c r="D117" s="312">
        <v>1088.9386999999999</v>
      </c>
      <c r="E117" s="312">
        <v>7675.4575999999997</v>
      </c>
      <c r="F117" s="312">
        <v>3001.6765</v>
      </c>
      <c r="G117" s="312">
        <v>485.92899</v>
      </c>
      <c r="H117" s="312">
        <v>1210.9025999999999</v>
      </c>
      <c r="I117" s="312">
        <v>351.18317999999999</v>
      </c>
      <c r="J117" s="312">
        <v>2801.8379</v>
      </c>
      <c r="K117" s="312">
        <v>577.41105000000005</v>
      </c>
    </row>
    <row r="118" spans="1:11" x14ac:dyDescent="0.2">
      <c r="A118" s="312">
        <v>1820</v>
      </c>
      <c r="B118" s="312">
        <v>6.3567840000000002</v>
      </c>
      <c r="C118" s="312">
        <v>600</v>
      </c>
      <c r="D118" s="312">
        <v>981.65463</v>
      </c>
      <c r="E118" s="312">
        <v>6668.0613999999996</v>
      </c>
      <c r="F118" s="312">
        <v>3597.9576000000002</v>
      </c>
      <c r="G118" s="312">
        <v>513.24342999999999</v>
      </c>
      <c r="H118" s="312">
        <v>1103.8607999999999</v>
      </c>
      <c r="I118" s="312">
        <v>323.63589999999999</v>
      </c>
      <c r="J118" s="312">
        <v>2833.2141999999999</v>
      </c>
      <c r="K118" s="312">
        <v>568.24084000000005</v>
      </c>
    </row>
    <row r="119" spans="1:11" x14ac:dyDescent="0.2">
      <c r="A119" s="312">
        <v>1820</v>
      </c>
      <c r="B119" s="312">
        <v>6.4120600000000003</v>
      </c>
      <c r="C119" s="312">
        <v>600</v>
      </c>
      <c r="D119" s="312">
        <v>877.22005999999999</v>
      </c>
      <c r="E119" s="312">
        <v>5717.5050000000001</v>
      </c>
      <c r="F119" s="312">
        <v>4169.4549999999999</v>
      </c>
      <c r="G119" s="312">
        <v>539.96559000000002</v>
      </c>
      <c r="H119" s="312">
        <v>1001.4057</v>
      </c>
      <c r="I119" s="312">
        <v>298.94488999999999</v>
      </c>
      <c r="J119" s="312">
        <v>2806.6615999999999</v>
      </c>
      <c r="K119" s="312">
        <v>558.43263000000002</v>
      </c>
    </row>
    <row r="120" spans="1:11" x14ac:dyDescent="0.2">
      <c r="A120" s="312">
        <v>1820</v>
      </c>
      <c r="B120" s="312">
        <v>6.4673369999999997</v>
      </c>
      <c r="C120" s="312">
        <v>650</v>
      </c>
      <c r="D120" s="312">
        <v>776.84760000000006</v>
      </c>
      <c r="E120" s="312">
        <v>4834.7815000000001</v>
      </c>
      <c r="F120" s="312">
        <v>4663.0591999999997</v>
      </c>
      <c r="G120" s="312">
        <v>562.45989999999995</v>
      </c>
      <c r="H120" s="312">
        <v>903.29111999999998</v>
      </c>
      <c r="I120" s="312">
        <v>276.97075999999998</v>
      </c>
      <c r="J120" s="312">
        <v>2718.3334</v>
      </c>
      <c r="K120" s="312">
        <v>547.37792999999999</v>
      </c>
    </row>
    <row r="121" spans="1:11" x14ac:dyDescent="0.2">
      <c r="A121" s="312">
        <v>1820</v>
      </c>
      <c r="B121" s="312">
        <v>6.5226129999999998</v>
      </c>
      <c r="C121" s="312">
        <v>700</v>
      </c>
      <c r="D121" s="312">
        <v>681.66655000000003</v>
      </c>
      <c r="E121" s="312">
        <v>4029.4395</v>
      </c>
      <c r="F121" s="312">
        <v>5050.5277999999998</v>
      </c>
      <c r="G121" s="312">
        <v>576.91674</v>
      </c>
      <c r="H121" s="312">
        <v>809.13536999999997</v>
      </c>
      <c r="I121" s="312">
        <v>257.54658999999998</v>
      </c>
      <c r="J121" s="312">
        <v>2572.9457000000002</v>
      </c>
      <c r="K121" s="312">
        <v>534.51358000000005</v>
      </c>
    </row>
    <row r="122" spans="1:11" x14ac:dyDescent="0.2">
      <c r="A122" s="312">
        <v>1820</v>
      </c>
      <c r="B122" s="312">
        <v>6.5778889999999999</v>
      </c>
      <c r="C122" s="312">
        <v>700</v>
      </c>
      <c r="D122" s="312">
        <v>592.66416000000004</v>
      </c>
      <c r="E122" s="312">
        <v>3308.3505</v>
      </c>
      <c r="F122" s="312">
        <v>5322.0519999999997</v>
      </c>
      <c r="G122" s="312">
        <v>580.24135999999999</v>
      </c>
      <c r="H122" s="312">
        <v>719.08822999999995</v>
      </c>
      <c r="I122" s="312">
        <v>240.52858000000001</v>
      </c>
      <c r="J122" s="312">
        <v>2381.8159999999998</v>
      </c>
      <c r="K122" s="312">
        <v>519.31871999999998</v>
      </c>
    </row>
    <row r="123" spans="1:11" x14ac:dyDescent="0.2">
      <c r="A123" s="312">
        <v>1820</v>
      </c>
      <c r="B123" s="312">
        <v>6.6331660000000001</v>
      </c>
      <c r="C123" s="312">
        <v>750</v>
      </c>
      <c r="D123" s="312">
        <v>510.63105999999999</v>
      </c>
      <c r="E123" s="312">
        <v>2675.2338</v>
      </c>
      <c r="F123" s="312">
        <v>5476.8887999999997</v>
      </c>
      <c r="G123" s="312">
        <v>570.83681000000001</v>
      </c>
      <c r="H123" s="312">
        <v>634.10913000000005</v>
      </c>
      <c r="I123" s="312">
        <v>225.8167</v>
      </c>
      <c r="J123" s="312">
        <v>2157.8479000000002</v>
      </c>
      <c r="K123" s="312">
        <v>501.15865000000002</v>
      </c>
    </row>
    <row r="124" spans="1:11" x14ac:dyDescent="0.2">
      <c r="A124" s="312">
        <v>1820</v>
      </c>
      <c r="B124" s="312">
        <v>6.6884420000000002</v>
      </c>
      <c r="C124" s="312">
        <v>800</v>
      </c>
      <c r="D124" s="312">
        <v>436.12311999999997</v>
      </c>
      <c r="E124" s="312">
        <v>2131.0077000000001</v>
      </c>
      <c r="F124" s="312">
        <v>5516.9380000000001</v>
      </c>
      <c r="G124" s="312">
        <v>548.96657000000005</v>
      </c>
      <c r="H124" s="312">
        <v>555.76733000000002</v>
      </c>
      <c r="I124" s="312">
        <v>213.31686999999999</v>
      </c>
      <c r="J124" s="312">
        <v>1912.9092000000001</v>
      </c>
      <c r="K124" s="312">
        <v>479.31376999999998</v>
      </c>
    </row>
    <row r="125" spans="1:11" x14ac:dyDescent="0.2">
      <c r="A125" s="312">
        <v>1820</v>
      </c>
      <c r="B125" s="312">
        <v>6.7437189999999996</v>
      </c>
      <c r="C125" s="312">
        <v>850</v>
      </c>
      <c r="D125" s="312">
        <v>369.44837999999999</v>
      </c>
      <c r="E125" s="312">
        <v>1674.6886999999999</v>
      </c>
      <c r="F125" s="312">
        <v>5442.7632000000003</v>
      </c>
      <c r="G125" s="312">
        <v>516.49157000000002</v>
      </c>
      <c r="H125" s="312">
        <v>485.66797000000003</v>
      </c>
      <c r="I125" s="312">
        <v>202.92259000000001</v>
      </c>
      <c r="J125" s="312">
        <v>1657.3272999999999</v>
      </c>
      <c r="K125" s="312">
        <v>453.28627</v>
      </c>
    </row>
    <row r="126" spans="1:11" x14ac:dyDescent="0.2">
      <c r="A126" s="312">
        <v>1820</v>
      </c>
      <c r="B126" s="312">
        <v>6.7989949999999997</v>
      </c>
      <c r="C126" s="312">
        <v>900</v>
      </c>
      <c r="D126" s="312">
        <v>310.68682000000001</v>
      </c>
      <c r="E126" s="312">
        <v>1303.6107</v>
      </c>
      <c r="F126" s="312">
        <v>5252.53</v>
      </c>
      <c r="G126" s="312">
        <v>475.88909999999998</v>
      </c>
      <c r="H126" s="312">
        <v>425.15508</v>
      </c>
      <c r="I126" s="312">
        <v>194.48840000000001</v>
      </c>
      <c r="J126" s="312">
        <v>1399.9764</v>
      </c>
      <c r="K126" s="312">
        <v>423.05691000000002</v>
      </c>
    </row>
    <row r="127" spans="1:11" x14ac:dyDescent="0.2">
      <c r="A127" s="312">
        <v>1820</v>
      </c>
      <c r="B127" s="312">
        <v>6.8542709999999998</v>
      </c>
      <c r="C127" s="312">
        <v>950</v>
      </c>
      <c r="D127" s="312">
        <v>259.76112000000001</v>
      </c>
      <c r="E127" s="312">
        <v>1013.4711</v>
      </c>
      <c r="F127" s="312">
        <v>4944.1804000000002</v>
      </c>
      <c r="G127" s="312">
        <v>429.60539</v>
      </c>
      <c r="H127" s="312">
        <v>375.04955000000001</v>
      </c>
      <c r="I127" s="312">
        <v>187.80619999999999</v>
      </c>
      <c r="J127" s="312">
        <v>1148.614</v>
      </c>
      <c r="K127" s="312">
        <v>389.16809000000001</v>
      </c>
    </row>
    <row r="128" spans="1:11" x14ac:dyDescent="0.2">
      <c r="A128" s="312">
        <v>1820</v>
      </c>
      <c r="B128" s="312">
        <v>6.909548</v>
      </c>
      <c r="C128" s="312">
        <v>1000</v>
      </c>
      <c r="D128" s="312">
        <v>216.48197999999999</v>
      </c>
      <c r="E128" s="312">
        <v>798.35242000000005</v>
      </c>
      <c r="F128" s="312">
        <v>4520.2547000000004</v>
      </c>
      <c r="G128" s="312">
        <v>379.85135000000002</v>
      </c>
      <c r="H128" s="312">
        <v>335.59672999999998</v>
      </c>
      <c r="I128" s="312">
        <v>182.61156</v>
      </c>
      <c r="J128" s="312">
        <v>910.38004000000001</v>
      </c>
      <c r="K128" s="312">
        <v>352.61781999999999</v>
      </c>
    </row>
    <row r="129" spans="1:11" x14ac:dyDescent="0.2">
      <c r="A129" s="312">
        <v>1820</v>
      </c>
      <c r="B129" s="312">
        <v>6.9648240000000001</v>
      </c>
      <c r="C129" s="312">
        <v>1100</v>
      </c>
      <c r="D129" s="312">
        <v>180.55779999999999</v>
      </c>
      <c r="E129" s="312">
        <v>651.42550000000006</v>
      </c>
      <c r="F129" s="312">
        <v>3993.7927</v>
      </c>
      <c r="G129" s="312">
        <v>328.54712999999998</v>
      </c>
      <c r="H129" s="312">
        <v>306.46609000000001</v>
      </c>
      <c r="I129" s="312">
        <v>178.58946</v>
      </c>
      <c r="J129" s="312">
        <v>692.18201999999997</v>
      </c>
      <c r="K129" s="312">
        <v>314.55637999999999</v>
      </c>
    </row>
    <row r="130" spans="1:11" x14ac:dyDescent="0.2">
      <c r="A130" s="312">
        <v>1820</v>
      </c>
      <c r="B130" s="312">
        <v>7.0201010000000004</v>
      </c>
      <c r="C130" s="312">
        <v>1100</v>
      </c>
      <c r="D130" s="312">
        <v>151.57589999999999</v>
      </c>
      <c r="E130" s="312">
        <v>565.74460999999997</v>
      </c>
      <c r="F130" s="312">
        <v>3392.6043</v>
      </c>
      <c r="G130" s="312">
        <v>277.33296999999999</v>
      </c>
      <c r="H130" s="312">
        <v>286.89569</v>
      </c>
      <c r="I130" s="312">
        <v>175.40225000000001</v>
      </c>
      <c r="J130" s="312">
        <v>500.25709000000001</v>
      </c>
      <c r="K130" s="312">
        <v>276.07643999999999</v>
      </c>
    </row>
    <row r="131" spans="1:11" x14ac:dyDescent="0.2">
      <c r="A131" s="312">
        <v>1820</v>
      </c>
      <c r="B131" s="312">
        <v>7.0753769999999996</v>
      </c>
      <c r="C131" s="312">
        <v>1200</v>
      </c>
      <c r="D131" s="312">
        <v>128.99063000000001</v>
      </c>
      <c r="E131" s="312">
        <v>534.44061999999997</v>
      </c>
      <c r="F131" s="312">
        <v>2757.4416000000001</v>
      </c>
      <c r="G131" s="312">
        <v>227.62880000000001</v>
      </c>
      <c r="H131" s="312">
        <v>275.92074000000002</v>
      </c>
      <c r="I131" s="312">
        <v>172.75519</v>
      </c>
      <c r="J131" s="312">
        <v>339.46244999999999</v>
      </c>
      <c r="K131" s="312">
        <v>238.13136</v>
      </c>
    </row>
    <row r="132" spans="1:11" x14ac:dyDescent="0.2">
      <c r="A132" s="312">
        <v>1820</v>
      </c>
      <c r="B132" s="312">
        <v>7.1306529999999997</v>
      </c>
      <c r="C132" s="312">
        <v>1300</v>
      </c>
      <c r="D132" s="312">
        <v>112.13046</v>
      </c>
      <c r="E132" s="312">
        <v>550.57313999999997</v>
      </c>
      <c r="F132" s="312">
        <v>2131.0689000000002</v>
      </c>
      <c r="G132" s="312">
        <v>180.72584000000001</v>
      </c>
      <c r="H132" s="312">
        <v>272.46803999999997</v>
      </c>
      <c r="I132" s="312">
        <v>170.44470000000001</v>
      </c>
      <c r="J132" s="312">
        <v>212.58437000000001</v>
      </c>
      <c r="K132" s="312">
        <v>201.51064</v>
      </c>
    </row>
    <row r="133" spans="1:11" x14ac:dyDescent="0.2">
      <c r="A133" s="312">
        <v>1820</v>
      </c>
      <c r="B133" s="312">
        <v>7.1859299999999999</v>
      </c>
      <c r="C133" s="312">
        <v>1300</v>
      </c>
      <c r="D133" s="312">
        <v>100.21648999999999</v>
      </c>
      <c r="E133" s="312">
        <v>607.08942000000002</v>
      </c>
      <c r="F133" s="312">
        <v>1552.1617000000001</v>
      </c>
      <c r="G133" s="312">
        <v>137.86268000000001</v>
      </c>
      <c r="H133" s="312">
        <v>275.51279</v>
      </c>
      <c r="I133" s="312">
        <v>168.33414999999999</v>
      </c>
      <c r="J133" s="312">
        <v>119.79181</v>
      </c>
      <c r="K133" s="312">
        <v>166.84939</v>
      </c>
    </row>
    <row r="134" spans="1:11" x14ac:dyDescent="0.2">
      <c r="A134" s="312">
        <v>1820</v>
      </c>
      <c r="B134" s="312">
        <v>7.241206</v>
      </c>
      <c r="C134" s="312">
        <v>1400</v>
      </c>
      <c r="D134" s="312">
        <v>92.397802999999996</v>
      </c>
      <c r="E134" s="312">
        <v>696.89052000000004</v>
      </c>
      <c r="F134" s="312">
        <v>1051.9908</v>
      </c>
      <c r="G134" s="312">
        <v>100.16284</v>
      </c>
      <c r="H134" s="312">
        <v>284.02676000000002</v>
      </c>
      <c r="I134" s="312">
        <v>166.29264000000001</v>
      </c>
      <c r="J134" s="312">
        <v>58.386755999999998</v>
      </c>
      <c r="K134" s="312">
        <v>134.66206</v>
      </c>
    </row>
    <row r="135" spans="1:11" x14ac:dyDescent="0.2">
      <c r="A135" s="312">
        <v>1820</v>
      </c>
      <c r="B135" s="312">
        <v>7.2964830000000003</v>
      </c>
      <c r="C135" s="312">
        <v>1500</v>
      </c>
      <c r="D135" s="312">
        <v>87.804205999999994</v>
      </c>
      <c r="E135" s="312">
        <v>812.87392</v>
      </c>
      <c r="F135" s="312">
        <v>651.37498000000005</v>
      </c>
      <c r="G135" s="312">
        <v>68.507555999999994</v>
      </c>
      <c r="H135" s="312">
        <v>296.88704000000001</v>
      </c>
      <c r="I135" s="312">
        <v>164.196</v>
      </c>
      <c r="J135" s="312">
        <v>23.011987000000001</v>
      </c>
      <c r="K135" s="312">
        <v>105.39121</v>
      </c>
    </row>
    <row r="136" spans="1:11" x14ac:dyDescent="0.2">
      <c r="A136" s="312">
        <v>1820</v>
      </c>
      <c r="B136" s="312">
        <v>7.3517590000000004</v>
      </c>
      <c r="C136" s="312">
        <v>1600</v>
      </c>
      <c r="D136" s="312">
        <v>85.604337000000001</v>
      </c>
      <c r="E136" s="312">
        <v>948.08784000000003</v>
      </c>
      <c r="F136" s="312">
        <v>358.41278999999997</v>
      </c>
      <c r="G136" s="312">
        <v>43.406343999999997</v>
      </c>
      <c r="H136" s="312">
        <v>312.89175999999998</v>
      </c>
      <c r="I136" s="312">
        <v>161.9453</v>
      </c>
      <c r="J136" s="312">
        <v>6.4383020000000002</v>
      </c>
      <c r="K136" s="312">
        <v>79.449141999999995</v>
      </c>
    </row>
    <row r="137" spans="1:11" x14ac:dyDescent="0.2">
      <c r="A137" s="312">
        <v>1820</v>
      </c>
      <c r="B137" s="312">
        <v>7.4070349999999996</v>
      </c>
      <c r="C137" s="312">
        <v>1700</v>
      </c>
      <c r="D137" s="312">
        <v>85.054917000000003</v>
      </c>
      <c r="E137" s="312">
        <v>1094.9938</v>
      </c>
      <c r="F137" s="312">
        <v>167.71769</v>
      </c>
      <c r="G137" s="312">
        <v>24.892616</v>
      </c>
      <c r="H137" s="312">
        <v>330.71971000000002</v>
      </c>
      <c r="I137" s="312">
        <v>159.45873</v>
      </c>
      <c r="J137" s="312">
        <v>0.93872546999999995</v>
      </c>
      <c r="K137" s="312">
        <v>57.195121999999998</v>
      </c>
    </row>
    <row r="138" spans="1:11" x14ac:dyDescent="0.2">
      <c r="A138" s="312">
        <v>1820</v>
      </c>
      <c r="B138" s="312">
        <v>7.4623119999999998</v>
      </c>
      <c r="C138" s="312">
        <v>1800</v>
      </c>
      <c r="D138" s="312">
        <v>85.539102999999997</v>
      </c>
      <c r="E138" s="312">
        <v>1245.5332000000001</v>
      </c>
      <c r="F138" s="312">
        <v>61.866591999999997</v>
      </c>
      <c r="G138" s="312">
        <v>12.471928</v>
      </c>
      <c r="H138" s="312">
        <v>348.73361</v>
      </c>
      <c r="I138" s="312">
        <v>156.62214</v>
      </c>
      <c r="J138" s="312">
        <v>3.2066480000000001E-2</v>
      </c>
      <c r="K138" s="312">
        <v>38.875968999999998</v>
      </c>
    </row>
    <row r="139" spans="1:11" x14ac:dyDescent="0.2">
      <c r="A139" s="312">
        <v>1820</v>
      </c>
      <c r="B139" s="312">
        <v>7.5175879999999999</v>
      </c>
      <c r="C139" s="312">
        <v>1900</v>
      </c>
      <c r="D139" s="312">
        <v>86.571269000000001</v>
      </c>
      <c r="E139" s="312">
        <v>1391.7817</v>
      </c>
      <c r="F139" s="312">
        <v>15.496821000000001</v>
      </c>
      <c r="G139" s="312">
        <v>5.1525965999999999</v>
      </c>
      <c r="H139" s="312">
        <v>364.93450999999999</v>
      </c>
      <c r="I139" s="312">
        <v>153.27114</v>
      </c>
      <c r="J139" s="496">
        <v>7.1139999999999999E-11</v>
      </c>
      <c r="K139" s="312">
        <v>24.565035000000002</v>
      </c>
    </row>
    <row r="140" spans="1:11" x14ac:dyDescent="0.2">
      <c r="A140" s="312">
        <v>1820</v>
      </c>
      <c r="B140" s="312">
        <v>7.5728650000000002</v>
      </c>
      <c r="C140" s="312">
        <v>2000</v>
      </c>
      <c r="D140" s="312">
        <v>87.787790999999999</v>
      </c>
      <c r="E140" s="312">
        <v>1526.4925000000001</v>
      </c>
      <c r="F140" s="312">
        <v>1.8122023</v>
      </c>
      <c r="G140" s="312">
        <v>1.5821468999999999</v>
      </c>
      <c r="H140" s="312">
        <v>377.12119999999999</v>
      </c>
      <c r="I140" s="312">
        <v>149.2062</v>
      </c>
      <c r="J140" s="312">
        <v>0</v>
      </c>
      <c r="K140" s="312">
        <v>14.114458000000001</v>
      </c>
    </row>
    <row r="141" spans="1:11" x14ac:dyDescent="0.2">
      <c r="A141" s="312">
        <v>1820</v>
      </c>
      <c r="B141" s="312">
        <v>7.6281410000000003</v>
      </c>
      <c r="C141" s="312">
        <v>2000</v>
      </c>
      <c r="D141" s="312">
        <v>88.932613000000003</v>
      </c>
      <c r="E141" s="312">
        <v>1642.9927</v>
      </c>
      <c r="F141" s="496">
        <v>4.0199999999999998E-9</v>
      </c>
      <c r="G141" s="312">
        <v>0.29317492000000001</v>
      </c>
      <c r="H141" s="312">
        <v>383.20936</v>
      </c>
      <c r="I141" s="312">
        <v>144.22317000000001</v>
      </c>
      <c r="J141" s="312">
        <v>0</v>
      </c>
      <c r="K141" s="312">
        <v>7.1335138000000002</v>
      </c>
    </row>
    <row r="142" spans="1:11" x14ac:dyDescent="0.2">
      <c r="A142" s="312">
        <v>1820</v>
      </c>
      <c r="B142" s="312">
        <v>7.6834170000000004</v>
      </c>
      <c r="C142" s="312">
        <v>2000</v>
      </c>
      <c r="D142" s="312">
        <v>89.835426999999996</v>
      </c>
      <c r="E142" s="312">
        <v>1734.596</v>
      </c>
      <c r="F142" s="312">
        <v>0</v>
      </c>
      <c r="G142" s="312">
        <v>2.2478689999999999E-2</v>
      </c>
      <c r="H142" s="312">
        <v>381.74095</v>
      </c>
      <c r="I142" s="312">
        <v>138.15162000000001</v>
      </c>
      <c r="J142" s="312">
        <v>0</v>
      </c>
      <c r="K142" s="312">
        <v>3.0068480000000002</v>
      </c>
    </row>
    <row r="143" spans="1:11" x14ac:dyDescent="0.2">
      <c r="A143" s="312">
        <v>1820</v>
      </c>
      <c r="B143" s="312">
        <v>7.7386929999999996</v>
      </c>
      <c r="C143" s="312">
        <v>2500</v>
      </c>
      <c r="D143" s="312">
        <v>90.372263000000004</v>
      </c>
      <c r="E143" s="312">
        <v>1794.8925999999999</v>
      </c>
      <c r="F143" s="312">
        <v>0</v>
      </c>
      <c r="G143" s="496">
        <v>5.0950000000000002E-11</v>
      </c>
      <c r="H143" s="312">
        <v>372.34701000000001</v>
      </c>
      <c r="I143" s="312">
        <v>130.90350000000001</v>
      </c>
      <c r="J143" s="312">
        <v>0</v>
      </c>
      <c r="K143" s="312">
        <v>0.96325251000000001</v>
      </c>
    </row>
    <row r="144" spans="1:11" x14ac:dyDescent="0.2">
      <c r="A144" s="312">
        <v>1820</v>
      </c>
      <c r="B144" s="312">
        <v>7.7939699999999998</v>
      </c>
      <c r="C144" s="312">
        <v>2500</v>
      </c>
      <c r="D144" s="312">
        <v>90.423561000000007</v>
      </c>
      <c r="E144" s="312">
        <v>1818.6990000000001</v>
      </c>
      <c r="F144" s="312">
        <v>0</v>
      </c>
      <c r="G144" s="312">
        <v>0</v>
      </c>
      <c r="H144" s="312">
        <v>355.74869000000001</v>
      </c>
      <c r="I144" s="312">
        <v>122.52884</v>
      </c>
      <c r="J144" s="312">
        <v>0</v>
      </c>
      <c r="K144" s="312">
        <v>0.19607245000000001</v>
      </c>
    </row>
    <row r="145" spans="1:11" x14ac:dyDescent="0.2">
      <c r="A145" s="312">
        <v>1820</v>
      </c>
      <c r="B145" s="312">
        <v>7.8492459999999999</v>
      </c>
      <c r="C145" s="312">
        <v>2500</v>
      </c>
      <c r="D145" s="312">
        <v>89.854962999999998</v>
      </c>
      <c r="E145" s="312">
        <v>1803.6577</v>
      </c>
      <c r="F145" s="312">
        <v>0</v>
      </c>
      <c r="G145" s="312">
        <v>0</v>
      </c>
      <c r="H145" s="312">
        <v>333.22329000000002</v>
      </c>
      <c r="I145" s="312">
        <v>113.19373</v>
      </c>
      <c r="J145" s="312">
        <v>0</v>
      </c>
      <c r="K145" s="312">
        <v>1.786519E-2</v>
      </c>
    </row>
    <row r="146" spans="1:11" x14ac:dyDescent="0.2">
      <c r="A146" s="312">
        <v>1820</v>
      </c>
      <c r="B146" s="312">
        <v>7.904522</v>
      </c>
      <c r="C146" s="312">
        <v>2500</v>
      </c>
      <c r="D146" s="312">
        <v>88.532190999999997</v>
      </c>
      <c r="E146" s="312">
        <v>1751.2805000000001</v>
      </c>
      <c r="F146" s="312">
        <v>0</v>
      </c>
      <c r="G146" s="312">
        <v>0</v>
      </c>
      <c r="H146" s="312">
        <v>306.19956000000002</v>
      </c>
      <c r="I146" s="312">
        <v>103.13789</v>
      </c>
      <c r="J146" s="312">
        <v>0</v>
      </c>
      <c r="K146" s="496">
        <v>4.1370000000000002E-11</v>
      </c>
    </row>
    <row r="147" spans="1:11" x14ac:dyDescent="0.2">
      <c r="A147" s="312">
        <v>1820</v>
      </c>
      <c r="B147" s="312">
        <v>7.9597990000000003</v>
      </c>
      <c r="C147" s="312">
        <v>3000</v>
      </c>
      <c r="D147" s="312">
        <v>86.347981000000004</v>
      </c>
      <c r="E147" s="312">
        <v>1666.3082999999999</v>
      </c>
      <c r="F147" s="312">
        <v>0</v>
      </c>
      <c r="G147" s="312">
        <v>0</v>
      </c>
      <c r="H147" s="312">
        <v>276.08384000000001</v>
      </c>
      <c r="I147" s="312">
        <v>92.638048999999995</v>
      </c>
      <c r="J147" s="312">
        <v>0</v>
      </c>
      <c r="K147" s="312">
        <v>0</v>
      </c>
    </row>
    <row r="148" spans="1:11" x14ac:dyDescent="0.2">
      <c r="A148" s="312">
        <v>1820</v>
      </c>
      <c r="B148" s="312">
        <v>8.0150760000000005</v>
      </c>
      <c r="C148" s="312">
        <v>3000</v>
      </c>
      <c r="D148" s="312">
        <v>83.246015999999997</v>
      </c>
      <c r="E148" s="312">
        <v>1554.9590000000001</v>
      </c>
      <c r="F148" s="312">
        <v>0</v>
      </c>
      <c r="G148" s="312">
        <v>0</v>
      </c>
      <c r="H148" s="312">
        <v>244.16434000000001</v>
      </c>
      <c r="I148" s="312">
        <v>81.974168000000006</v>
      </c>
      <c r="J148" s="312">
        <v>0</v>
      </c>
      <c r="K148" s="312">
        <v>0</v>
      </c>
    </row>
    <row r="149" spans="1:11" x14ac:dyDescent="0.2">
      <c r="A149" s="312">
        <v>1820</v>
      </c>
      <c r="B149" s="312">
        <v>8.0703519999999997</v>
      </c>
      <c r="C149" s="312">
        <v>3000</v>
      </c>
      <c r="D149" s="312">
        <v>79.237305000000006</v>
      </c>
      <c r="E149" s="312">
        <v>1423.8951</v>
      </c>
      <c r="F149" s="312">
        <v>0</v>
      </c>
      <c r="G149" s="312">
        <v>0</v>
      </c>
      <c r="H149" s="312">
        <v>211.56582</v>
      </c>
      <c r="I149" s="312">
        <v>71.404357000000005</v>
      </c>
      <c r="J149" s="312">
        <v>0</v>
      </c>
      <c r="K149" s="312">
        <v>0</v>
      </c>
    </row>
    <row r="150" spans="1:11" x14ac:dyDescent="0.2">
      <c r="A150" s="312">
        <v>1820</v>
      </c>
      <c r="B150" s="312">
        <v>8.1256280000000007</v>
      </c>
      <c r="C150" s="312">
        <v>3500</v>
      </c>
      <c r="D150" s="312">
        <v>74.397977999999995</v>
      </c>
      <c r="E150" s="312">
        <v>1279.5944</v>
      </c>
      <c r="F150" s="312">
        <v>0</v>
      </c>
      <c r="G150" s="312">
        <v>0</v>
      </c>
      <c r="H150" s="312">
        <v>179.24042</v>
      </c>
      <c r="I150" s="312">
        <v>61.148803999999998</v>
      </c>
      <c r="J150" s="312">
        <v>0</v>
      </c>
      <c r="K150" s="312">
        <v>0</v>
      </c>
    </row>
    <row r="151" spans="1:11" x14ac:dyDescent="0.2">
      <c r="A151" s="312">
        <v>1820</v>
      </c>
      <c r="B151" s="312">
        <v>8.180904</v>
      </c>
      <c r="C151" s="312">
        <v>3500</v>
      </c>
      <c r="D151" s="312">
        <v>68.862312000000003</v>
      </c>
      <c r="E151" s="312">
        <v>1127.9548</v>
      </c>
      <c r="F151" s="312">
        <v>0</v>
      </c>
      <c r="G151" s="312">
        <v>0</v>
      </c>
      <c r="H151" s="312">
        <v>147.99798999999999</v>
      </c>
      <c r="I151" s="312">
        <v>51.386344000000001</v>
      </c>
      <c r="J151" s="312">
        <v>0</v>
      </c>
      <c r="K151" s="312">
        <v>0</v>
      </c>
    </row>
    <row r="152" spans="1:11" x14ac:dyDescent="0.2">
      <c r="A152" s="312">
        <v>1820</v>
      </c>
      <c r="B152" s="312">
        <v>8.2361810000000002</v>
      </c>
      <c r="C152" s="312">
        <v>4000</v>
      </c>
      <c r="D152" s="312">
        <v>62.804965000000003</v>
      </c>
      <c r="E152" s="312">
        <v>974.08063000000004</v>
      </c>
      <c r="F152" s="312">
        <v>0</v>
      </c>
      <c r="G152" s="312">
        <v>0</v>
      </c>
      <c r="H152" s="312">
        <v>118.54956</v>
      </c>
      <c r="I152" s="312">
        <v>42.256487</v>
      </c>
      <c r="J152" s="312">
        <v>0</v>
      </c>
      <c r="K152" s="312">
        <v>0</v>
      </c>
    </row>
    <row r="153" spans="1:11" x14ac:dyDescent="0.2">
      <c r="A153" s="312">
        <v>1820</v>
      </c>
      <c r="B153" s="312">
        <v>8.2914569999999994</v>
      </c>
      <c r="C153" s="312">
        <v>4000</v>
      </c>
      <c r="D153" s="312">
        <v>56.418444999999998</v>
      </c>
      <c r="E153" s="312">
        <v>822.29678000000001</v>
      </c>
      <c r="F153" s="312">
        <v>0</v>
      </c>
      <c r="G153" s="312">
        <v>0</v>
      </c>
      <c r="H153" s="312">
        <v>91.561723999999998</v>
      </c>
      <c r="I153" s="312">
        <v>33.869894000000002</v>
      </c>
      <c r="J153" s="312">
        <v>0</v>
      </c>
      <c r="K153" s="312">
        <v>0</v>
      </c>
    </row>
    <row r="154" spans="1:11" x14ac:dyDescent="0.2">
      <c r="A154" s="312">
        <v>1820</v>
      </c>
      <c r="B154" s="312">
        <v>8.3467339999999997</v>
      </c>
      <c r="C154" s="312">
        <v>4000</v>
      </c>
      <c r="D154" s="312">
        <v>49.891275</v>
      </c>
      <c r="E154" s="312">
        <v>676.26521000000002</v>
      </c>
      <c r="F154" s="312">
        <v>0</v>
      </c>
      <c r="G154" s="312">
        <v>0</v>
      </c>
      <c r="H154" s="312">
        <v>67.652354000000003</v>
      </c>
      <c r="I154" s="312">
        <v>26.319706</v>
      </c>
      <c r="J154" s="312">
        <v>0</v>
      </c>
      <c r="K154" s="312">
        <v>0</v>
      </c>
    </row>
    <row r="155" spans="1:11" x14ac:dyDescent="0.2">
      <c r="A155" s="312">
        <v>1820</v>
      </c>
      <c r="B155" s="312">
        <v>8.4020100000000006</v>
      </c>
      <c r="C155" s="312">
        <v>4500</v>
      </c>
      <c r="D155" s="312">
        <v>43.394019999999998</v>
      </c>
      <c r="E155" s="312">
        <v>539.23819000000003</v>
      </c>
      <c r="F155" s="312">
        <v>0</v>
      </c>
      <c r="G155" s="312">
        <v>0</v>
      </c>
      <c r="H155" s="312">
        <v>47.331294999999997</v>
      </c>
      <c r="I155" s="312">
        <v>19.692826</v>
      </c>
      <c r="J155" s="312">
        <v>0</v>
      </c>
      <c r="K155" s="312">
        <v>0</v>
      </c>
    </row>
    <row r="156" spans="1:11" x14ac:dyDescent="0.2">
      <c r="A156" s="312">
        <v>1820</v>
      </c>
      <c r="B156" s="312">
        <v>8.4572870000000009</v>
      </c>
      <c r="C156" s="312">
        <v>4500</v>
      </c>
      <c r="D156" s="312">
        <v>37.070720999999999</v>
      </c>
      <c r="E156" s="312">
        <v>414.26465999999999</v>
      </c>
      <c r="F156" s="312">
        <v>0</v>
      </c>
      <c r="G156" s="312">
        <v>0</v>
      </c>
      <c r="H156" s="312">
        <v>30.921983999999998</v>
      </c>
      <c r="I156" s="312">
        <v>14.061817</v>
      </c>
      <c r="J156" s="312">
        <v>0</v>
      </c>
      <c r="K156" s="312">
        <v>0</v>
      </c>
    </row>
    <row r="157" spans="1:11" x14ac:dyDescent="0.2">
      <c r="A157" s="312">
        <v>1820</v>
      </c>
      <c r="B157" s="312">
        <v>8.5125630000000001</v>
      </c>
      <c r="C157" s="312">
        <v>5000</v>
      </c>
      <c r="D157" s="312">
        <v>31.038492999999999</v>
      </c>
      <c r="E157" s="312">
        <v>304.15521000000001</v>
      </c>
      <c r="F157" s="312">
        <v>0</v>
      </c>
      <c r="G157" s="312">
        <v>0</v>
      </c>
      <c r="H157" s="312">
        <v>18.498826000000001</v>
      </c>
      <c r="I157" s="312">
        <v>9.4708001999999993</v>
      </c>
      <c r="J157" s="312">
        <v>0</v>
      </c>
      <c r="K157" s="312">
        <v>0</v>
      </c>
    </row>
    <row r="158" spans="1:11" x14ac:dyDescent="0.2">
      <c r="A158" s="312">
        <v>1820</v>
      </c>
      <c r="B158" s="312">
        <v>8.5678400000000003</v>
      </c>
      <c r="C158" s="312">
        <v>5500</v>
      </c>
      <c r="D158" s="312">
        <v>25.390409999999999</v>
      </c>
      <c r="E158" s="312">
        <v>211.16145</v>
      </c>
      <c r="F158" s="312">
        <v>0</v>
      </c>
      <c r="G158" s="312">
        <v>0</v>
      </c>
      <c r="H158" s="312">
        <v>9.8449676999999998</v>
      </c>
      <c r="I158" s="312">
        <v>5.9202370999999996</v>
      </c>
      <c r="J158" s="312">
        <v>0</v>
      </c>
      <c r="K158" s="312">
        <v>0</v>
      </c>
    </row>
    <row r="159" spans="1:11" x14ac:dyDescent="0.2">
      <c r="A159" s="312">
        <v>1820</v>
      </c>
      <c r="B159" s="312">
        <v>8.6231159999999996</v>
      </c>
      <c r="C159" s="312">
        <v>5500</v>
      </c>
      <c r="D159" s="312">
        <v>20.203185000000001</v>
      </c>
      <c r="E159" s="312">
        <v>136.63854000000001</v>
      </c>
      <c r="F159" s="312">
        <v>0</v>
      </c>
      <c r="G159" s="312">
        <v>0</v>
      </c>
      <c r="H159" s="312">
        <v>4.4536572000000003</v>
      </c>
      <c r="I159" s="312">
        <v>3.3562435000000002</v>
      </c>
      <c r="J159" s="312">
        <v>0</v>
      </c>
      <c r="K159" s="312">
        <v>0</v>
      </c>
    </row>
    <row r="160" spans="1:11" x14ac:dyDescent="0.2">
      <c r="A160" s="312">
        <v>1820</v>
      </c>
      <c r="B160" s="312">
        <v>8.6783920000000006</v>
      </c>
      <c r="C160" s="312">
        <v>6000</v>
      </c>
      <c r="D160" s="312">
        <v>15.544744</v>
      </c>
      <c r="E160" s="312">
        <v>80.744547999999995</v>
      </c>
      <c r="F160" s="312">
        <v>0</v>
      </c>
      <c r="G160" s="312">
        <v>0</v>
      </c>
      <c r="H160" s="312">
        <v>1.5841315</v>
      </c>
      <c r="I160" s="312">
        <v>1.6660488</v>
      </c>
      <c r="J160" s="312">
        <v>0</v>
      </c>
      <c r="K160" s="312">
        <v>0</v>
      </c>
    </row>
    <row r="161" spans="1:11" x14ac:dyDescent="0.2">
      <c r="A161" s="312">
        <v>1820</v>
      </c>
      <c r="B161" s="312">
        <v>8.7336679999999998</v>
      </c>
      <c r="C161" s="312">
        <v>6000</v>
      </c>
      <c r="D161" s="312">
        <v>11.478505</v>
      </c>
      <c r="E161" s="312">
        <v>42.277009999999997</v>
      </c>
      <c r="F161" s="312">
        <v>0</v>
      </c>
      <c r="G161" s="312">
        <v>0</v>
      </c>
      <c r="H161" s="312">
        <v>0.38086925999999999</v>
      </c>
      <c r="I161" s="312">
        <v>0.68400481000000002</v>
      </c>
      <c r="J161" s="312">
        <v>0</v>
      </c>
      <c r="K161" s="312">
        <v>0</v>
      </c>
    </row>
    <row r="162" spans="1:11" x14ac:dyDescent="0.2">
      <c r="A162" s="312">
        <v>1820</v>
      </c>
      <c r="B162" s="312">
        <v>8.788945</v>
      </c>
      <c r="C162" s="312">
        <v>6500</v>
      </c>
      <c r="D162" s="312">
        <v>8.0548929999999999</v>
      </c>
      <c r="E162" s="312">
        <v>18.697655000000001</v>
      </c>
      <c r="F162" s="312">
        <v>0</v>
      </c>
      <c r="G162" s="312">
        <v>0</v>
      </c>
      <c r="H162" s="312">
        <v>4.288202E-2</v>
      </c>
      <c r="I162" s="312">
        <v>0.20976112999999999</v>
      </c>
      <c r="J162" s="312">
        <v>0</v>
      </c>
      <c r="K162" s="312">
        <v>0</v>
      </c>
    </row>
    <row r="163" spans="1:11" x14ac:dyDescent="0.2">
      <c r="A163" s="312">
        <v>1820</v>
      </c>
      <c r="B163" s="312">
        <v>8.8442209999999992</v>
      </c>
      <c r="C163" s="312">
        <v>7000</v>
      </c>
      <c r="D163" s="312">
        <v>5.3013387999999999</v>
      </c>
      <c r="E163" s="312">
        <v>6.4358114999999998</v>
      </c>
      <c r="F163" s="312">
        <v>0</v>
      </c>
      <c r="G163" s="312">
        <v>0</v>
      </c>
      <c r="H163" s="496">
        <v>9.5129999999999999E-11</v>
      </c>
      <c r="I163" s="312">
        <v>3.9249190000000003E-2</v>
      </c>
      <c r="J163" s="312">
        <v>0</v>
      </c>
      <c r="K163" s="312">
        <v>0</v>
      </c>
    </row>
    <row r="164" spans="1:11" x14ac:dyDescent="0.2">
      <c r="A164" s="312">
        <v>1820</v>
      </c>
      <c r="B164" s="312">
        <v>8.8994970000000002</v>
      </c>
      <c r="C164" s="312">
        <v>7500</v>
      </c>
      <c r="D164" s="312">
        <v>3.2125194000000001</v>
      </c>
      <c r="E164" s="312">
        <v>1.4734434000000001</v>
      </c>
      <c r="F164" s="312">
        <v>0</v>
      </c>
      <c r="G164" s="312">
        <v>0</v>
      </c>
      <c r="H164" s="312">
        <v>0</v>
      </c>
      <c r="I164" s="312">
        <v>3.0947599999999998E-3</v>
      </c>
      <c r="J164" s="312">
        <v>0</v>
      </c>
      <c r="K164" s="312">
        <v>0</v>
      </c>
    </row>
    <row r="165" spans="1:11" x14ac:dyDescent="0.2">
      <c r="A165" s="312">
        <v>1820</v>
      </c>
      <c r="B165" s="312">
        <v>8.9547740000000005</v>
      </c>
      <c r="C165" s="312">
        <v>8000</v>
      </c>
      <c r="D165" s="312">
        <v>1.7443731</v>
      </c>
      <c r="E165" s="312">
        <v>0.15702251</v>
      </c>
      <c r="F165" s="312">
        <v>0</v>
      </c>
      <c r="G165" s="312">
        <v>0</v>
      </c>
      <c r="H165" s="312">
        <v>0</v>
      </c>
      <c r="I165" s="496">
        <v>6.8650000000000003E-12</v>
      </c>
      <c r="J165" s="312">
        <v>0</v>
      </c>
      <c r="K165" s="312">
        <v>0</v>
      </c>
    </row>
    <row r="166" spans="1:11" x14ac:dyDescent="0.2">
      <c r="A166" s="312">
        <v>1820</v>
      </c>
      <c r="B166" s="312">
        <v>9.0100499999999997</v>
      </c>
      <c r="C166" s="312">
        <v>8000</v>
      </c>
      <c r="D166" s="312">
        <v>0.81325716000000003</v>
      </c>
      <c r="E166" s="496">
        <v>3.6360000000000002E-10</v>
      </c>
      <c r="F166" s="312">
        <v>0</v>
      </c>
      <c r="G166" s="312">
        <v>0</v>
      </c>
      <c r="H166" s="312">
        <v>0</v>
      </c>
      <c r="I166" s="312">
        <v>0</v>
      </c>
      <c r="J166" s="312">
        <v>0</v>
      </c>
      <c r="K166" s="312">
        <v>0</v>
      </c>
    </row>
    <row r="167" spans="1:11" x14ac:dyDescent="0.2">
      <c r="A167" s="312">
        <v>1820</v>
      </c>
      <c r="B167" s="312">
        <v>9.0653269999999999</v>
      </c>
      <c r="C167" s="312">
        <v>8500</v>
      </c>
      <c r="D167" s="312">
        <v>0.30242087000000001</v>
      </c>
      <c r="E167" s="312">
        <v>0</v>
      </c>
      <c r="F167" s="312">
        <v>0</v>
      </c>
      <c r="G167" s="312">
        <v>0</v>
      </c>
      <c r="H167" s="312">
        <v>0</v>
      </c>
      <c r="I167" s="312">
        <v>0</v>
      </c>
      <c r="J167" s="312">
        <v>0</v>
      </c>
      <c r="K167" s="312">
        <v>0</v>
      </c>
    </row>
    <row r="168" spans="1:11" x14ac:dyDescent="0.2">
      <c r="A168" s="312">
        <v>1820</v>
      </c>
      <c r="B168" s="312">
        <v>9.1206029999999991</v>
      </c>
      <c r="C168" s="312">
        <v>9000</v>
      </c>
      <c r="D168" s="312">
        <v>7.7466519999999997E-2</v>
      </c>
      <c r="E168" s="312">
        <v>0</v>
      </c>
      <c r="F168" s="312">
        <v>0</v>
      </c>
      <c r="G168" s="312">
        <v>0</v>
      </c>
      <c r="H168" s="312">
        <v>0</v>
      </c>
      <c r="I168" s="312">
        <v>0</v>
      </c>
      <c r="J168" s="312">
        <v>0</v>
      </c>
      <c r="K168" s="312">
        <v>0</v>
      </c>
    </row>
    <row r="169" spans="1:11" x14ac:dyDescent="0.2">
      <c r="A169" s="312">
        <v>1820</v>
      </c>
      <c r="B169" s="312">
        <v>9.1758790000000001</v>
      </c>
      <c r="C169" s="312">
        <v>9500</v>
      </c>
      <c r="D169" s="312">
        <v>9.3060499999999997E-3</v>
      </c>
      <c r="E169" s="312">
        <v>0</v>
      </c>
      <c r="F169" s="312">
        <v>0</v>
      </c>
      <c r="G169" s="312">
        <v>0</v>
      </c>
      <c r="H169" s="312">
        <v>0</v>
      </c>
      <c r="I169" s="312">
        <v>0</v>
      </c>
      <c r="J169" s="312">
        <v>0</v>
      </c>
      <c r="K169" s="312">
        <v>0</v>
      </c>
    </row>
    <row r="170" spans="1:11" x14ac:dyDescent="0.2">
      <c r="A170" s="312">
        <v>1820</v>
      </c>
      <c r="B170" s="312">
        <v>9.2311549999999993</v>
      </c>
      <c r="C170" s="312">
        <v>10000</v>
      </c>
      <c r="D170" s="496">
        <v>2.1549999999999999E-11</v>
      </c>
      <c r="E170" s="312">
        <v>0</v>
      </c>
      <c r="F170" s="312">
        <v>0</v>
      </c>
      <c r="G170" s="312">
        <v>0</v>
      </c>
      <c r="H170" s="312">
        <v>0</v>
      </c>
      <c r="I170" s="312">
        <v>0</v>
      </c>
      <c r="J170" s="312">
        <v>0</v>
      </c>
      <c r="K170" s="312">
        <v>0</v>
      </c>
    </row>
    <row r="171" spans="1:11" x14ac:dyDescent="0.2">
      <c r="A171" s="312">
        <v>1820</v>
      </c>
      <c r="B171" s="312">
        <v>9.2864319999999996</v>
      </c>
      <c r="C171" s="312">
        <v>11000</v>
      </c>
      <c r="D171" s="312">
        <v>0</v>
      </c>
      <c r="E171" s="312">
        <v>0</v>
      </c>
      <c r="F171" s="312">
        <v>0</v>
      </c>
      <c r="G171" s="312">
        <v>0</v>
      </c>
      <c r="H171" s="312">
        <v>0</v>
      </c>
      <c r="I171" s="312">
        <v>0</v>
      </c>
      <c r="J171" s="312">
        <v>0</v>
      </c>
      <c r="K171" s="312">
        <v>0</v>
      </c>
    </row>
    <row r="172" spans="1:11" x14ac:dyDescent="0.2">
      <c r="A172" s="312">
        <v>1820</v>
      </c>
      <c r="B172" s="312">
        <v>9.3417080000000006</v>
      </c>
      <c r="C172" s="312">
        <v>12000</v>
      </c>
      <c r="D172" s="312">
        <v>0</v>
      </c>
      <c r="E172" s="312">
        <v>0</v>
      </c>
      <c r="F172" s="312">
        <v>0</v>
      </c>
      <c r="G172" s="312">
        <v>0</v>
      </c>
      <c r="H172" s="312">
        <v>0</v>
      </c>
      <c r="I172" s="312">
        <v>0</v>
      </c>
      <c r="J172" s="312">
        <v>0</v>
      </c>
      <c r="K172" s="312">
        <v>0</v>
      </c>
    </row>
    <row r="173" spans="1:11" x14ac:dyDescent="0.2">
      <c r="A173" s="312">
        <v>1820</v>
      </c>
      <c r="B173" s="312">
        <v>9.3969850000000008</v>
      </c>
      <c r="C173" s="312">
        <v>12000</v>
      </c>
      <c r="D173" s="312">
        <v>0</v>
      </c>
      <c r="E173" s="312">
        <v>0</v>
      </c>
      <c r="F173" s="312">
        <v>0</v>
      </c>
      <c r="G173" s="312">
        <v>0</v>
      </c>
      <c r="H173" s="312">
        <v>0</v>
      </c>
      <c r="I173" s="312">
        <v>0</v>
      </c>
      <c r="J173" s="312">
        <v>0</v>
      </c>
      <c r="K173" s="312">
        <v>0</v>
      </c>
    </row>
    <row r="174" spans="1:11" x14ac:dyDescent="0.2">
      <c r="A174" s="312">
        <v>1820</v>
      </c>
      <c r="B174" s="312">
        <v>9.452261</v>
      </c>
      <c r="C174" s="312">
        <v>13000</v>
      </c>
      <c r="D174" s="312">
        <v>0</v>
      </c>
      <c r="E174" s="312">
        <v>0</v>
      </c>
      <c r="F174" s="312">
        <v>0</v>
      </c>
      <c r="G174" s="312">
        <v>0</v>
      </c>
      <c r="H174" s="312">
        <v>0</v>
      </c>
      <c r="I174" s="312">
        <v>0</v>
      </c>
      <c r="J174" s="312">
        <v>0</v>
      </c>
      <c r="K174" s="312">
        <v>0</v>
      </c>
    </row>
    <row r="175" spans="1:11" x14ac:dyDescent="0.2">
      <c r="A175" s="312">
        <v>1820</v>
      </c>
      <c r="B175" s="312">
        <v>9.5075380000000003</v>
      </c>
      <c r="C175" s="312">
        <v>14000</v>
      </c>
      <c r="D175" s="312">
        <v>0</v>
      </c>
      <c r="E175" s="312">
        <v>0</v>
      </c>
      <c r="F175" s="312">
        <v>0</v>
      </c>
      <c r="G175" s="312">
        <v>0</v>
      </c>
      <c r="H175" s="312">
        <v>0</v>
      </c>
      <c r="I175" s="312">
        <v>0</v>
      </c>
      <c r="J175" s="312">
        <v>0</v>
      </c>
      <c r="K175" s="312">
        <v>0</v>
      </c>
    </row>
    <row r="176" spans="1:11" x14ac:dyDescent="0.2">
      <c r="A176" s="312">
        <v>1820</v>
      </c>
      <c r="B176" s="312">
        <v>9.5628139999999995</v>
      </c>
      <c r="C176" s="312">
        <v>15000</v>
      </c>
      <c r="D176" s="312">
        <v>0</v>
      </c>
      <c r="E176" s="312">
        <v>0</v>
      </c>
      <c r="F176" s="312">
        <v>0</v>
      </c>
      <c r="G176" s="312">
        <v>0</v>
      </c>
      <c r="H176" s="312">
        <v>0</v>
      </c>
      <c r="I176" s="312">
        <v>0</v>
      </c>
      <c r="J176" s="312">
        <v>0</v>
      </c>
      <c r="K176" s="312">
        <v>0</v>
      </c>
    </row>
    <row r="177" spans="1:11" x14ac:dyDescent="0.2">
      <c r="A177" s="312">
        <v>1820</v>
      </c>
      <c r="B177" s="312">
        <v>9.6180909999999997</v>
      </c>
      <c r="C177" s="312">
        <v>15000</v>
      </c>
      <c r="D177" s="312">
        <v>0</v>
      </c>
      <c r="E177" s="312">
        <v>0</v>
      </c>
      <c r="F177" s="312">
        <v>0</v>
      </c>
      <c r="G177" s="312">
        <v>0</v>
      </c>
      <c r="H177" s="312">
        <v>0</v>
      </c>
      <c r="I177" s="312">
        <v>0</v>
      </c>
      <c r="J177" s="312">
        <v>0</v>
      </c>
      <c r="K177" s="312">
        <v>0</v>
      </c>
    </row>
    <row r="178" spans="1:11" x14ac:dyDescent="0.2">
      <c r="A178" s="312">
        <v>1820</v>
      </c>
      <c r="B178" s="312">
        <v>9.6733670000000007</v>
      </c>
      <c r="C178" s="312">
        <v>16000</v>
      </c>
      <c r="D178" s="312">
        <v>0</v>
      </c>
      <c r="E178" s="312">
        <v>0</v>
      </c>
      <c r="F178" s="312">
        <v>0</v>
      </c>
      <c r="G178" s="312">
        <v>0</v>
      </c>
      <c r="H178" s="312">
        <v>0</v>
      </c>
      <c r="I178" s="312">
        <v>0</v>
      </c>
      <c r="J178" s="312">
        <v>0</v>
      </c>
      <c r="K178" s="312">
        <v>0</v>
      </c>
    </row>
    <row r="179" spans="1:11" x14ac:dyDescent="0.2">
      <c r="A179" s="312">
        <v>1820</v>
      </c>
      <c r="B179" s="312">
        <v>9.7286429999999999</v>
      </c>
      <c r="C179" s="312">
        <v>17000</v>
      </c>
      <c r="D179" s="312">
        <v>0</v>
      </c>
      <c r="E179" s="312">
        <v>0</v>
      </c>
      <c r="F179" s="312">
        <v>0</v>
      </c>
      <c r="G179" s="312">
        <v>0</v>
      </c>
      <c r="H179" s="312">
        <v>0</v>
      </c>
      <c r="I179" s="312">
        <v>0</v>
      </c>
      <c r="J179" s="312">
        <v>0</v>
      </c>
      <c r="K179" s="312">
        <v>0</v>
      </c>
    </row>
    <row r="180" spans="1:11" x14ac:dyDescent="0.2">
      <c r="A180" s="312">
        <v>1820</v>
      </c>
      <c r="B180" s="312">
        <v>9.7839189999999991</v>
      </c>
      <c r="C180" s="312">
        <v>18000</v>
      </c>
      <c r="D180" s="312">
        <v>0</v>
      </c>
      <c r="E180" s="312">
        <v>0</v>
      </c>
      <c r="F180" s="312">
        <v>0</v>
      </c>
      <c r="G180" s="312">
        <v>0</v>
      </c>
      <c r="H180" s="312">
        <v>0</v>
      </c>
      <c r="I180" s="312">
        <v>0</v>
      </c>
      <c r="J180" s="312">
        <v>0</v>
      </c>
      <c r="K180" s="312">
        <v>0</v>
      </c>
    </row>
    <row r="181" spans="1:11" x14ac:dyDescent="0.2">
      <c r="A181" s="312">
        <v>1820</v>
      </c>
      <c r="B181" s="312">
        <v>9.8391959999999994</v>
      </c>
      <c r="C181" s="312">
        <v>19000</v>
      </c>
      <c r="D181" s="312">
        <v>0</v>
      </c>
      <c r="E181" s="312">
        <v>0</v>
      </c>
      <c r="F181" s="312">
        <v>0</v>
      </c>
      <c r="G181" s="312">
        <v>0</v>
      </c>
      <c r="H181" s="312">
        <v>0</v>
      </c>
      <c r="I181" s="312">
        <v>0</v>
      </c>
      <c r="J181" s="312">
        <v>0</v>
      </c>
      <c r="K181" s="312">
        <v>0</v>
      </c>
    </row>
    <row r="182" spans="1:11" x14ac:dyDescent="0.2">
      <c r="A182" s="312">
        <v>1820</v>
      </c>
      <c r="B182" s="312">
        <v>9.8944720000000004</v>
      </c>
      <c r="C182" s="312">
        <v>20000</v>
      </c>
      <c r="D182" s="312">
        <v>0</v>
      </c>
      <c r="E182" s="312">
        <v>0</v>
      </c>
      <c r="F182" s="312">
        <v>0</v>
      </c>
      <c r="G182" s="312">
        <v>0</v>
      </c>
      <c r="H182" s="312">
        <v>0</v>
      </c>
      <c r="I182" s="312">
        <v>0</v>
      </c>
      <c r="J182" s="312">
        <v>0</v>
      </c>
      <c r="K182" s="312">
        <v>0</v>
      </c>
    </row>
    <row r="183" spans="1:11" x14ac:dyDescent="0.2">
      <c r="A183" s="312">
        <v>1820</v>
      </c>
      <c r="B183" s="312">
        <v>9.9497490000000006</v>
      </c>
      <c r="C183" s="312">
        <v>20000</v>
      </c>
      <c r="D183" s="312">
        <v>0</v>
      </c>
      <c r="E183" s="312">
        <v>0</v>
      </c>
      <c r="F183" s="312">
        <v>0</v>
      </c>
      <c r="G183" s="312">
        <v>0</v>
      </c>
      <c r="H183" s="312">
        <v>0</v>
      </c>
      <c r="I183" s="312">
        <v>0</v>
      </c>
      <c r="J183" s="312">
        <v>0</v>
      </c>
      <c r="K183" s="312">
        <v>0</v>
      </c>
    </row>
    <row r="184" spans="1:11" x14ac:dyDescent="0.2">
      <c r="A184" s="312">
        <v>1820</v>
      </c>
      <c r="B184" s="312">
        <v>10.00502</v>
      </c>
      <c r="C184" s="312">
        <v>20000</v>
      </c>
      <c r="D184" s="312">
        <v>0</v>
      </c>
      <c r="E184" s="312">
        <v>0</v>
      </c>
      <c r="F184" s="312">
        <v>0</v>
      </c>
      <c r="G184" s="312">
        <v>0</v>
      </c>
      <c r="H184" s="312">
        <v>0</v>
      </c>
      <c r="I184" s="312">
        <v>0</v>
      </c>
      <c r="J184" s="312">
        <v>0</v>
      </c>
      <c r="K184" s="312">
        <v>0</v>
      </c>
    </row>
    <row r="185" spans="1:11" x14ac:dyDescent="0.2">
      <c r="A185" s="312">
        <v>1820</v>
      </c>
      <c r="B185" s="312">
        <v>10.0603</v>
      </c>
      <c r="C185" s="312">
        <v>25000</v>
      </c>
      <c r="D185" s="312">
        <v>0</v>
      </c>
      <c r="E185" s="312">
        <v>0</v>
      </c>
      <c r="F185" s="312">
        <v>0</v>
      </c>
      <c r="G185" s="312">
        <v>0</v>
      </c>
      <c r="H185" s="312">
        <v>0</v>
      </c>
      <c r="I185" s="312">
        <v>0</v>
      </c>
      <c r="J185" s="312">
        <v>0</v>
      </c>
      <c r="K185" s="312">
        <v>0</v>
      </c>
    </row>
    <row r="186" spans="1:11" x14ac:dyDescent="0.2">
      <c r="A186" s="312">
        <v>1820</v>
      </c>
      <c r="B186" s="312">
        <v>10.11558</v>
      </c>
      <c r="C186" s="312">
        <v>25000</v>
      </c>
      <c r="D186" s="312">
        <v>0</v>
      </c>
      <c r="E186" s="312">
        <v>0</v>
      </c>
      <c r="F186" s="312">
        <v>0</v>
      </c>
      <c r="G186" s="312">
        <v>0</v>
      </c>
      <c r="H186" s="312">
        <v>0</v>
      </c>
      <c r="I186" s="312">
        <v>0</v>
      </c>
      <c r="J186" s="312">
        <v>0</v>
      </c>
      <c r="K186" s="312">
        <v>0</v>
      </c>
    </row>
    <row r="187" spans="1:11" x14ac:dyDescent="0.2">
      <c r="A187" s="312">
        <v>1820</v>
      </c>
      <c r="B187" s="312">
        <v>10.17085</v>
      </c>
      <c r="C187" s="312">
        <v>25000</v>
      </c>
      <c r="D187" s="312">
        <v>0</v>
      </c>
      <c r="E187" s="312">
        <v>0</v>
      </c>
      <c r="F187" s="312">
        <v>0</v>
      </c>
      <c r="G187" s="312">
        <v>0</v>
      </c>
      <c r="H187" s="312">
        <v>0</v>
      </c>
      <c r="I187" s="312">
        <v>0</v>
      </c>
      <c r="J187" s="312">
        <v>0</v>
      </c>
      <c r="K187" s="312">
        <v>0</v>
      </c>
    </row>
    <row r="188" spans="1:11" x14ac:dyDescent="0.2">
      <c r="A188" s="312">
        <v>1820</v>
      </c>
      <c r="B188" s="312">
        <v>10.226129999999999</v>
      </c>
      <c r="C188" s="312">
        <v>30000</v>
      </c>
      <c r="D188" s="312">
        <v>0</v>
      </c>
      <c r="E188" s="312">
        <v>0</v>
      </c>
      <c r="F188" s="312">
        <v>0</v>
      </c>
      <c r="G188" s="312">
        <v>0</v>
      </c>
      <c r="H188" s="312">
        <v>0</v>
      </c>
      <c r="I188" s="312">
        <v>0</v>
      </c>
      <c r="J188" s="312">
        <v>0</v>
      </c>
      <c r="K188" s="312">
        <v>0</v>
      </c>
    </row>
    <row r="189" spans="1:11" x14ac:dyDescent="0.2">
      <c r="A189" s="312">
        <v>1820</v>
      </c>
      <c r="B189" s="312">
        <v>10.281409999999999</v>
      </c>
      <c r="C189" s="312">
        <v>30000</v>
      </c>
      <c r="D189" s="312">
        <v>0</v>
      </c>
      <c r="E189" s="312">
        <v>0</v>
      </c>
      <c r="F189" s="312">
        <v>0</v>
      </c>
      <c r="G189" s="312">
        <v>0</v>
      </c>
      <c r="H189" s="312">
        <v>0</v>
      </c>
      <c r="I189" s="312">
        <v>0</v>
      </c>
      <c r="J189" s="312">
        <v>0</v>
      </c>
      <c r="K189" s="312">
        <v>0</v>
      </c>
    </row>
    <row r="190" spans="1:11" x14ac:dyDescent="0.2">
      <c r="A190" s="312">
        <v>1820</v>
      </c>
      <c r="B190" s="312">
        <v>10.336679999999999</v>
      </c>
      <c r="C190" s="312">
        <v>30000</v>
      </c>
      <c r="D190" s="312">
        <v>0</v>
      </c>
      <c r="E190" s="312">
        <v>0</v>
      </c>
      <c r="F190" s="312">
        <v>0</v>
      </c>
      <c r="G190" s="312">
        <v>0</v>
      </c>
      <c r="H190" s="312">
        <v>0</v>
      </c>
      <c r="I190" s="312">
        <v>0</v>
      </c>
      <c r="J190" s="312">
        <v>0</v>
      </c>
      <c r="K190" s="312">
        <v>0</v>
      </c>
    </row>
    <row r="191" spans="1:11" x14ac:dyDescent="0.2">
      <c r="A191" s="312">
        <v>1820</v>
      </c>
      <c r="B191" s="312">
        <v>10.391959999999999</v>
      </c>
      <c r="C191" s="312">
        <v>35000</v>
      </c>
      <c r="D191" s="312">
        <v>0</v>
      </c>
      <c r="E191" s="312">
        <v>0</v>
      </c>
      <c r="F191" s="312">
        <v>0</v>
      </c>
      <c r="G191" s="312">
        <v>0</v>
      </c>
      <c r="H191" s="312">
        <v>0</v>
      </c>
      <c r="I191" s="312">
        <v>0</v>
      </c>
      <c r="J191" s="312">
        <v>0</v>
      </c>
      <c r="K191" s="312">
        <v>0</v>
      </c>
    </row>
    <row r="192" spans="1:11" x14ac:dyDescent="0.2">
      <c r="A192" s="312">
        <v>1820</v>
      </c>
      <c r="B192" s="312">
        <v>10.447240000000001</v>
      </c>
      <c r="C192" s="312">
        <v>35000</v>
      </c>
      <c r="D192" s="312">
        <v>0</v>
      </c>
      <c r="E192" s="312">
        <v>0</v>
      </c>
      <c r="F192" s="312">
        <v>0</v>
      </c>
      <c r="G192" s="312">
        <v>0</v>
      </c>
      <c r="H192" s="312">
        <v>0</v>
      </c>
      <c r="I192" s="312">
        <v>0</v>
      </c>
      <c r="J192" s="312">
        <v>0</v>
      </c>
      <c r="K192" s="312">
        <v>0</v>
      </c>
    </row>
    <row r="193" spans="1:11" x14ac:dyDescent="0.2">
      <c r="A193" s="312">
        <v>1820</v>
      </c>
      <c r="B193" s="312">
        <v>10.502509999999999</v>
      </c>
      <c r="C193" s="312">
        <v>35000</v>
      </c>
      <c r="D193" s="312">
        <v>0</v>
      </c>
      <c r="E193" s="312">
        <v>0</v>
      </c>
      <c r="F193" s="312">
        <v>0</v>
      </c>
      <c r="G193" s="312">
        <v>0</v>
      </c>
      <c r="H193" s="312">
        <v>0</v>
      </c>
      <c r="I193" s="312">
        <v>0</v>
      </c>
      <c r="J193" s="312">
        <v>0</v>
      </c>
      <c r="K193" s="312">
        <v>0</v>
      </c>
    </row>
    <row r="194" spans="1:11" x14ac:dyDescent="0.2">
      <c r="A194" s="312">
        <v>1820</v>
      </c>
      <c r="B194" s="312">
        <v>10.557790000000001</v>
      </c>
      <c r="C194" s="312">
        <v>40000</v>
      </c>
      <c r="D194" s="312">
        <v>0</v>
      </c>
      <c r="E194" s="312">
        <v>0</v>
      </c>
      <c r="F194" s="312">
        <v>0</v>
      </c>
      <c r="G194" s="312">
        <v>0</v>
      </c>
      <c r="H194" s="312">
        <v>0</v>
      </c>
      <c r="I194" s="312">
        <v>0</v>
      </c>
      <c r="J194" s="312">
        <v>0</v>
      </c>
      <c r="K194" s="312">
        <v>0</v>
      </c>
    </row>
    <row r="195" spans="1:11" x14ac:dyDescent="0.2">
      <c r="A195" s="312">
        <v>1820</v>
      </c>
      <c r="B195" s="312">
        <v>10.61307</v>
      </c>
      <c r="C195" s="312">
        <v>40000</v>
      </c>
      <c r="D195" s="312">
        <v>0</v>
      </c>
      <c r="E195" s="312">
        <v>0</v>
      </c>
      <c r="F195" s="312">
        <v>0</v>
      </c>
      <c r="G195" s="312">
        <v>0</v>
      </c>
      <c r="H195" s="312">
        <v>0</v>
      </c>
      <c r="I195" s="312">
        <v>0</v>
      </c>
      <c r="J195" s="312">
        <v>0</v>
      </c>
      <c r="K195" s="312">
        <v>0</v>
      </c>
    </row>
    <row r="196" spans="1:11" x14ac:dyDescent="0.2">
      <c r="A196" s="312">
        <v>1820</v>
      </c>
      <c r="B196" s="312">
        <v>10.668340000000001</v>
      </c>
      <c r="C196" s="312">
        <v>45000</v>
      </c>
      <c r="D196" s="312">
        <v>0</v>
      </c>
      <c r="E196" s="312">
        <v>0</v>
      </c>
      <c r="F196" s="312">
        <v>0</v>
      </c>
      <c r="G196" s="312">
        <v>0</v>
      </c>
      <c r="H196" s="312">
        <v>0</v>
      </c>
      <c r="I196" s="312">
        <v>0</v>
      </c>
      <c r="J196" s="312">
        <v>0</v>
      </c>
      <c r="K196" s="312">
        <v>0</v>
      </c>
    </row>
    <row r="197" spans="1:11" x14ac:dyDescent="0.2">
      <c r="A197" s="312">
        <v>1820</v>
      </c>
      <c r="B197" s="312">
        <v>10.72362</v>
      </c>
      <c r="C197" s="312">
        <v>45000</v>
      </c>
      <c r="D197" s="312">
        <v>0</v>
      </c>
      <c r="E197" s="312">
        <v>0</v>
      </c>
      <c r="F197" s="312">
        <v>0</v>
      </c>
      <c r="G197" s="312">
        <v>0</v>
      </c>
      <c r="H197" s="312">
        <v>0</v>
      </c>
      <c r="I197" s="312">
        <v>0</v>
      </c>
      <c r="J197" s="312">
        <v>0</v>
      </c>
      <c r="K197" s="312">
        <v>0</v>
      </c>
    </row>
    <row r="198" spans="1:11" x14ac:dyDescent="0.2">
      <c r="A198" s="312">
        <v>1820</v>
      </c>
      <c r="B198" s="312">
        <v>10.778890000000001</v>
      </c>
      <c r="C198" s="312">
        <v>50000</v>
      </c>
      <c r="D198" s="312">
        <v>0</v>
      </c>
      <c r="E198" s="312">
        <v>0</v>
      </c>
      <c r="F198" s="312">
        <v>0</v>
      </c>
      <c r="G198" s="312">
        <v>0</v>
      </c>
      <c r="H198" s="312">
        <v>0</v>
      </c>
      <c r="I198" s="312">
        <v>0</v>
      </c>
      <c r="J198" s="312">
        <v>0</v>
      </c>
      <c r="K198" s="312">
        <v>0</v>
      </c>
    </row>
    <row r="199" spans="1:11" x14ac:dyDescent="0.2">
      <c r="A199" s="312">
        <v>1820</v>
      </c>
      <c r="B199" s="312">
        <v>10.83417</v>
      </c>
      <c r="C199" s="312">
        <v>50000</v>
      </c>
      <c r="D199" s="312">
        <v>0</v>
      </c>
      <c r="E199" s="312">
        <v>0</v>
      </c>
      <c r="F199" s="312">
        <v>0</v>
      </c>
      <c r="G199" s="312">
        <v>0</v>
      </c>
      <c r="H199" s="312">
        <v>0</v>
      </c>
      <c r="I199" s="312">
        <v>0</v>
      </c>
      <c r="J199" s="312">
        <v>0</v>
      </c>
      <c r="K199" s="312">
        <v>0</v>
      </c>
    </row>
    <row r="200" spans="1:11" x14ac:dyDescent="0.2">
      <c r="A200" s="312">
        <v>1820</v>
      </c>
      <c r="B200" s="312">
        <v>10.88945</v>
      </c>
      <c r="C200" s="312">
        <v>55000</v>
      </c>
      <c r="D200" s="312">
        <v>0</v>
      </c>
      <c r="E200" s="312">
        <v>0</v>
      </c>
      <c r="F200" s="312">
        <v>0</v>
      </c>
      <c r="G200" s="312">
        <v>0</v>
      </c>
      <c r="H200" s="312">
        <v>0</v>
      </c>
      <c r="I200" s="312">
        <v>0</v>
      </c>
      <c r="J200" s="312">
        <v>0</v>
      </c>
      <c r="K200" s="312">
        <v>0</v>
      </c>
    </row>
    <row r="201" spans="1:11" x14ac:dyDescent="0.2">
      <c r="A201" s="312">
        <v>1820</v>
      </c>
      <c r="B201" s="312">
        <v>10.94472</v>
      </c>
      <c r="C201" s="312">
        <v>55000</v>
      </c>
      <c r="D201" s="312">
        <v>0</v>
      </c>
      <c r="E201" s="312">
        <v>0</v>
      </c>
      <c r="F201" s="312">
        <v>0</v>
      </c>
      <c r="G201" s="312">
        <v>0</v>
      </c>
      <c r="H201" s="312">
        <v>0</v>
      </c>
      <c r="I201" s="312">
        <v>0</v>
      </c>
      <c r="J201" s="312">
        <v>0</v>
      </c>
      <c r="K201" s="312">
        <v>0</v>
      </c>
    </row>
    <row r="202" spans="1:11" x14ac:dyDescent="0.2">
      <c r="A202" s="312">
        <v>1820</v>
      </c>
      <c r="B202" s="312">
        <v>11</v>
      </c>
      <c r="C202" s="312">
        <v>60000</v>
      </c>
      <c r="D202" s="312">
        <v>0</v>
      </c>
      <c r="E202" s="312">
        <v>0</v>
      </c>
      <c r="F202" s="312">
        <v>0</v>
      </c>
      <c r="G202" s="312">
        <v>0</v>
      </c>
      <c r="H202" s="312">
        <v>0</v>
      </c>
      <c r="I202" s="312">
        <v>0</v>
      </c>
      <c r="J202" s="312">
        <v>0</v>
      </c>
      <c r="K202" s="312">
        <v>0</v>
      </c>
    </row>
    <row r="203" spans="1:11" x14ac:dyDescent="0.2">
      <c r="A203" s="312" t="s">
        <v>411</v>
      </c>
      <c r="B203" s="312" t="s">
        <v>4580</v>
      </c>
      <c r="C203" s="312" t="s">
        <v>4581</v>
      </c>
      <c r="D203" s="495" t="s">
        <v>19</v>
      </c>
      <c r="E203" s="495" t="s">
        <v>0</v>
      </c>
      <c r="F203" s="495" t="s">
        <v>51</v>
      </c>
      <c r="G203" s="495" t="s">
        <v>4582</v>
      </c>
      <c r="H203" s="495" t="s">
        <v>393</v>
      </c>
      <c r="I203" s="495" t="s">
        <v>24</v>
      </c>
      <c r="J203" s="495" t="s">
        <v>4583</v>
      </c>
      <c r="K203" s="495" t="s">
        <v>36</v>
      </c>
    </row>
    <row r="204" spans="1:11" x14ac:dyDescent="0.2">
      <c r="A204" s="312">
        <v>1910</v>
      </c>
      <c r="B204" s="312">
        <v>0</v>
      </c>
      <c r="C204" s="312">
        <v>1</v>
      </c>
      <c r="D204" s="312">
        <v>1378.9835</v>
      </c>
      <c r="E204" s="312">
        <v>3720.6833999999999</v>
      </c>
      <c r="F204" s="312">
        <v>10704.742</v>
      </c>
      <c r="G204" s="312">
        <v>2693.3730999999998</v>
      </c>
      <c r="H204" s="312">
        <v>1296.5389</v>
      </c>
      <c r="I204" s="312">
        <v>1385.0651</v>
      </c>
      <c r="J204" s="312">
        <v>10387.547</v>
      </c>
      <c r="K204" s="312">
        <v>3191.7161999999998</v>
      </c>
    </row>
    <row r="205" spans="1:11" x14ac:dyDescent="0.2">
      <c r="A205" s="312">
        <v>1910</v>
      </c>
      <c r="B205" s="312">
        <v>5.5276400000000003E-2</v>
      </c>
      <c r="C205" s="312">
        <v>1</v>
      </c>
      <c r="D205" s="312">
        <v>1377.7929999999999</v>
      </c>
      <c r="E205" s="312">
        <v>4055.7318</v>
      </c>
      <c r="F205" s="312">
        <v>10672.058999999999</v>
      </c>
      <c r="G205" s="312">
        <v>2632.0933</v>
      </c>
      <c r="H205" s="312">
        <v>1330.8711000000001</v>
      </c>
      <c r="I205" s="312">
        <v>1476.7978000000001</v>
      </c>
      <c r="J205" s="312">
        <v>10477.023999999999</v>
      </c>
      <c r="K205" s="312">
        <v>3253.0374999999999</v>
      </c>
    </row>
    <row r="206" spans="1:11" x14ac:dyDescent="0.2">
      <c r="A206" s="312">
        <v>1910</v>
      </c>
      <c r="B206" s="312">
        <v>0.11055280000000001</v>
      </c>
      <c r="C206" s="312">
        <v>1</v>
      </c>
      <c r="D206" s="312">
        <v>1362.7148</v>
      </c>
      <c r="E206" s="312">
        <v>4359.6246000000001</v>
      </c>
      <c r="F206" s="312">
        <v>10811.659</v>
      </c>
      <c r="G206" s="312">
        <v>2604.0347999999999</v>
      </c>
      <c r="H206" s="312">
        <v>1360.4185</v>
      </c>
      <c r="I206" s="312">
        <v>1568.5483999999999</v>
      </c>
      <c r="J206" s="312">
        <v>10620.521000000001</v>
      </c>
      <c r="K206" s="312">
        <v>3319.0963999999999</v>
      </c>
    </row>
    <row r="207" spans="1:11" x14ac:dyDescent="0.2">
      <c r="A207" s="312">
        <v>1910</v>
      </c>
      <c r="B207" s="312">
        <v>0.16582920000000001</v>
      </c>
      <c r="C207" s="312">
        <v>1</v>
      </c>
      <c r="D207" s="312">
        <v>1342.8928000000001</v>
      </c>
      <c r="E207" s="312">
        <v>4624.0659999999998</v>
      </c>
      <c r="F207" s="312">
        <v>11028.646000000001</v>
      </c>
      <c r="G207" s="312">
        <v>2606.6628000000001</v>
      </c>
      <c r="H207" s="312">
        <v>1386.0553</v>
      </c>
      <c r="I207" s="312">
        <v>1660.2239999999999</v>
      </c>
      <c r="J207" s="312">
        <v>10805.794</v>
      </c>
      <c r="K207" s="312">
        <v>3387.6125000000002</v>
      </c>
    </row>
    <row r="208" spans="1:11" x14ac:dyDescent="0.2">
      <c r="A208" s="312">
        <v>1910</v>
      </c>
      <c r="B208" s="312">
        <v>0.22110550000000001</v>
      </c>
      <c r="C208" s="312">
        <v>1</v>
      </c>
      <c r="D208" s="312">
        <v>1325.9994999999999</v>
      </c>
      <c r="E208" s="312">
        <v>4852.0825000000004</v>
      </c>
      <c r="F208" s="312">
        <v>11244.353999999999</v>
      </c>
      <c r="G208" s="312">
        <v>2631.4944</v>
      </c>
      <c r="H208" s="312">
        <v>1410.4150999999999</v>
      </c>
      <c r="I208" s="312">
        <v>1751.6677999999999</v>
      </c>
      <c r="J208" s="312">
        <v>11016.317999999999</v>
      </c>
      <c r="K208" s="312">
        <v>3458.1324</v>
      </c>
    </row>
    <row r="209" spans="1:11" x14ac:dyDescent="0.2">
      <c r="A209" s="312">
        <v>1910</v>
      </c>
      <c r="B209" s="312">
        <v>0.27638190000000001</v>
      </c>
      <c r="C209" s="312">
        <v>1</v>
      </c>
      <c r="D209" s="312">
        <v>1316.6251999999999</v>
      </c>
      <c r="E209" s="312">
        <v>5049.8209999999999</v>
      </c>
      <c r="F209" s="312">
        <v>11436.044</v>
      </c>
      <c r="G209" s="312">
        <v>2670.3998999999999</v>
      </c>
      <c r="H209" s="312">
        <v>1436.1606999999999</v>
      </c>
      <c r="I209" s="312">
        <v>1843.1152</v>
      </c>
      <c r="J209" s="312">
        <v>11237.805</v>
      </c>
      <c r="K209" s="312">
        <v>3530.9272999999998</v>
      </c>
    </row>
    <row r="210" spans="1:11" x14ac:dyDescent="0.2">
      <c r="A210" s="312">
        <v>1910</v>
      </c>
      <c r="B210" s="312">
        <v>0.33165830000000002</v>
      </c>
      <c r="C210" s="312">
        <v>1</v>
      </c>
      <c r="D210" s="312">
        <v>1316.2697000000001</v>
      </c>
      <c r="E210" s="312">
        <v>5223.7683999999999</v>
      </c>
      <c r="F210" s="312">
        <v>11620.21</v>
      </c>
      <c r="G210" s="312">
        <v>2717.1729</v>
      </c>
      <c r="H210" s="312">
        <v>1464.7873</v>
      </c>
      <c r="I210" s="312">
        <v>1935.2899</v>
      </c>
      <c r="J210" s="312">
        <v>11464.699000000001</v>
      </c>
      <c r="K210" s="312">
        <v>3606.3681000000001</v>
      </c>
    </row>
    <row r="211" spans="1:11" x14ac:dyDescent="0.2">
      <c r="A211" s="312">
        <v>1910</v>
      </c>
      <c r="B211" s="312">
        <v>0.38693470000000002</v>
      </c>
      <c r="C211" s="312">
        <v>2</v>
      </c>
      <c r="D211" s="312">
        <v>1324.0963999999999</v>
      </c>
      <c r="E211" s="312">
        <v>5380.4949999999999</v>
      </c>
      <c r="F211" s="312">
        <v>11820.472</v>
      </c>
      <c r="G211" s="312">
        <v>2767.1655000000001</v>
      </c>
      <c r="H211" s="312">
        <v>1496.3123000000001</v>
      </c>
      <c r="I211" s="312">
        <v>2029.1234999999999</v>
      </c>
      <c r="J211" s="312">
        <v>11699.618</v>
      </c>
      <c r="K211" s="312">
        <v>3684.4596000000001</v>
      </c>
    </row>
    <row r="212" spans="1:11" x14ac:dyDescent="0.2">
      <c r="A212" s="312">
        <v>1910</v>
      </c>
      <c r="B212" s="312">
        <v>0.44221110000000002</v>
      </c>
      <c r="C212" s="312">
        <v>2</v>
      </c>
      <c r="D212" s="312">
        <v>1337.8724999999999</v>
      </c>
      <c r="E212" s="312">
        <v>5525.5600999999997</v>
      </c>
      <c r="F212" s="312">
        <v>12047.621999999999</v>
      </c>
      <c r="G212" s="312">
        <v>2817.7928000000002</v>
      </c>
      <c r="H212" s="312">
        <v>1529.7675999999999</v>
      </c>
      <c r="I212" s="312">
        <v>2125.4319999999998</v>
      </c>
      <c r="J212" s="312">
        <v>11946.92</v>
      </c>
      <c r="K212" s="312">
        <v>3765.2426</v>
      </c>
    </row>
    <row r="213" spans="1:11" x14ac:dyDescent="0.2">
      <c r="A213" s="312">
        <v>1910</v>
      </c>
      <c r="B213" s="312">
        <v>0.49748740000000002</v>
      </c>
      <c r="C213" s="312">
        <v>2</v>
      </c>
      <c r="D213" s="312">
        <v>1354.8920000000001</v>
      </c>
      <c r="E213" s="312">
        <v>5663.0178999999998</v>
      </c>
      <c r="F213" s="312">
        <v>12298.328</v>
      </c>
      <c r="G213" s="312">
        <v>2868.7008000000001</v>
      </c>
      <c r="H213" s="312">
        <v>1563.9386</v>
      </c>
      <c r="I213" s="312">
        <v>2224.7750999999998</v>
      </c>
      <c r="J213" s="312">
        <v>12208.362999999999</v>
      </c>
      <c r="K213" s="312">
        <v>3849.0266999999999</v>
      </c>
    </row>
    <row r="214" spans="1:11" x14ac:dyDescent="0.2">
      <c r="A214" s="312">
        <v>1910</v>
      </c>
      <c r="B214" s="312">
        <v>0.55276380000000003</v>
      </c>
      <c r="C214" s="312">
        <v>2</v>
      </c>
      <c r="D214" s="312">
        <v>1373.0115000000001</v>
      </c>
      <c r="E214" s="312">
        <v>5795.5643</v>
      </c>
      <c r="F214" s="312">
        <v>12565.499</v>
      </c>
      <c r="G214" s="312">
        <v>2921.7665999999999</v>
      </c>
      <c r="H214" s="312">
        <v>1597.9639</v>
      </c>
      <c r="I214" s="312">
        <v>2327.4214999999999</v>
      </c>
      <c r="J214" s="312">
        <v>12483.846</v>
      </c>
      <c r="K214" s="312">
        <v>3936.2721999999999</v>
      </c>
    </row>
    <row r="215" spans="1:11" x14ac:dyDescent="0.2">
      <c r="A215" s="312">
        <v>1910</v>
      </c>
      <c r="B215" s="312">
        <v>0.60804020000000003</v>
      </c>
      <c r="C215" s="312">
        <v>2</v>
      </c>
      <c r="D215" s="312">
        <v>1391.5648000000001</v>
      </c>
      <c r="E215" s="312">
        <v>5923.5156999999999</v>
      </c>
      <c r="F215" s="312">
        <v>12847.657999999999</v>
      </c>
      <c r="G215" s="312">
        <v>2980.4258</v>
      </c>
      <c r="H215" s="312">
        <v>1631.6659999999999</v>
      </c>
      <c r="I215" s="312">
        <v>2433.5450999999998</v>
      </c>
      <c r="J215" s="312">
        <v>12773.984</v>
      </c>
      <c r="K215" s="312">
        <v>4027.4495999999999</v>
      </c>
    </row>
    <row r="216" spans="1:11" x14ac:dyDescent="0.2">
      <c r="A216" s="312">
        <v>1910</v>
      </c>
      <c r="B216" s="312">
        <v>0.66331660000000003</v>
      </c>
      <c r="C216" s="312">
        <v>2</v>
      </c>
      <c r="D216" s="312">
        <v>1411.3729000000001</v>
      </c>
      <c r="E216" s="312">
        <v>6044.8476000000001</v>
      </c>
      <c r="F216" s="312">
        <v>13145.313</v>
      </c>
      <c r="G216" s="312">
        <v>3047.835</v>
      </c>
      <c r="H216" s="312">
        <v>1665.4883</v>
      </c>
      <c r="I216" s="312">
        <v>2543.4050000000002</v>
      </c>
      <c r="J216" s="312">
        <v>13081.007</v>
      </c>
      <c r="K216" s="312">
        <v>4122.9539999999997</v>
      </c>
    </row>
    <row r="217" spans="1:11" x14ac:dyDescent="0.2">
      <c r="A217" s="312">
        <v>1910</v>
      </c>
      <c r="B217" s="312">
        <v>0.71859289999999998</v>
      </c>
      <c r="C217" s="312">
        <v>2</v>
      </c>
      <c r="D217" s="312">
        <v>1433.4907000000001</v>
      </c>
      <c r="E217" s="312">
        <v>6158.9282999999996</v>
      </c>
      <c r="F217" s="312">
        <v>13452.647000000001</v>
      </c>
      <c r="G217" s="312">
        <v>3124.1498999999999</v>
      </c>
      <c r="H217" s="312">
        <v>1700.2118</v>
      </c>
      <c r="I217" s="312">
        <v>2657.1493999999998</v>
      </c>
      <c r="J217" s="312">
        <v>13405.789000000001</v>
      </c>
      <c r="K217" s="312">
        <v>4222.9368000000004</v>
      </c>
    </row>
    <row r="218" spans="1:11" x14ac:dyDescent="0.2">
      <c r="A218" s="312">
        <v>1910</v>
      </c>
      <c r="B218" s="312">
        <v>0.77386929999999998</v>
      </c>
      <c r="C218" s="312">
        <v>2</v>
      </c>
      <c r="D218" s="312">
        <v>1458.482</v>
      </c>
      <c r="E218" s="312">
        <v>6267.3059000000003</v>
      </c>
      <c r="F218" s="312">
        <v>13762.403</v>
      </c>
      <c r="G218" s="312">
        <v>3206.2534000000001</v>
      </c>
      <c r="H218" s="312">
        <v>1736.635</v>
      </c>
      <c r="I218" s="312">
        <v>2774.8649</v>
      </c>
      <c r="J218" s="312">
        <v>13746.579</v>
      </c>
      <c r="K218" s="312">
        <v>4327.5375000000004</v>
      </c>
    </row>
    <row r="219" spans="1:11" x14ac:dyDescent="0.2">
      <c r="A219" s="312">
        <v>1910</v>
      </c>
      <c r="B219" s="312">
        <v>0.82914569999999999</v>
      </c>
      <c r="C219" s="312">
        <v>2</v>
      </c>
      <c r="D219" s="312">
        <v>1486.4597000000001</v>
      </c>
      <c r="E219" s="312">
        <v>6371.3777</v>
      </c>
      <c r="F219" s="312">
        <v>14071.752</v>
      </c>
      <c r="G219" s="312">
        <v>3289.1392000000001</v>
      </c>
      <c r="H219" s="312">
        <v>1775.2605000000001</v>
      </c>
      <c r="I219" s="312">
        <v>2896.8310000000001</v>
      </c>
      <c r="J219" s="312">
        <v>14099.766</v>
      </c>
      <c r="K219" s="312">
        <v>4437.2618000000002</v>
      </c>
    </row>
    <row r="220" spans="1:11" x14ac:dyDescent="0.2">
      <c r="A220" s="312">
        <v>1910</v>
      </c>
      <c r="B220" s="312">
        <v>0.88442209999999999</v>
      </c>
      <c r="C220" s="312">
        <v>2</v>
      </c>
      <c r="D220" s="312">
        <v>1516.9634000000001</v>
      </c>
      <c r="E220" s="312">
        <v>6472.4648999999999</v>
      </c>
      <c r="F220" s="312">
        <v>14381.785</v>
      </c>
      <c r="G220" s="312">
        <v>3368.4167000000002</v>
      </c>
      <c r="H220" s="312">
        <v>1816.0193999999999</v>
      </c>
      <c r="I220" s="312">
        <v>3023.5538000000001</v>
      </c>
      <c r="J220" s="312">
        <v>14462.870999999999</v>
      </c>
      <c r="K220" s="312">
        <v>4552.9503000000004</v>
      </c>
    </row>
    <row r="221" spans="1:11" x14ac:dyDescent="0.2">
      <c r="A221" s="312">
        <v>1910</v>
      </c>
      <c r="B221" s="312">
        <v>0.93969849999999999</v>
      </c>
      <c r="C221" s="312">
        <v>3</v>
      </c>
      <c r="D221" s="312">
        <v>1548.8344</v>
      </c>
      <c r="E221" s="312">
        <v>6573.5735999999997</v>
      </c>
      <c r="F221" s="312">
        <v>14698.357</v>
      </c>
      <c r="G221" s="312">
        <v>3442.2192</v>
      </c>
      <c r="H221" s="312">
        <v>1858.2476999999999</v>
      </c>
      <c r="I221" s="312">
        <v>3155.5947999999999</v>
      </c>
      <c r="J221" s="312">
        <v>14837.816999999999</v>
      </c>
      <c r="K221" s="312">
        <v>4675.4768000000004</v>
      </c>
    </row>
    <row r="222" spans="1:11" x14ac:dyDescent="0.2">
      <c r="A222" s="312">
        <v>1910</v>
      </c>
      <c r="B222" s="312">
        <v>0.9949749</v>
      </c>
      <c r="C222" s="312">
        <v>3</v>
      </c>
      <c r="D222" s="312">
        <v>1580.4096999999999</v>
      </c>
      <c r="E222" s="312">
        <v>6678.9323000000004</v>
      </c>
      <c r="F222" s="312">
        <v>15032.012000000001</v>
      </c>
      <c r="G222" s="312">
        <v>3511.7266</v>
      </c>
      <c r="H222" s="312">
        <v>1901.153</v>
      </c>
      <c r="I222" s="312">
        <v>3293.3496</v>
      </c>
      <c r="J222" s="312">
        <v>15230.548000000001</v>
      </c>
      <c r="K222" s="312">
        <v>4805.6481000000003</v>
      </c>
    </row>
    <row r="223" spans="1:11" x14ac:dyDescent="0.2">
      <c r="A223" s="312">
        <v>1910</v>
      </c>
      <c r="B223" s="312">
        <v>1.050251</v>
      </c>
      <c r="C223" s="312">
        <v>3</v>
      </c>
      <c r="D223" s="312">
        <v>1610.2542000000001</v>
      </c>
      <c r="E223" s="312">
        <v>6792.3940000000002</v>
      </c>
      <c r="F223" s="312">
        <v>15396.447</v>
      </c>
      <c r="G223" s="312">
        <v>3580.2044000000001</v>
      </c>
      <c r="H223" s="312">
        <v>1944.0547999999999</v>
      </c>
      <c r="I223" s="312">
        <v>3436.9569000000001</v>
      </c>
      <c r="J223" s="312">
        <v>15647.177</v>
      </c>
      <c r="K223" s="312">
        <v>4944.2960000000003</v>
      </c>
    </row>
    <row r="224" spans="1:11" x14ac:dyDescent="0.2">
      <c r="A224" s="312">
        <v>1910</v>
      </c>
      <c r="B224" s="312">
        <v>1.1055280000000001</v>
      </c>
      <c r="C224" s="312">
        <v>3</v>
      </c>
      <c r="D224" s="312">
        <v>1637.7037</v>
      </c>
      <c r="E224" s="312">
        <v>6916.0236999999997</v>
      </c>
      <c r="F224" s="312">
        <v>15797.960999999999</v>
      </c>
      <c r="G224" s="312">
        <v>3650.8290999999999</v>
      </c>
      <c r="H224" s="312">
        <v>1986.4801</v>
      </c>
      <c r="I224" s="312">
        <v>3586.3305999999998</v>
      </c>
      <c r="J224" s="312">
        <v>16090.923000000001</v>
      </c>
      <c r="K224" s="312">
        <v>5092.2578999999996</v>
      </c>
    </row>
    <row r="225" spans="1:11" x14ac:dyDescent="0.2">
      <c r="A225" s="312">
        <v>1910</v>
      </c>
      <c r="B225" s="312">
        <v>1.1608039999999999</v>
      </c>
      <c r="C225" s="312">
        <v>3</v>
      </c>
      <c r="D225" s="312">
        <v>1663.145</v>
      </c>
      <c r="E225" s="312">
        <v>7049.5941999999995</v>
      </c>
      <c r="F225" s="312">
        <v>16227.606</v>
      </c>
      <c r="G225" s="312">
        <v>3725.7512000000002</v>
      </c>
      <c r="H225" s="312">
        <v>2028.2754</v>
      </c>
      <c r="I225" s="312">
        <v>3741.2806999999998</v>
      </c>
      <c r="J225" s="312">
        <v>16562.322</v>
      </c>
      <c r="K225" s="312">
        <v>5250.2103999999999</v>
      </c>
    </row>
    <row r="226" spans="1:11" x14ac:dyDescent="0.2">
      <c r="A226" s="312">
        <v>1910</v>
      </c>
      <c r="B226" s="312">
        <v>1.21608</v>
      </c>
      <c r="C226" s="312">
        <v>3</v>
      </c>
      <c r="D226" s="312">
        <v>1687.8244999999999</v>
      </c>
      <c r="E226" s="312">
        <v>7191.5357000000004</v>
      </c>
      <c r="F226" s="312">
        <v>16670.258000000002</v>
      </c>
      <c r="G226" s="312">
        <v>3805.5169000000001</v>
      </c>
      <c r="H226" s="312">
        <v>2069.8224</v>
      </c>
      <c r="I226" s="312">
        <v>3901.6019000000001</v>
      </c>
      <c r="J226" s="312">
        <v>17061.438999999998</v>
      </c>
      <c r="K226" s="312">
        <v>5418.9991</v>
      </c>
    </row>
    <row r="227" spans="1:11" x14ac:dyDescent="0.2">
      <c r="A227" s="312">
        <v>1910</v>
      </c>
      <c r="B227" s="312">
        <v>1.2713570000000001</v>
      </c>
      <c r="C227" s="312">
        <v>4</v>
      </c>
      <c r="D227" s="312">
        <v>1712.9704999999999</v>
      </c>
      <c r="E227" s="312">
        <v>7339.6635999999999</v>
      </c>
      <c r="F227" s="312">
        <v>17117.210999999999</v>
      </c>
      <c r="G227" s="312">
        <v>3889.1547</v>
      </c>
      <c r="H227" s="312">
        <v>2111.9503</v>
      </c>
      <c r="I227" s="312">
        <v>4067.1271999999999</v>
      </c>
      <c r="J227" s="312">
        <v>17590.026000000002</v>
      </c>
      <c r="K227" s="312">
        <v>5599.9871999999996</v>
      </c>
    </row>
    <row r="228" spans="1:11" x14ac:dyDescent="0.2">
      <c r="A228" s="312">
        <v>1910</v>
      </c>
      <c r="B228" s="312">
        <v>1.326633</v>
      </c>
      <c r="C228" s="312">
        <v>4</v>
      </c>
      <c r="D228" s="312">
        <v>1739.0565999999999</v>
      </c>
      <c r="E228" s="312">
        <v>7490.8159999999998</v>
      </c>
      <c r="F228" s="312">
        <v>17571.650000000001</v>
      </c>
      <c r="G228" s="312">
        <v>3975.2330000000002</v>
      </c>
      <c r="H228" s="312">
        <v>2155.4133000000002</v>
      </c>
      <c r="I228" s="312">
        <v>4237.7389999999996</v>
      </c>
      <c r="J228" s="312">
        <v>18150.813999999998</v>
      </c>
      <c r="K228" s="312">
        <v>5794.8645999999999</v>
      </c>
    </row>
    <row r="229" spans="1:11" x14ac:dyDescent="0.2">
      <c r="A229" s="312">
        <v>1910</v>
      </c>
      <c r="B229" s="312">
        <v>1.3819090000000001</v>
      </c>
      <c r="C229" s="312">
        <v>4</v>
      </c>
      <c r="D229" s="312">
        <v>1765.8268</v>
      </c>
      <c r="E229" s="312">
        <v>7640.6679000000004</v>
      </c>
      <c r="F229" s="312">
        <v>18049.330999999998</v>
      </c>
      <c r="G229" s="312">
        <v>4063.2190999999998</v>
      </c>
      <c r="H229" s="312">
        <v>2200.7004999999999</v>
      </c>
      <c r="I229" s="312">
        <v>4413.4642999999996</v>
      </c>
      <c r="J229" s="312">
        <v>18747.161</v>
      </c>
      <c r="K229" s="312">
        <v>6005.0892000000003</v>
      </c>
    </row>
    <row r="230" spans="1:11" x14ac:dyDescent="0.2">
      <c r="A230" s="312">
        <v>1910</v>
      </c>
      <c r="B230" s="312">
        <v>1.4371860000000001</v>
      </c>
      <c r="C230" s="312">
        <v>4</v>
      </c>
      <c r="D230" s="312">
        <v>1793.0048999999999</v>
      </c>
      <c r="E230" s="312">
        <v>7786.0120999999999</v>
      </c>
      <c r="F230" s="312">
        <v>18565.891</v>
      </c>
      <c r="G230" s="312">
        <v>4153.3599000000004</v>
      </c>
      <c r="H230" s="312">
        <v>2248.0133999999998</v>
      </c>
      <c r="I230" s="312">
        <v>4594.6666999999998</v>
      </c>
      <c r="J230" s="312">
        <v>19383.562999999998</v>
      </c>
      <c r="K230" s="312">
        <v>6232.1611999999996</v>
      </c>
    </row>
    <row r="231" spans="1:11" x14ac:dyDescent="0.2">
      <c r="A231" s="312">
        <v>1910</v>
      </c>
      <c r="B231" s="312">
        <v>1.492462</v>
      </c>
      <c r="C231" s="312">
        <v>4</v>
      </c>
      <c r="D231" s="312">
        <v>1820.7793999999999</v>
      </c>
      <c r="E231" s="312">
        <v>7927.3143</v>
      </c>
      <c r="F231" s="312">
        <v>19124.277999999998</v>
      </c>
      <c r="G231" s="312">
        <v>4245.3990999999996</v>
      </c>
      <c r="H231" s="312">
        <v>2297.2683000000002</v>
      </c>
      <c r="I231" s="312">
        <v>4781.8838999999998</v>
      </c>
      <c r="J231" s="312">
        <v>20067.259999999998</v>
      </c>
      <c r="K231" s="312">
        <v>6477.8680000000004</v>
      </c>
    </row>
    <row r="232" spans="1:11" x14ac:dyDescent="0.2">
      <c r="A232" s="312">
        <v>1910</v>
      </c>
      <c r="B232" s="312">
        <v>1.547739</v>
      </c>
      <c r="C232" s="312">
        <v>5</v>
      </c>
      <c r="D232" s="312">
        <v>1849.7267999999999</v>
      </c>
      <c r="E232" s="312">
        <v>8068.8333000000002</v>
      </c>
      <c r="F232" s="312">
        <v>19722.123</v>
      </c>
      <c r="G232" s="312">
        <v>4338.4331000000002</v>
      </c>
      <c r="H232" s="312">
        <v>2348.1145000000001</v>
      </c>
      <c r="I232" s="312">
        <v>4975.5934999999999</v>
      </c>
      <c r="J232" s="312">
        <v>20807.809000000001</v>
      </c>
      <c r="K232" s="312">
        <v>6744.183</v>
      </c>
    </row>
    <row r="233" spans="1:11" x14ac:dyDescent="0.2">
      <c r="A233" s="312">
        <v>1910</v>
      </c>
      <c r="B233" s="312">
        <v>1.6030150000000001</v>
      </c>
      <c r="C233" s="312">
        <v>5</v>
      </c>
      <c r="D233" s="312">
        <v>1880.5197000000001</v>
      </c>
      <c r="E233" s="312">
        <v>8215.8557000000001</v>
      </c>
      <c r="F233" s="312">
        <v>20356.188999999998</v>
      </c>
      <c r="G233" s="312">
        <v>4432.2556000000004</v>
      </c>
      <c r="H233" s="312">
        <v>2400.1927000000001</v>
      </c>
      <c r="I233" s="312">
        <v>5176.1194999999998</v>
      </c>
      <c r="J233" s="312">
        <v>21620.503000000001</v>
      </c>
      <c r="K233" s="312">
        <v>7033.4619000000002</v>
      </c>
    </row>
    <row r="234" spans="1:11" x14ac:dyDescent="0.2">
      <c r="A234" s="312">
        <v>1910</v>
      </c>
      <c r="B234" s="312">
        <v>1.658291</v>
      </c>
      <c r="C234" s="312">
        <v>5</v>
      </c>
      <c r="D234" s="312">
        <v>1913.6578999999999</v>
      </c>
      <c r="E234" s="312">
        <v>8372.5555000000004</v>
      </c>
      <c r="F234" s="312">
        <v>21024.116000000002</v>
      </c>
      <c r="G234" s="312">
        <v>4528.2386999999999</v>
      </c>
      <c r="H234" s="312">
        <v>2453.4324999999999</v>
      </c>
      <c r="I234" s="312">
        <v>5383.7066999999997</v>
      </c>
      <c r="J234" s="312">
        <v>22536.007000000001</v>
      </c>
      <c r="K234" s="312">
        <v>7348.5412999999999</v>
      </c>
    </row>
    <row r="235" spans="1:11" x14ac:dyDescent="0.2">
      <c r="A235" s="312">
        <v>1910</v>
      </c>
      <c r="B235" s="312">
        <v>1.713568</v>
      </c>
      <c r="C235" s="312">
        <v>6</v>
      </c>
      <c r="D235" s="312">
        <v>1949.2545</v>
      </c>
      <c r="E235" s="312">
        <v>8540.8824999999997</v>
      </c>
      <c r="F235" s="312">
        <v>21728.418000000001</v>
      </c>
      <c r="G235" s="312">
        <v>4628.3814000000002</v>
      </c>
      <c r="H235" s="312">
        <v>2508.1253999999999</v>
      </c>
      <c r="I235" s="312">
        <v>5598.5765000000001</v>
      </c>
      <c r="J235" s="312">
        <v>23612.756000000001</v>
      </c>
      <c r="K235" s="312">
        <v>7692.2550000000001</v>
      </c>
    </row>
    <row r="236" spans="1:11" x14ac:dyDescent="0.2">
      <c r="A236" s="312">
        <v>1910</v>
      </c>
      <c r="B236" s="312">
        <v>1.7688440000000001</v>
      </c>
      <c r="C236" s="312">
        <v>6</v>
      </c>
      <c r="D236" s="312">
        <v>1987.0829000000001</v>
      </c>
      <c r="E236" s="312">
        <v>8720.7458999999999</v>
      </c>
      <c r="F236" s="312">
        <v>22478.257000000001</v>
      </c>
      <c r="G236" s="312">
        <v>4734.7011000000002</v>
      </c>
      <c r="H236" s="312">
        <v>2564.8634000000002</v>
      </c>
      <c r="I236" s="312">
        <v>5820.8940000000002</v>
      </c>
      <c r="J236" s="312">
        <v>24947.360000000001</v>
      </c>
      <c r="K236" s="312">
        <v>8067.4625999999998</v>
      </c>
    </row>
    <row r="237" spans="1:11" x14ac:dyDescent="0.2">
      <c r="A237" s="312">
        <v>1910</v>
      </c>
      <c r="B237" s="312">
        <v>1.8241210000000001</v>
      </c>
      <c r="C237" s="312">
        <v>6</v>
      </c>
      <c r="D237" s="312">
        <v>2026.605</v>
      </c>
      <c r="E237" s="312">
        <v>8910.3030999999992</v>
      </c>
      <c r="F237" s="312">
        <v>23285.678</v>
      </c>
      <c r="G237" s="312">
        <v>4847.8561</v>
      </c>
      <c r="H237" s="312">
        <v>2624.3424</v>
      </c>
      <c r="I237" s="312">
        <v>6050.8490000000002</v>
      </c>
      <c r="J237" s="312">
        <v>26666.68</v>
      </c>
      <c r="K237" s="312">
        <v>8477.4617999999991</v>
      </c>
    </row>
    <row r="238" spans="1:11" x14ac:dyDescent="0.2">
      <c r="A238" s="312">
        <v>1910</v>
      </c>
      <c r="B238" s="312">
        <v>1.879397</v>
      </c>
      <c r="C238" s="312">
        <v>7</v>
      </c>
      <c r="D238" s="312">
        <v>2066.8510000000001</v>
      </c>
      <c r="E238" s="312">
        <v>9106.625</v>
      </c>
      <c r="F238" s="312">
        <v>24157.704000000002</v>
      </c>
      <c r="G238" s="312">
        <v>4966.6597000000002</v>
      </c>
      <c r="H238" s="312">
        <v>2686.9641999999999</v>
      </c>
      <c r="I238" s="312">
        <v>6288.7001</v>
      </c>
      <c r="J238" s="312">
        <v>28905.858</v>
      </c>
      <c r="K238" s="312">
        <v>8926.0881000000008</v>
      </c>
    </row>
    <row r="239" spans="1:11" x14ac:dyDescent="0.2">
      <c r="A239" s="312">
        <v>1910</v>
      </c>
      <c r="B239" s="312">
        <v>1.9346730000000001</v>
      </c>
      <c r="C239" s="312">
        <v>7</v>
      </c>
      <c r="D239" s="312">
        <v>2106.6377000000002</v>
      </c>
      <c r="E239" s="312">
        <v>9306.7401000000009</v>
      </c>
      <c r="F239" s="312">
        <v>25099.506000000001</v>
      </c>
      <c r="G239" s="312">
        <v>5089.7637000000004</v>
      </c>
      <c r="H239" s="312">
        <v>2752.8517000000002</v>
      </c>
      <c r="I239" s="312">
        <v>6534.8162000000002</v>
      </c>
      <c r="J239" s="312">
        <v>31785.062000000002</v>
      </c>
      <c r="K239" s="312">
        <v>9417.6288999999997</v>
      </c>
    </row>
    <row r="240" spans="1:11" x14ac:dyDescent="0.2">
      <c r="A240" s="312">
        <v>1910</v>
      </c>
      <c r="B240" s="312">
        <v>1.9899500000000001</v>
      </c>
      <c r="C240" s="312">
        <v>7</v>
      </c>
      <c r="D240" s="312">
        <v>2145.1460000000002</v>
      </c>
      <c r="E240" s="312">
        <v>9509.8333000000002</v>
      </c>
      <c r="F240" s="312">
        <v>26119.81</v>
      </c>
      <c r="G240" s="312">
        <v>5217.0666000000001</v>
      </c>
      <c r="H240" s="312">
        <v>2822.0801999999999</v>
      </c>
      <c r="I240" s="312">
        <v>6789.674</v>
      </c>
      <c r="J240" s="312">
        <v>35390.277999999998</v>
      </c>
      <c r="K240" s="312">
        <v>9956.5825000000004</v>
      </c>
    </row>
    <row r="241" spans="1:11" x14ac:dyDescent="0.2">
      <c r="A241" s="312">
        <v>1910</v>
      </c>
      <c r="B241" s="312">
        <v>2.045226</v>
      </c>
      <c r="C241" s="312">
        <v>8</v>
      </c>
      <c r="D241" s="312">
        <v>2182.3557999999998</v>
      </c>
      <c r="E241" s="312">
        <v>9717.9058000000005</v>
      </c>
      <c r="F241" s="312">
        <v>27229.86</v>
      </c>
      <c r="G241" s="312">
        <v>5349.7937000000002</v>
      </c>
      <c r="H241" s="312">
        <v>2894.6966000000002</v>
      </c>
      <c r="I241" s="312">
        <v>7053.7906999999996</v>
      </c>
      <c r="J241" s="312">
        <v>39764.531000000003</v>
      </c>
      <c r="K241" s="312">
        <v>10547.563</v>
      </c>
    </row>
    <row r="242" spans="1:11" x14ac:dyDescent="0.2">
      <c r="A242" s="312">
        <v>1910</v>
      </c>
      <c r="B242" s="312">
        <v>2.1005020000000001</v>
      </c>
      <c r="C242" s="312">
        <v>8</v>
      </c>
      <c r="D242" s="312">
        <v>2219.1221</v>
      </c>
      <c r="E242" s="312">
        <v>9934.6630000000005</v>
      </c>
      <c r="F242" s="312">
        <v>28463.244999999999</v>
      </c>
      <c r="G242" s="312">
        <v>5489.9975999999997</v>
      </c>
      <c r="H242" s="312">
        <v>2970.8813</v>
      </c>
      <c r="I242" s="312">
        <v>7327.5731999999998</v>
      </c>
      <c r="J242" s="312">
        <v>44909.57</v>
      </c>
      <c r="K242" s="312">
        <v>11195.263000000001</v>
      </c>
    </row>
    <row r="243" spans="1:11" x14ac:dyDescent="0.2">
      <c r="A243" s="312">
        <v>1910</v>
      </c>
      <c r="B243" s="312">
        <v>2.1557789999999999</v>
      </c>
      <c r="C243" s="312">
        <v>9</v>
      </c>
      <c r="D243" s="312">
        <v>2256.9458</v>
      </c>
      <c r="E243" s="312">
        <v>10163.467000000001</v>
      </c>
      <c r="F243" s="312">
        <v>29931.165000000001</v>
      </c>
      <c r="G243" s="312">
        <v>5638.848</v>
      </c>
      <c r="H243" s="312">
        <v>3051.0106999999998</v>
      </c>
      <c r="I243" s="312">
        <v>7611.3615</v>
      </c>
      <c r="J243" s="312">
        <v>50789.978999999999</v>
      </c>
      <c r="K243" s="312">
        <v>11904.424000000001</v>
      </c>
    </row>
    <row r="244" spans="1:11" x14ac:dyDescent="0.2">
      <c r="A244" s="312">
        <v>1910</v>
      </c>
      <c r="B244" s="312">
        <v>2.211055</v>
      </c>
      <c r="C244" s="312">
        <v>9</v>
      </c>
      <c r="D244" s="312">
        <v>2297.5010000000002</v>
      </c>
      <c r="E244" s="312">
        <v>10406.361000000001</v>
      </c>
      <c r="F244" s="312">
        <v>31863.835999999999</v>
      </c>
      <c r="G244" s="312">
        <v>5796.9147999999996</v>
      </c>
      <c r="H244" s="312">
        <v>3135.777</v>
      </c>
      <c r="I244" s="312">
        <v>7905.5048999999999</v>
      </c>
      <c r="J244" s="312">
        <v>57343.142999999996</v>
      </c>
      <c r="K244" s="312">
        <v>12679.526</v>
      </c>
    </row>
    <row r="245" spans="1:11" x14ac:dyDescent="0.2">
      <c r="A245" s="312">
        <v>1910</v>
      </c>
      <c r="B245" s="312">
        <v>2.2663319999999998</v>
      </c>
      <c r="C245" s="312">
        <v>10</v>
      </c>
      <c r="D245" s="312">
        <v>2341.9497999999999</v>
      </c>
      <c r="E245" s="312">
        <v>10664.063</v>
      </c>
      <c r="F245" s="312">
        <v>34608.063000000002</v>
      </c>
      <c r="G245" s="312">
        <v>5964.8581000000004</v>
      </c>
      <c r="H245" s="312">
        <v>3225.9077000000002</v>
      </c>
      <c r="I245" s="312">
        <v>8210.4179999999997</v>
      </c>
      <c r="J245" s="312">
        <v>64497.086000000003</v>
      </c>
      <c r="K245" s="312">
        <v>13524.369000000001</v>
      </c>
    </row>
    <row r="246" spans="1:11" x14ac:dyDescent="0.2">
      <c r="A246" s="312">
        <v>1910</v>
      </c>
      <c r="B246" s="312">
        <v>2.3216079999999999</v>
      </c>
      <c r="C246" s="312">
        <v>10</v>
      </c>
      <c r="D246" s="312">
        <v>2390.2791000000002</v>
      </c>
      <c r="E246" s="312">
        <v>10936.956</v>
      </c>
      <c r="F246" s="312">
        <v>38563.656000000003</v>
      </c>
      <c r="G246" s="312">
        <v>6143.4484000000002</v>
      </c>
      <c r="H246" s="312">
        <v>3321.9926999999998</v>
      </c>
      <c r="I246" s="312">
        <v>8526.6460999999999</v>
      </c>
      <c r="J246" s="312">
        <v>72186.679000000004</v>
      </c>
      <c r="K246" s="312">
        <v>14441.892</v>
      </c>
    </row>
    <row r="247" spans="1:11" x14ac:dyDescent="0.2">
      <c r="A247" s="312">
        <v>1910</v>
      </c>
      <c r="B247" s="312">
        <v>2.376884</v>
      </c>
      <c r="C247" s="312">
        <v>11</v>
      </c>
      <c r="D247" s="312">
        <v>2441.5535</v>
      </c>
      <c r="E247" s="312">
        <v>11225.561</v>
      </c>
      <c r="F247" s="312">
        <v>44100.205000000002</v>
      </c>
      <c r="G247" s="312">
        <v>6333.2439999999997</v>
      </c>
      <c r="H247" s="312">
        <v>3424.4236000000001</v>
      </c>
      <c r="I247" s="312">
        <v>8854.8017</v>
      </c>
      <c r="J247" s="312">
        <v>80364.513000000006</v>
      </c>
      <c r="K247" s="312">
        <v>15434.239</v>
      </c>
    </row>
    <row r="248" spans="1:11" x14ac:dyDescent="0.2">
      <c r="A248" s="312">
        <v>1910</v>
      </c>
      <c r="B248" s="312">
        <v>2.4321609999999998</v>
      </c>
      <c r="C248" s="312">
        <v>11</v>
      </c>
      <c r="D248" s="312">
        <v>2494.3575999999998</v>
      </c>
      <c r="E248" s="312">
        <v>11530.084000000001</v>
      </c>
      <c r="F248" s="312">
        <v>51486.627999999997</v>
      </c>
      <c r="G248" s="312">
        <v>6534.6877999999997</v>
      </c>
      <c r="H248" s="312">
        <v>3533.49</v>
      </c>
      <c r="I248" s="312">
        <v>9195.4694</v>
      </c>
      <c r="J248" s="312">
        <v>88998.241999999998</v>
      </c>
      <c r="K248" s="312">
        <v>16502.695</v>
      </c>
    </row>
    <row r="249" spans="1:11" x14ac:dyDescent="0.2">
      <c r="A249" s="312">
        <v>1910</v>
      </c>
      <c r="B249" s="312">
        <v>2.4874369999999999</v>
      </c>
      <c r="C249" s="312">
        <v>12</v>
      </c>
      <c r="D249" s="312">
        <v>2547.3899000000001</v>
      </c>
      <c r="E249" s="312">
        <v>11850.35</v>
      </c>
      <c r="F249" s="312">
        <v>60836.968999999997</v>
      </c>
      <c r="G249" s="312">
        <v>6749.0901000000003</v>
      </c>
      <c r="H249" s="312">
        <v>3649.7511</v>
      </c>
      <c r="I249" s="312">
        <v>9549.1774000000005</v>
      </c>
      <c r="J249" s="312">
        <v>98057.729000000007</v>
      </c>
      <c r="K249" s="312">
        <v>17647.334999999999</v>
      </c>
    </row>
    <row r="250" spans="1:11" x14ac:dyDescent="0.2">
      <c r="A250" s="312">
        <v>1910</v>
      </c>
      <c r="B250" s="312">
        <v>2.5427140000000001</v>
      </c>
      <c r="C250" s="312">
        <v>13</v>
      </c>
      <c r="D250" s="312">
        <v>2599.9603000000002</v>
      </c>
      <c r="E250" s="312">
        <v>12187.387000000001</v>
      </c>
      <c r="F250" s="312">
        <v>72100.366999999998</v>
      </c>
      <c r="G250" s="312">
        <v>6978.7570999999998</v>
      </c>
      <c r="H250" s="312">
        <v>3774.1776</v>
      </c>
      <c r="I250" s="312">
        <v>9916.5308000000005</v>
      </c>
      <c r="J250" s="312">
        <v>107490.67</v>
      </c>
      <c r="K250" s="312">
        <v>18866.627</v>
      </c>
    </row>
    <row r="251" spans="1:11" x14ac:dyDescent="0.2">
      <c r="A251" s="312">
        <v>1910</v>
      </c>
      <c r="B251" s="312">
        <v>2.5979899999999998</v>
      </c>
      <c r="C251" s="312">
        <v>13</v>
      </c>
      <c r="D251" s="312">
        <v>2652.5437000000002</v>
      </c>
      <c r="E251" s="312">
        <v>12544.898999999999</v>
      </c>
      <c r="F251" s="312">
        <v>85111.035999999993</v>
      </c>
      <c r="G251" s="312">
        <v>7225.6758</v>
      </c>
      <c r="H251" s="312">
        <v>3908.1158</v>
      </c>
      <c r="I251" s="312">
        <v>10298.290999999999</v>
      </c>
      <c r="J251" s="312">
        <v>117199.39</v>
      </c>
      <c r="K251" s="312">
        <v>20157.088</v>
      </c>
    </row>
    <row r="252" spans="1:11" x14ac:dyDescent="0.2">
      <c r="A252" s="312">
        <v>1910</v>
      </c>
      <c r="B252" s="312">
        <v>2.6532659999999999</v>
      </c>
      <c r="C252" s="312">
        <v>14</v>
      </c>
      <c r="D252" s="312">
        <v>2706.6426000000001</v>
      </c>
      <c r="E252" s="312">
        <v>12927.85</v>
      </c>
      <c r="F252" s="312">
        <v>99671.793000000005</v>
      </c>
      <c r="G252" s="312">
        <v>7490.8909000000003</v>
      </c>
      <c r="H252" s="312">
        <v>4053.0807</v>
      </c>
      <c r="I252" s="312">
        <v>10695.374</v>
      </c>
      <c r="J252" s="312">
        <v>127029.81</v>
      </c>
      <c r="K252" s="312">
        <v>21512.952000000001</v>
      </c>
    </row>
    <row r="253" spans="1:11" x14ac:dyDescent="0.2">
      <c r="A253" s="312">
        <v>1910</v>
      </c>
      <c r="B253" s="312">
        <v>2.7085430000000001</v>
      </c>
      <c r="C253" s="312">
        <v>15</v>
      </c>
      <c r="D253" s="312">
        <v>2763.7449999999999</v>
      </c>
      <c r="E253" s="312">
        <v>13340.753000000001</v>
      </c>
      <c r="F253" s="312">
        <v>115629.5</v>
      </c>
      <c r="G253" s="312">
        <v>7775.5945000000002</v>
      </c>
      <c r="H253" s="312">
        <v>4211.2037</v>
      </c>
      <c r="I253" s="312">
        <v>11108.605</v>
      </c>
      <c r="J253" s="312">
        <v>136777.21</v>
      </c>
      <c r="K253" s="312">
        <v>22925.701000000001</v>
      </c>
    </row>
    <row r="254" spans="1:11" x14ac:dyDescent="0.2">
      <c r="A254" s="312">
        <v>1910</v>
      </c>
      <c r="B254" s="312">
        <v>2.7638189999999998</v>
      </c>
      <c r="C254" s="312">
        <v>16</v>
      </c>
      <c r="D254" s="312">
        <v>2824.4694</v>
      </c>
      <c r="E254" s="312">
        <v>13786.367</v>
      </c>
      <c r="F254" s="312">
        <v>132905.99</v>
      </c>
      <c r="G254" s="312">
        <v>8081.8248999999996</v>
      </c>
      <c r="H254" s="312">
        <v>4386.1121999999996</v>
      </c>
      <c r="I254" s="312">
        <v>11538.647999999999</v>
      </c>
      <c r="J254" s="312">
        <v>146208.13</v>
      </c>
      <c r="K254" s="312">
        <v>24383.934000000001</v>
      </c>
    </row>
    <row r="255" spans="1:11" x14ac:dyDescent="0.2">
      <c r="A255" s="312">
        <v>1910</v>
      </c>
      <c r="B255" s="312">
        <v>2.8190949999999999</v>
      </c>
      <c r="C255" s="312">
        <v>17</v>
      </c>
      <c r="D255" s="312">
        <v>2888.7150000000001</v>
      </c>
      <c r="E255" s="312">
        <v>14266.861000000001</v>
      </c>
      <c r="F255" s="312">
        <v>151450.85999999999</v>
      </c>
      <c r="G255" s="312">
        <v>8412.7674000000006</v>
      </c>
      <c r="H255" s="312">
        <v>4584.0533999999998</v>
      </c>
      <c r="I255" s="312">
        <v>11985.975</v>
      </c>
      <c r="J255" s="312">
        <v>155096.79999999999</v>
      </c>
      <c r="K255" s="312">
        <v>25873.626</v>
      </c>
    </row>
    <row r="256" spans="1:11" x14ac:dyDescent="0.2">
      <c r="A256" s="312">
        <v>1910</v>
      </c>
      <c r="B256" s="312">
        <v>2.8743720000000001</v>
      </c>
      <c r="C256" s="312">
        <v>18</v>
      </c>
      <c r="D256" s="312">
        <v>2956.1534000000001</v>
      </c>
      <c r="E256" s="312">
        <v>14785.495000000001</v>
      </c>
      <c r="F256" s="312">
        <v>171164.09</v>
      </c>
      <c r="G256" s="312">
        <v>8773.1064999999999</v>
      </c>
      <c r="H256" s="312">
        <v>4813.9276</v>
      </c>
      <c r="I256" s="312">
        <v>12450.791999999999</v>
      </c>
      <c r="J256" s="312">
        <v>163260.35999999999</v>
      </c>
      <c r="K256" s="312">
        <v>27378.352999999999</v>
      </c>
    </row>
    <row r="257" spans="1:11" x14ac:dyDescent="0.2">
      <c r="A257" s="312">
        <v>1910</v>
      </c>
      <c r="B257" s="312">
        <v>2.9296479999999998</v>
      </c>
      <c r="C257" s="312">
        <v>19</v>
      </c>
      <c r="D257" s="312">
        <v>3026.5309000000002</v>
      </c>
      <c r="E257" s="312">
        <v>15347.587</v>
      </c>
      <c r="F257" s="312">
        <v>191840.62</v>
      </c>
      <c r="G257" s="312">
        <v>9171.3495000000003</v>
      </c>
      <c r="H257" s="312">
        <v>5085.7786999999998</v>
      </c>
      <c r="I257" s="312">
        <v>12932.962</v>
      </c>
      <c r="J257" s="312">
        <v>170583.55</v>
      </c>
      <c r="K257" s="312">
        <v>28879.543000000001</v>
      </c>
    </row>
    <row r="258" spans="1:11" x14ac:dyDescent="0.2">
      <c r="A258" s="312">
        <v>1910</v>
      </c>
      <c r="B258" s="312">
        <v>2.9849250000000001</v>
      </c>
      <c r="C258" s="312">
        <v>20</v>
      </c>
      <c r="D258" s="312">
        <v>3099.9476</v>
      </c>
      <c r="E258" s="312">
        <v>15960.415999999999</v>
      </c>
      <c r="F258" s="312">
        <v>213138.94</v>
      </c>
      <c r="G258" s="312">
        <v>9624.2944000000007</v>
      </c>
      <c r="H258" s="312">
        <v>5408.8588</v>
      </c>
      <c r="I258" s="312">
        <v>13432.004000000001</v>
      </c>
      <c r="J258" s="312">
        <v>177021.43</v>
      </c>
      <c r="K258" s="312">
        <v>30357.167000000001</v>
      </c>
    </row>
    <row r="259" spans="1:11" x14ac:dyDescent="0.2">
      <c r="A259" s="312">
        <v>1910</v>
      </c>
      <c r="B259" s="312">
        <v>3.0402010000000002</v>
      </c>
      <c r="C259" s="312">
        <v>20</v>
      </c>
      <c r="D259" s="312">
        <v>3176.5805999999998</v>
      </c>
      <c r="E259" s="312">
        <v>16632.518</v>
      </c>
      <c r="F259" s="312">
        <v>234550.1</v>
      </c>
      <c r="G259" s="312">
        <v>10160.566999999999</v>
      </c>
      <c r="H259" s="312">
        <v>5790.5334999999995</v>
      </c>
      <c r="I259" s="312">
        <v>13947.178</v>
      </c>
      <c r="J259" s="312">
        <v>182571.75</v>
      </c>
      <c r="K259" s="312">
        <v>31790.300999999999</v>
      </c>
    </row>
    <row r="260" spans="1:11" x14ac:dyDescent="0.2">
      <c r="A260" s="312">
        <v>1910</v>
      </c>
      <c r="B260" s="312">
        <v>3.0954769999999998</v>
      </c>
      <c r="C260" s="312">
        <v>20</v>
      </c>
      <c r="D260" s="312">
        <v>3256.3818000000001</v>
      </c>
      <c r="E260" s="312">
        <v>17374.221000000001</v>
      </c>
      <c r="F260" s="312">
        <v>255382.28</v>
      </c>
      <c r="G260" s="312">
        <v>10819.688</v>
      </c>
      <c r="H260" s="312">
        <v>6235.7381999999998</v>
      </c>
      <c r="I260" s="312">
        <v>14477.535</v>
      </c>
      <c r="J260" s="312">
        <v>187241.88</v>
      </c>
      <c r="K260" s="312">
        <v>33157.402999999998</v>
      </c>
    </row>
    <row r="261" spans="1:11" x14ac:dyDescent="0.2">
      <c r="A261" s="312">
        <v>1910</v>
      </c>
      <c r="B261" s="312">
        <v>3.1507540000000001</v>
      </c>
      <c r="C261" s="312">
        <v>25</v>
      </c>
      <c r="D261" s="312">
        <v>3339.4283999999998</v>
      </c>
      <c r="E261" s="312">
        <v>18197.866999999998</v>
      </c>
      <c r="F261" s="312">
        <v>274789.56</v>
      </c>
      <c r="G261" s="312">
        <v>11645.703</v>
      </c>
      <c r="H261" s="312">
        <v>6746.9372000000003</v>
      </c>
      <c r="I261" s="312">
        <v>15021.962</v>
      </c>
      <c r="J261" s="312">
        <v>191020.42</v>
      </c>
      <c r="K261" s="312">
        <v>34436.911</v>
      </c>
    </row>
    <row r="262" spans="1:11" x14ac:dyDescent="0.2">
      <c r="A262" s="312">
        <v>1910</v>
      </c>
      <c r="B262" s="312">
        <v>3.2060300000000002</v>
      </c>
      <c r="C262" s="312">
        <v>25</v>
      </c>
      <c r="D262" s="312">
        <v>3426.3090000000002</v>
      </c>
      <c r="E262" s="312">
        <v>19117.516</v>
      </c>
      <c r="F262" s="312">
        <v>291843.21999999997</v>
      </c>
      <c r="G262" s="312">
        <v>12678.23</v>
      </c>
      <c r="H262" s="312">
        <v>7324.5946999999996</v>
      </c>
      <c r="I262" s="312">
        <v>15579.198</v>
      </c>
      <c r="J262" s="312">
        <v>193857.94</v>
      </c>
      <c r="K262" s="312">
        <v>35607.904999999999</v>
      </c>
    </row>
    <row r="263" spans="1:11" x14ac:dyDescent="0.2">
      <c r="A263" s="312">
        <v>1910</v>
      </c>
      <c r="B263" s="312">
        <v>3.261307</v>
      </c>
      <c r="C263" s="312">
        <v>25</v>
      </c>
      <c r="D263" s="312">
        <v>3518.0880000000002</v>
      </c>
      <c r="E263" s="312">
        <v>20149.171999999999</v>
      </c>
      <c r="F263" s="312">
        <v>305633.61</v>
      </c>
      <c r="G263" s="312">
        <v>13945.638000000001</v>
      </c>
      <c r="H263" s="312">
        <v>7967.9123</v>
      </c>
      <c r="I263" s="312">
        <v>16147.705</v>
      </c>
      <c r="J263" s="312">
        <v>195662.99</v>
      </c>
      <c r="K263" s="312">
        <v>36650.540999999997</v>
      </c>
    </row>
    <row r="264" spans="1:11" x14ac:dyDescent="0.2">
      <c r="A264" s="312">
        <v>1910</v>
      </c>
      <c r="B264" s="312">
        <v>3.3165830000000001</v>
      </c>
      <c r="C264" s="312">
        <v>30</v>
      </c>
      <c r="D264" s="312">
        <v>3615.8831</v>
      </c>
      <c r="E264" s="312">
        <v>21312.86</v>
      </c>
      <c r="F264" s="312">
        <v>315397.84000000003</v>
      </c>
      <c r="G264" s="312">
        <v>15462.357</v>
      </c>
      <c r="H264" s="312">
        <v>8676.1484999999993</v>
      </c>
      <c r="I264" s="312">
        <v>16725.481</v>
      </c>
      <c r="J264" s="312">
        <v>196312.47</v>
      </c>
      <c r="K264" s="312">
        <v>37546.709000000003</v>
      </c>
    </row>
    <row r="265" spans="1:11" x14ac:dyDescent="0.2">
      <c r="A265" s="312">
        <v>1910</v>
      </c>
      <c r="B265" s="312">
        <v>3.3718590000000002</v>
      </c>
      <c r="C265" s="312">
        <v>30</v>
      </c>
      <c r="D265" s="312">
        <v>3720.2932000000001</v>
      </c>
      <c r="E265" s="312">
        <v>22633.037</v>
      </c>
      <c r="F265" s="312">
        <v>320631.28000000003</v>
      </c>
      <c r="G265" s="312">
        <v>17228.024000000001</v>
      </c>
      <c r="H265" s="312">
        <v>9449.6597999999994</v>
      </c>
      <c r="I265" s="312">
        <v>17309.964</v>
      </c>
      <c r="J265" s="312">
        <v>195673.81</v>
      </c>
      <c r="K265" s="312">
        <v>38280.603000000003</v>
      </c>
    </row>
    <row r="266" spans="1:11" x14ac:dyDescent="0.2">
      <c r="A266" s="312">
        <v>1910</v>
      </c>
      <c r="B266" s="312">
        <v>3.427136</v>
      </c>
      <c r="C266" s="312">
        <v>30</v>
      </c>
      <c r="D266" s="312">
        <v>3831.4555</v>
      </c>
      <c r="E266" s="312">
        <v>24137.337</v>
      </c>
      <c r="F266" s="312">
        <v>321129.2</v>
      </c>
      <c r="G266" s="312">
        <v>19229.509999999998</v>
      </c>
      <c r="H266" s="312">
        <v>10290.575000000001</v>
      </c>
      <c r="I266" s="312">
        <v>17897.89</v>
      </c>
      <c r="J266" s="312">
        <v>193640.64</v>
      </c>
      <c r="K266" s="312">
        <v>38839.313000000002</v>
      </c>
    </row>
    <row r="267" spans="1:11" x14ac:dyDescent="0.2">
      <c r="A267" s="312">
        <v>1910</v>
      </c>
      <c r="B267" s="312">
        <v>3.4824120000000001</v>
      </c>
      <c r="C267" s="312">
        <v>35</v>
      </c>
      <c r="D267" s="312">
        <v>3949.607</v>
      </c>
      <c r="E267" s="312">
        <v>25856.035</v>
      </c>
      <c r="F267" s="312">
        <v>316980.83</v>
      </c>
      <c r="G267" s="312">
        <v>21443.157999999999</v>
      </c>
      <c r="H267" s="312">
        <v>11202.200999999999</v>
      </c>
      <c r="I267" s="312">
        <v>18485.28</v>
      </c>
      <c r="J267" s="312">
        <v>190170.62</v>
      </c>
      <c r="K267" s="312">
        <v>39213.374000000003</v>
      </c>
    </row>
    <row r="268" spans="1:11" x14ac:dyDescent="0.2">
      <c r="A268" s="312">
        <v>1910</v>
      </c>
      <c r="B268" s="312">
        <v>3.5376880000000002</v>
      </c>
      <c r="C268" s="312">
        <v>35</v>
      </c>
      <c r="D268" s="312">
        <v>4075.9548</v>
      </c>
      <c r="E268" s="312">
        <v>27819.288</v>
      </c>
      <c r="F268" s="312">
        <v>308521.52</v>
      </c>
      <c r="G268" s="312">
        <v>23838.807000000001</v>
      </c>
      <c r="H268" s="312">
        <v>12187.492</v>
      </c>
      <c r="I268" s="312">
        <v>19067.499</v>
      </c>
      <c r="J268" s="312">
        <v>185308.49</v>
      </c>
      <c r="K268" s="312">
        <v>39397.019</v>
      </c>
    </row>
    <row r="269" spans="1:11" x14ac:dyDescent="0.2">
      <c r="A269" s="312">
        <v>1910</v>
      </c>
      <c r="B269" s="312">
        <v>3.592965</v>
      </c>
      <c r="C269" s="312">
        <v>35</v>
      </c>
      <c r="D269" s="312">
        <v>4212.9958999999999</v>
      </c>
      <c r="E269" s="312">
        <v>30052.618999999999</v>
      </c>
      <c r="F269" s="312">
        <v>296248.87</v>
      </c>
      <c r="G269" s="312">
        <v>26384.85</v>
      </c>
      <c r="H269" s="312">
        <v>13247.654</v>
      </c>
      <c r="I269" s="312">
        <v>19639.37</v>
      </c>
      <c r="J269" s="312">
        <v>179190.88</v>
      </c>
      <c r="K269" s="312">
        <v>39388.336000000003</v>
      </c>
    </row>
    <row r="270" spans="1:11" x14ac:dyDescent="0.2">
      <c r="A270" s="312">
        <v>1910</v>
      </c>
      <c r="B270" s="312">
        <v>3.6482410000000001</v>
      </c>
      <c r="C270" s="312">
        <v>40</v>
      </c>
      <c r="D270" s="312">
        <v>4364.0568000000003</v>
      </c>
      <c r="E270" s="312">
        <v>32575.120999999999</v>
      </c>
      <c r="F270" s="312">
        <v>280733.86</v>
      </c>
      <c r="G270" s="312">
        <v>29052.733</v>
      </c>
      <c r="H270" s="312">
        <v>14381.428</v>
      </c>
      <c r="I270" s="312">
        <v>20195.38</v>
      </c>
      <c r="J270" s="312">
        <v>172030.91</v>
      </c>
      <c r="K270" s="312">
        <v>39188.957999999999</v>
      </c>
    </row>
    <row r="271" spans="1:11" x14ac:dyDescent="0.2">
      <c r="A271" s="312">
        <v>1910</v>
      </c>
      <c r="B271" s="312">
        <v>3.7035179999999999</v>
      </c>
      <c r="C271" s="312">
        <v>40</v>
      </c>
      <c r="D271" s="312">
        <v>4532.6683000000003</v>
      </c>
      <c r="E271" s="312">
        <v>35398.25</v>
      </c>
      <c r="F271" s="312">
        <v>262558.78999999998</v>
      </c>
      <c r="G271" s="312">
        <v>31818.212</v>
      </c>
      <c r="H271" s="312">
        <v>15584.38</v>
      </c>
      <c r="I271" s="312">
        <v>20729.82</v>
      </c>
      <c r="J271" s="312">
        <v>164086.75</v>
      </c>
      <c r="K271" s="312">
        <v>38803.853999999999</v>
      </c>
    </row>
    <row r="272" spans="1:11" x14ac:dyDescent="0.2">
      <c r="A272" s="312">
        <v>1910</v>
      </c>
      <c r="B272" s="312">
        <v>3.758794</v>
      </c>
      <c r="C272" s="312">
        <v>45</v>
      </c>
      <c r="D272" s="312">
        <v>4722.0187999999998</v>
      </c>
      <c r="E272" s="312">
        <v>38526.222000000002</v>
      </c>
      <c r="F272" s="312">
        <v>242301.29</v>
      </c>
      <c r="G272" s="312">
        <v>34659.877</v>
      </c>
      <c r="H272" s="312">
        <v>16848.457999999999</v>
      </c>
      <c r="I272" s="312">
        <v>21236.948</v>
      </c>
      <c r="J272" s="312">
        <v>155619.14000000001</v>
      </c>
      <c r="K272" s="312">
        <v>38240.915000000001</v>
      </c>
    </row>
    <row r="273" spans="1:11" x14ac:dyDescent="0.2">
      <c r="A273" s="312">
        <v>1910</v>
      </c>
      <c r="B273" s="312">
        <v>3.8140700000000001</v>
      </c>
      <c r="C273" s="312">
        <v>45</v>
      </c>
      <c r="D273" s="312">
        <v>4934.9241000000002</v>
      </c>
      <c r="E273" s="312">
        <v>41960.292000000001</v>
      </c>
      <c r="F273" s="312">
        <v>220546.79</v>
      </c>
      <c r="G273" s="312">
        <v>37557.173999999999</v>
      </c>
      <c r="H273" s="312">
        <v>18162.867999999999</v>
      </c>
      <c r="I273" s="312">
        <v>21710.989000000001</v>
      </c>
      <c r="J273" s="312">
        <v>146861.89000000001</v>
      </c>
      <c r="K273" s="312">
        <v>37510.684000000001</v>
      </c>
    </row>
    <row r="274" spans="1:11" x14ac:dyDescent="0.2">
      <c r="A274" s="312">
        <v>1910</v>
      </c>
      <c r="B274" s="312">
        <v>3.8693469999999999</v>
      </c>
      <c r="C274" s="312">
        <v>50</v>
      </c>
      <c r="D274" s="312">
        <v>5173.5362999999998</v>
      </c>
      <c r="E274" s="312">
        <v>45702.758000000002</v>
      </c>
      <c r="F274" s="312">
        <v>197897.95</v>
      </c>
      <c r="G274" s="312">
        <v>40487.870000000003</v>
      </c>
      <c r="H274" s="312">
        <v>19515.411</v>
      </c>
      <c r="I274" s="312">
        <v>22146.135999999999</v>
      </c>
      <c r="J274" s="312">
        <v>138008.26</v>
      </c>
      <c r="K274" s="312">
        <v>36626.190999999999</v>
      </c>
    </row>
    <row r="275" spans="1:11" x14ac:dyDescent="0.2">
      <c r="A275" s="312">
        <v>1910</v>
      </c>
      <c r="B275" s="312">
        <v>3.924623</v>
      </c>
      <c r="C275" s="312">
        <v>50</v>
      </c>
      <c r="D275" s="312">
        <v>5439.2734</v>
      </c>
      <c r="E275" s="312">
        <v>49758.351000000002</v>
      </c>
      <c r="F275" s="312">
        <v>174969.51</v>
      </c>
      <c r="G275" s="312">
        <v>43423.038</v>
      </c>
      <c r="H275" s="312">
        <v>20893.544999999998</v>
      </c>
      <c r="I275" s="312">
        <v>22536.564999999999</v>
      </c>
      <c r="J275" s="312">
        <v>129210.95</v>
      </c>
      <c r="K275" s="312">
        <v>35602.631000000001</v>
      </c>
    </row>
    <row r="276" spans="1:11" x14ac:dyDescent="0.2">
      <c r="A276" s="312">
        <v>1910</v>
      </c>
      <c r="B276" s="312">
        <v>3.9798990000000001</v>
      </c>
      <c r="C276" s="312">
        <v>55</v>
      </c>
      <c r="D276" s="312">
        <v>5733.2146000000002</v>
      </c>
      <c r="E276" s="312">
        <v>54133.663</v>
      </c>
      <c r="F276" s="312">
        <v>152387.1</v>
      </c>
      <c r="G276" s="312">
        <v>46323.832999999999</v>
      </c>
      <c r="H276" s="312">
        <v>22284.627</v>
      </c>
      <c r="I276" s="312">
        <v>22876.589</v>
      </c>
      <c r="J276" s="312">
        <v>120595.18</v>
      </c>
      <c r="K276" s="312">
        <v>34457.330999999998</v>
      </c>
    </row>
    <row r="277" spans="1:11" x14ac:dyDescent="0.2">
      <c r="A277" s="312">
        <v>1910</v>
      </c>
      <c r="B277" s="312">
        <v>4.0351759999999999</v>
      </c>
      <c r="C277" s="312">
        <v>55</v>
      </c>
      <c r="D277" s="312">
        <v>6056.8774999999996</v>
      </c>
      <c r="E277" s="312">
        <v>58837.517999999996</v>
      </c>
      <c r="F277" s="312">
        <v>130787.47</v>
      </c>
      <c r="G277" s="312">
        <v>49145.826000000001</v>
      </c>
      <c r="H277" s="312">
        <v>23675.944</v>
      </c>
      <c r="I277" s="312">
        <v>23160.791000000001</v>
      </c>
      <c r="J277" s="312">
        <v>112276.33</v>
      </c>
      <c r="K277" s="312">
        <v>33209.300000000003</v>
      </c>
    </row>
    <row r="278" spans="1:11" x14ac:dyDescent="0.2">
      <c r="A278" s="312">
        <v>1910</v>
      </c>
      <c r="B278" s="312">
        <v>4.090452</v>
      </c>
      <c r="C278" s="312">
        <v>60</v>
      </c>
      <c r="D278" s="312">
        <v>6412.2956000000004</v>
      </c>
      <c r="E278" s="312">
        <v>63874.667000000001</v>
      </c>
      <c r="F278" s="312">
        <v>110818.68</v>
      </c>
      <c r="G278" s="312">
        <v>51848.266000000003</v>
      </c>
      <c r="H278" s="312">
        <v>25053.863000000001</v>
      </c>
      <c r="I278" s="312">
        <v>23384.205999999998</v>
      </c>
      <c r="J278" s="312">
        <v>104372.75</v>
      </c>
      <c r="K278" s="312">
        <v>31878.575000000001</v>
      </c>
    </row>
    <row r="279" spans="1:11" x14ac:dyDescent="0.2">
      <c r="A279" s="312">
        <v>1910</v>
      </c>
      <c r="B279" s="312">
        <v>4.1457290000000002</v>
      </c>
      <c r="C279" s="312">
        <v>65</v>
      </c>
      <c r="D279" s="312">
        <v>6801.9513999999999</v>
      </c>
      <c r="E279" s="312">
        <v>69236.350999999995</v>
      </c>
      <c r="F279" s="312">
        <v>93101.474000000002</v>
      </c>
      <c r="G279" s="312">
        <v>54403.061999999998</v>
      </c>
      <c r="H279" s="312">
        <v>26402.284</v>
      </c>
      <c r="I279" s="312">
        <v>23542.588</v>
      </c>
      <c r="J279" s="312">
        <v>97007.536999999997</v>
      </c>
      <c r="K279" s="312">
        <v>30485.621999999999</v>
      </c>
    </row>
    <row r="280" spans="1:11" x14ac:dyDescent="0.2">
      <c r="A280" s="312">
        <v>1910</v>
      </c>
      <c r="B280" s="312">
        <v>4.2010050000000003</v>
      </c>
      <c r="C280" s="312">
        <v>65</v>
      </c>
      <c r="D280" s="312">
        <v>7229.1090000000004</v>
      </c>
      <c r="E280" s="312">
        <v>74894.634999999995</v>
      </c>
      <c r="F280" s="312">
        <v>78132.472999999998</v>
      </c>
      <c r="G280" s="312">
        <v>56796.705000000002</v>
      </c>
      <c r="H280" s="312">
        <v>27701.628000000001</v>
      </c>
      <c r="I280" s="312">
        <v>23632.593000000001</v>
      </c>
      <c r="J280" s="312">
        <v>90297.209000000003</v>
      </c>
      <c r="K280" s="312">
        <v>29050.493999999999</v>
      </c>
    </row>
    <row r="281" spans="1:11" x14ac:dyDescent="0.2">
      <c r="A281" s="312">
        <v>1910</v>
      </c>
      <c r="B281" s="312">
        <v>4.2562810000000004</v>
      </c>
      <c r="C281" s="312">
        <v>70</v>
      </c>
      <c r="D281" s="312">
        <v>7698.5405000000001</v>
      </c>
      <c r="E281" s="312">
        <v>80802.100000000006</v>
      </c>
      <c r="F281" s="312">
        <v>66181.986000000004</v>
      </c>
      <c r="G281" s="312">
        <v>59023.75</v>
      </c>
      <c r="H281" s="312">
        <v>28928.326000000001</v>
      </c>
      <c r="I281" s="312">
        <v>23651.919000000002</v>
      </c>
      <c r="J281" s="312">
        <v>84333.667000000001</v>
      </c>
      <c r="K281" s="312">
        <v>27592.036</v>
      </c>
    </row>
    <row r="282" spans="1:11" x14ac:dyDescent="0.2">
      <c r="A282" s="312">
        <v>1910</v>
      </c>
      <c r="B282" s="312">
        <v>4.3115579999999998</v>
      </c>
      <c r="C282" s="312">
        <v>75</v>
      </c>
      <c r="D282" s="312">
        <v>8217.7394999999997</v>
      </c>
      <c r="E282" s="312">
        <v>86895.324999999997</v>
      </c>
      <c r="F282" s="312">
        <v>57248.362000000001</v>
      </c>
      <c r="G282" s="312">
        <v>61076.692000000003</v>
      </c>
      <c r="H282" s="312">
        <v>30054.731</v>
      </c>
      <c r="I282" s="312">
        <v>23599.415000000001</v>
      </c>
      <c r="J282" s="312">
        <v>79170.034</v>
      </c>
      <c r="K282" s="312">
        <v>26127.653999999999</v>
      </c>
    </row>
    <row r="283" spans="1:11" x14ac:dyDescent="0.2">
      <c r="A283" s="312">
        <v>1910</v>
      </c>
      <c r="B283" s="312">
        <v>4.3668339999999999</v>
      </c>
      <c r="C283" s="312">
        <v>80</v>
      </c>
      <c r="D283" s="312">
        <v>8798.14</v>
      </c>
      <c r="E283" s="312">
        <v>93101.365999999995</v>
      </c>
      <c r="F283" s="312">
        <v>51069.944000000003</v>
      </c>
      <c r="G283" s="312">
        <v>62938.142</v>
      </c>
      <c r="H283" s="312">
        <v>31050.185000000001</v>
      </c>
      <c r="I283" s="312">
        <v>23474.957999999999</v>
      </c>
      <c r="J283" s="312">
        <v>74809.649000000005</v>
      </c>
      <c r="K283" s="312">
        <v>24673.134999999998</v>
      </c>
    </row>
    <row r="284" spans="1:11" x14ac:dyDescent="0.2">
      <c r="A284" s="312">
        <v>1910</v>
      </c>
      <c r="B284" s="312">
        <v>4.4221110000000001</v>
      </c>
      <c r="C284" s="312">
        <v>85</v>
      </c>
      <c r="D284" s="312">
        <v>9455.0568999999996</v>
      </c>
      <c r="E284" s="312">
        <v>99346.173999999999</v>
      </c>
      <c r="F284" s="312">
        <v>47188.923999999999</v>
      </c>
      <c r="G284" s="312">
        <v>64577.273999999998</v>
      </c>
      <c r="H284" s="312">
        <v>31882.927</v>
      </c>
      <c r="I284" s="312">
        <v>23279.381000000001</v>
      </c>
      <c r="J284" s="312">
        <v>71199.615000000005</v>
      </c>
      <c r="K284" s="312">
        <v>23242.37</v>
      </c>
    </row>
    <row r="285" spans="1:11" x14ac:dyDescent="0.2">
      <c r="A285" s="312">
        <v>1910</v>
      </c>
      <c r="B285" s="312">
        <v>4.4773870000000002</v>
      </c>
      <c r="C285" s="312">
        <v>90</v>
      </c>
      <c r="D285" s="312">
        <v>10205.825999999999</v>
      </c>
      <c r="E285" s="312">
        <v>105559.8</v>
      </c>
      <c r="F285" s="312">
        <v>45046.517</v>
      </c>
      <c r="G285" s="312">
        <v>65948.542000000001</v>
      </c>
      <c r="H285" s="312">
        <v>32522.49</v>
      </c>
      <c r="I285" s="312">
        <v>23014.373</v>
      </c>
      <c r="J285" s="312">
        <v>68231.902000000002</v>
      </c>
      <c r="K285" s="312">
        <v>21847.179</v>
      </c>
    </row>
    <row r="286" spans="1:11" x14ac:dyDescent="0.2">
      <c r="A286" s="312">
        <v>1910</v>
      </c>
      <c r="B286" s="312">
        <v>4.5326630000000003</v>
      </c>
      <c r="C286" s="312">
        <v>95</v>
      </c>
      <c r="D286" s="312">
        <v>11067.278</v>
      </c>
      <c r="E286" s="312">
        <v>111674.86</v>
      </c>
      <c r="F286" s="312">
        <v>44099.271000000001</v>
      </c>
      <c r="G286" s="312">
        <v>66992.377999999997</v>
      </c>
      <c r="H286" s="312">
        <v>32942.303</v>
      </c>
      <c r="I286" s="312">
        <v>22682.386999999999</v>
      </c>
      <c r="J286" s="312">
        <v>65755.675000000003</v>
      </c>
      <c r="K286" s="312">
        <v>20497.589</v>
      </c>
    </row>
    <row r="287" spans="1:11" x14ac:dyDescent="0.2">
      <c r="A287" s="312">
        <v>1910</v>
      </c>
      <c r="B287" s="312">
        <v>4.5879399999999997</v>
      </c>
      <c r="C287" s="312">
        <v>100</v>
      </c>
      <c r="D287" s="312">
        <v>12053.794</v>
      </c>
      <c r="E287" s="312">
        <v>117622.32</v>
      </c>
      <c r="F287" s="312">
        <v>43916.612999999998</v>
      </c>
      <c r="G287" s="312">
        <v>67637.922000000006</v>
      </c>
      <c r="H287" s="312">
        <v>33121.987000000001</v>
      </c>
      <c r="I287" s="312">
        <v>22286.628000000001</v>
      </c>
      <c r="J287" s="312">
        <v>63599.292999999998</v>
      </c>
      <c r="K287" s="312">
        <v>19201.888999999999</v>
      </c>
    </row>
    <row r="288" spans="1:11" x14ac:dyDescent="0.2">
      <c r="A288" s="312">
        <v>1910</v>
      </c>
      <c r="B288" s="312">
        <v>4.6432159999999998</v>
      </c>
      <c r="C288" s="312">
        <v>110</v>
      </c>
      <c r="D288" s="312">
        <v>13175.901</v>
      </c>
      <c r="E288" s="312">
        <v>123327.36</v>
      </c>
      <c r="F288" s="312">
        <v>44218.394</v>
      </c>
      <c r="G288" s="312">
        <v>67810.320999999996</v>
      </c>
      <c r="H288" s="312">
        <v>33049.088000000003</v>
      </c>
      <c r="I288" s="312">
        <v>21830.949000000001</v>
      </c>
      <c r="J288" s="312">
        <v>61595.281000000003</v>
      </c>
      <c r="K288" s="312">
        <v>17966.377</v>
      </c>
    </row>
    <row r="289" spans="1:11" x14ac:dyDescent="0.2">
      <c r="A289" s="312">
        <v>1910</v>
      </c>
      <c r="B289" s="312">
        <v>4.698493</v>
      </c>
      <c r="C289" s="312">
        <v>110</v>
      </c>
      <c r="D289" s="312">
        <v>14439.380999999999</v>
      </c>
      <c r="E289" s="312">
        <v>128704.32000000001</v>
      </c>
      <c r="F289" s="312">
        <v>44847.724000000002</v>
      </c>
      <c r="G289" s="312">
        <v>67441.394</v>
      </c>
      <c r="H289" s="312">
        <v>32719.796999999999</v>
      </c>
      <c r="I289" s="312">
        <v>21319.668000000001</v>
      </c>
      <c r="J289" s="312">
        <v>59600.381999999998</v>
      </c>
      <c r="K289" s="312">
        <v>16795.166000000001</v>
      </c>
    </row>
    <row r="290" spans="1:11" x14ac:dyDescent="0.2">
      <c r="A290" s="312">
        <v>1910</v>
      </c>
      <c r="B290" s="312">
        <v>4.7537690000000001</v>
      </c>
      <c r="C290" s="312">
        <v>120</v>
      </c>
      <c r="D290" s="312">
        <v>15844.727999999999</v>
      </c>
      <c r="E290" s="312">
        <v>133653.97</v>
      </c>
      <c r="F290" s="312">
        <v>45706.514000000003</v>
      </c>
      <c r="G290" s="312">
        <v>66482.203999999998</v>
      </c>
      <c r="H290" s="312">
        <v>32138.578000000001</v>
      </c>
      <c r="I290" s="312">
        <v>20757.432000000001</v>
      </c>
      <c r="J290" s="312">
        <v>57507.39</v>
      </c>
      <c r="K290" s="312">
        <v>15690.32</v>
      </c>
    </row>
    <row r="291" spans="1:11" x14ac:dyDescent="0.2">
      <c r="A291" s="312">
        <v>1910</v>
      </c>
      <c r="B291" s="312">
        <v>4.8090450000000002</v>
      </c>
      <c r="C291" s="312">
        <v>130</v>
      </c>
      <c r="D291" s="312">
        <v>17386.825000000001</v>
      </c>
      <c r="E291" s="312">
        <v>138068.32</v>
      </c>
      <c r="F291" s="312">
        <v>46698.006000000001</v>
      </c>
      <c r="G291" s="312">
        <v>64912.480000000003</v>
      </c>
      <c r="H291" s="312">
        <v>31317.188999999998</v>
      </c>
      <c r="I291" s="312">
        <v>20149.188999999998</v>
      </c>
      <c r="J291" s="312">
        <v>55249.67</v>
      </c>
      <c r="K291" s="312">
        <v>14652.300999999999</v>
      </c>
    </row>
    <row r="292" spans="1:11" x14ac:dyDescent="0.2">
      <c r="A292" s="312">
        <v>1910</v>
      </c>
      <c r="B292" s="312">
        <v>4.8643219999999996</v>
      </c>
      <c r="C292" s="312">
        <v>130</v>
      </c>
      <c r="D292" s="312">
        <v>19055.325000000001</v>
      </c>
      <c r="E292" s="312">
        <v>141838.09</v>
      </c>
      <c r="F292" s="312">
        <v>47712.900999999998</v>
      </c>
      <c r="G292" s="312">
        <v>62746.281000000003</v>
      </c>
      <c r="H292" s="312">
        <v>30273.59</v>
      </c>
      <c r="I292" s="312">
        <v>19500.164000000001</v>
      </c>
      <c r="J292" s="312">
        <v>52796.949000000001</v>
      </c>
      <c r="K292" s="312">
        <v>13680.232</v>
      </c>
    </row>
    <row r="293" spans="1:11" x14ac:dyDescent="0.2">
      <c r="A293" s="312">
        <v>1910</v>
      </c>
      <c r="B293" s="312">
        <v>4.9195979999999997</v>
      </c>
      <c r="C293" s="312">
        <v>140</v>
      </c>
      <c r="D293" s="312">
        <v>20835.349999999999</v>
      </c>
      <c r="E293" s="312">
        <v>144859.67000000001</v>
      </c>
      <c r="F293" s="312">
        <v>48626.237999999998</v>
      </c>
      <c r="G293" s="312">
        <v>60032.915000000001</v>
      </c>
      <c r="H293" s="312">
        <v>29030.598999999998</v>
      </c>
      <c r="I293" s="312">
        <v>18815.761999999999</v>
      </c>
      <c r="J293" s="312">
        <v>50144.623</v>
      </c>
      <c r="K293" s="312">
        <v>12772.199000000001</v>
      </c>
    </row>
    <row r="294" spans="1:11" x14ac:dyDescent="0.2">
      <c r="A294" s="312">
        <v>1910</v>
      </c>
      <c r="B294" s="312">
        <v>4.9748739999999998</v>
      </c>
      <c r="C294" s="312">
        <v>150</v>
      </c>
      <c r="D294" s="312">
        <v>22708.094000000001</v>
      </c>
      <c r="E294" s="312">
        <v>147042.67000000001</v>
      </c>
      <c r="F294" s="312">
        <v>49303.752</v>
      </c>
      <c r="G294" s="312">
        <v>56852.680999999997</v>
      </c>
      <c r="H294" s="312">
        <v>27615.062999999998</v>
      </c>
      <c r="I294" s="312">
        <v>18101.442999999999</v>
      </c>
      <c r="J294" s="312">
        <v>47305.620999999999</v>
      </c>
      <c r="K294" s="312">
        <v>11925.437</v>
      </c>
    </row>
    <row r="295" spans="1:11" x14ac:dyDescent="0.2">
      <c r="A295" s="312">
        <v>1910</v>
      </c>
      <c r="B295" s="312">
        <v>5.030151</v>
      </c>
      <c r="C295" s="312">
        <v>160</v>
      </c>
      <c r="D295" s="312">
        <v>24650.842000000001</v>
      </c>
      <c r="E295" s="312">
        <v>148315.24</v>
      </c>
      <c r="F295" s="312">
        <v>49622.858</v>
      </c>
      <c r="G295" s="312">
        <v>53306.612999999998</v>
      </c>
      <c r="H295" s="312">
        <v>26057.323</v>
      </c>
      <c r="I295" s="312">
        <v>17362.705000000002</v>
      </c>
      <c r="J295" s="312">
        <v>44308.576000000001</v>
      </c>
      <c r="K295" s="312">
        <v>11136.781999999999</v>
      </c>
    </row>
    <row r="296" spans="1:11" x14ac:dyDescent="0.2">
      <c r="A296" s="312">
        <v>1910</v>
      </c>
      <c r="B296" s="312">
        <v>5.0854270000000001</v>
      </c>
      <c r="C296" s="312">
        <v>160</v>
      </c>
      <c r="D296" s="312">
        <v>26636.366000000002</v>
      </c>
      <c r="E296" s="312">
        <v>148626.5</v>
      </c>
      <c r="F296" s="312">
        <v>49485.099000000002</v>
      </c>
      <c r="G296" s="312">
        <v>49504.146000000001</v>
      </c>
      <c r="H296" s="312">
        <v>24391.089</v>
      </c>
      <c r="I296" s="312">
        <v>16605.202000000001</v>
      </c>
      <c r="J296" s="312">
        <v>41194.101000000002</v>
      </c>
      <c r="K296" s="312">
        <v>10403.311</v>
      </c>
    </row>
    <row r="297" spans="1:11" x14ac:dyDescent="0.2">
      <c r="A297" s="312">
        <v>1910</v>
      </c>
      <c r="B297" s="312">
        <v>5.1407040000000004</v>
      </c>
      <c r="C297" s="312">
        <v>170</v>
      </c>
      <c r="D297" s="312">
        <v>28632.69</v>
      </c>
      <c r="E297" s="312">
        <v>147951.89000000001</v>
      </c>
      <c r="F297" s="312">
        <v>48822.360999999997</v>
      </c>
      <c r="G297" s="312">
        <v>45553.796000000002</v>
      </c>
      <c r="H297" s="312">
        <v>22653.222000000002</v>
      </c>
      <c r="I297" s="312">
        <v>15834.929</v>
      </c>
      <c r="J297" s="312">
        <v>38009.476999999999</v>
      </c>
      <c r="K297" s="312">
        <v>9722.6632000000009</v>
      </c>
    </row>
    <row r="298" spans="1:11" x14ac:dyDescent="0.2">
      <c r="A298" s="312">
        <v>1910</v>
      </c>
      <c r="B298" s="312">
        <v>5.1959799999999996</v>
      </c>
      <c r="C298" s="312">
        <v>180</v>
      </c>
      <c r="D298" s="312">
        <v>30603.425999999999</v>
      </c>
      <c r="E298" s="312">
        <v>146295.65</v>
      </c>
      <c r="F298" s="312">
        <v>47601.243000000002</v>
      </c>
      <c r="G298" s="312">
        <v>41560.65</v>
      </c>
      <c r="H298" s="312">
        <v>20883.147000000001</v>
      </c>
      <c r="I298" s="312">
        <v>15058.175999999999</v>
      </c>
      <c r="J298" s="312">
        <v>34805.752</v>
      </c>
      <c r="K298" s="312">
        <v>9092.8333000000002</v>
      </c>
    </row>
    <row r="299" spans="1:11" x14ac:dyDescent="0.2">
      <c r="A299" s="312">
        <v>1910</v>
      </c>
      <c r="B299" s="312">
        <v>5.2512559999999997</v>
      </c>
      <c r="C299" s="312">
        <v>190</v>
      </c>
      <c r="D299" s="312">
        <v>32508.561000000002</v>
      </c>
      <c r="E299" s="312">
        <v>143687.04000000001</v>
      </c>
      <c r="F299" s="312">
        <v>45820.701000000001</v>
      </c>
      <c r="G299" s="312">
        <v>37626.254000000001</v>
      </c>
      <c r="H299" s="312">
        <v>19121.223999999998</v>
      </c>
      <c r="I299" s="312">
        <v>14281.272000000001</v>
      </c>
      <c r="J299" s="312">
        <v>31632.625</v>
      </c>
      <c r="K299" s="312">
        <v>8511.7507999999998</v>
      </c>
    </row>
    <row r="300" spans="1:11" x14ac:dyDescent="0.2">
      <c r="A300" s="312">
        <v>1910</v>
      </c>
      <c r="B300" s="312">
        <v>5.3065329999999999</v>
      </c>
      <c r="C300" s="312">
        <v>200</v>
      </c>
      <c r="D300" s="312">
        <v>34305.834999999999</v>
      </c>
      <c r="E300" s="312">
        <v>140176.51</v>
      </c>
      <c r="F300" s="312">
        <v>43508.078000000001</v>
      </c>
      <c r="G300" s="312">
        <v>33846.616999999998</v>
      </c>
      <c r="H300" s="312">
        <v>17406.007000000001</v>
      </c>
      <c r="I300" s="312">
        <v>13510.32</v>
      </c>
      <c r="J300" s="312">
        <v>28533.576000000001</v>
      </c>
      <c r="K300" s="312">
        <v>7977.0927000000001</v>
      </c>
    </row>
    <row r="301" spans="1:11" x14ac:dyDescent="0.2">
      <c r="A301" s="312">
        <v>1910</v>
      </c>
      <c r="B301" s="312">
        <v>5.361809</v>
      </c>
      <c r="C301" s="312">
        <v>200</v>
      </c>
      <c r="D301" s="312">
        <v>35953.271999999997</v>
      </c>
      <c r="E301" s="312">
        <v>135835.41</v>
      </c>
      <c r="F301" s="312">
        <v>40724.587</v>
      </c>
      <c r="G301" s="312">
        <v>30307.855</v>
      </c>
      <c r="H301" s="312">
        <v>15771.514999999999</v>
      </c>
      <c r="I301" s="312">
        <v>12750.962</v>
      </c>
      <c r="J301" s="312">
        <v>25544.720000000001</v>
      </c>
      <c r="K301" s="312">
        <v>7486.2851000000001</v>
      </c>
    </row>
    <row r="302" spans="1:11" x14ac:dyDescent="0.2">
      <c r="A302" s="312">
        <v>1910</v>
      </c>
      <c r="B302" s="312">
        <v>5.4170860000000003</v>
      </c>
      <c r="C302" s="312">
        <v>250</v>
      </c>
      <c r="D302" s="312">
        <v>37412.254999999997</v>
      </c>
      <c r="E302" s="312">
        <v>130754.69</v>
      </c>
      <c r="F302" s="312">
        <v>37563.561999999998</v>
      </c>
      <c r="G302" s="312">
        <v>27081.185000000001</v>
      </c>
      <c r="H302" s="312">
        <v>14245.395</v>
      </c>
      <c r="I302" s="312">
        <v>12008.162</v>
      </c>
      <c r="J302" s="312">
        <v>22697.398000000001</v>
      </c>
      <c r="K302" s="312">
        <v>7036.4161999999997</v>
      </c>
    </row>
    <row r="303" spans="1:11" x14ac:dyDescent="0.2">
      <c r="A303" s="312">
        <v>1910</v>
      </c>
      <c r="B303" s="312">
        <v>5.4723620000000004</v>
      </c>
      <c r="C303" s="312">
        <v>250</v>
      </c>
      <c r="D303" s="312">
        <v>38650.084999999999</v>
      </c>
      <c r="E303" s="312">
        <v>125039.57</v>
      </c>
      <c r="F303" s="312">
        <v>34142.071000000004</v>
      </c>
      <c r="G303" s="312">
        <v>24221.083999999999</v>
      </c>
      <c r="H303" s="312">
        <v>12847.741</v>
      </c>
      <c r="I303" s="312">
        <v>11286.11</v>
      </c>
      <c r="J303" s="312">
        <v>20019.753000000001</v>
      </c>
      <c r="K303" s="312">
        <v>6624.3118000000004</v>
      </c>
    </row>
    <row r="304" spans="1:11" x14ac:dyDescent="0.2">
      <c r="A304" s="312">
        <v>1910</v>
      </c>
      <c r="B304" s="312">
        <v>5.5276379999999996</v>
      </c>
      <c r="C304" s="312">
        <v>250</v>
      </c>
      <c r="D304" s="312">
        <v>39641.406999999999</v>
      </c>
      <c r="E304" s="312">
        <v>118804.07</v>
      </c>
      <c r="F304" s="312">
        <v>30590.300999999999</v>
      </c>
      <c r="G304" s="312">
        <v>21764.059000000001</v>
      </c>
      <c r="H304" s="312">
        <v>11590.662</v>
      </c>
      <c r="I304" s="312">
        <v>10588.365</v>
      </c>
      <c r="J304" s="312">
        <v>17536.808000000001</v>
      </c>
      <c r="K304" s="312">
        <v>6246.808</v>
      </c>
    </row>
    <row r="305" spans="1:11" x14ac:dyDescent="0.2">
      <c r="A305" s="312">
        <v>1910</v>
      </c>
      <c r="B305" s="312">
        <v>5.5829139999999997</v>
      </c>
      <c r="C305" s="312">
        <v>250</v>
      </c>
      <c r="D305" s="312">
        <v>40368.557000000001</v>
      </c>
      <c r="E305" s="312">
        <v>112166.97</v>
      </c>
      <c r="F305" s="312">
        <v>27037.439999999999</v>
      </c>
      <c r="G305" s="312">
        <v>19726.043000000001</v>
      </c>
      <c r="H305" s="312">
        <v>10478.67</v>
      </c>
      <c r="I305" s="312">
        <v>9917.9207000000006</v>
      </c>
      <c r="J305" s="312">
        <v>15269.964</v>
      </c>
      <c r="K305" s="312">
        <v>5900.5210999999999</v>
      </c>
    </row>
    <row r="306" spans="1:11" x14ac:dyDescent="0.2">
      <c r="A306" s="312">
        <v>1910</v>
      </c>
      <c r="B306" s="312">
        <v>5.638191</v>
      </c>
      <c r="C306" s="312">
        <v>300</v>
      </c>
      <c r="D306" s="312">
        <v>40820.902999999998</v>
      </c>
      <c r="E306" s="312">
        <v>105250.29</v>
      </c>
      <c r="F306" s="312">
        <v>23599.346000000001</v>
      </c>
      <c r="G306" s="312">
        <v>18099.491999999998</v>
      </c>
      <c r="H306" s="312">
        <v>9509.9722999999994</v>
      </c>
      <c r="I306" s="312">
        <v>9277.3248999999996</v>
      </c>
      <c r="J306" s="312">
        <v>13235.906999999999</v>
      </c>
      <c r="K306" s="312">
        <v>5581.8248999999996</v>
      </c>
    </row>
    <row r="307" spans="1:11" x14ac:dyDescent="0.2">
      <c r="A307" s="312">
        <v>1910</v>
      </c>
      <c r="B307" s="312">
        <v>5.6934670000000001</v>
      </c>
      <c r="C307" s="312">
        <v>300</v>
      </c>
      <c r="D307" s="312">
        <v>40994.525000000001</v>
      </c>
      <c r="E307" s="312">
        <v>98178.498999999996</v>
      </c>
      <c r="F307" s="312">
        <v>20367.364000000001</v>
      </c>
      <c r="G307" s="312">
        <v>16852.132000000001</v>
      </c>
      <c r="H307" s="312">
        <v>8677.8790000000008</v>
      </c>
      <c r="I307" s="312">
        <v>8668.5902999999998</v>
      </c>
      <c r="J307" s="312">
        <v>11445.546</v>
      </c>
      <c r="K307" s="312">
        <v>5287.2025999999996</v>
      </c>
    </row>
    <row r="308" spans="1:11" x14ac:dyDescent="0.2">
      <c r="A308" s="312">
        <v>1910</v>
      </c>
      <c r="B308" s="312">
        <v>5.7487440000000003</v>
      </c>
      <c r="C308" s="312">
        <v>300</v>
      </c>
      <c r="D308" s="312">
        <v>40893.296000000002</v>
      </c>
      <c r="E308" s="312">
        <v>91078.945999999996</v>
      </c>
      <c r="F308" s="312">
        <v>17414.929</v>
      </c>
      <c r="G308" s="312">
        <v>15929.217000000001</v>
      </c>
      <c r="H308" s="312">
        <v>7972.0117</v>
      </c>
      <c r="I308" s="312">
        <v>8093.1253999999999</v>
      </c>
      <c r="J308" s="312">
        <v>9904.6375000000007</v>
      </c>
      <c r="K308" s="312">
        <v>5013.1704</v>
      </c>
    </row>
    <row r="309" spans="1:11" x14ac:dyDescent="0.2">
      <c r="A309" s="312">
        <v>1910</v>
      </c>
      <c r="B309" s="312">
        <v>5.8040200000000004</v>
      </c>
      <c r="C309" s="312">
        <v>350</v>
      </c>
      <c r="D309" s="312">
        <v>40530.264999999999</v>
      </c>
      <c r="E309" s="312">
        <v>84081.721000000005</v>
      </c>
      <c r="F309" s="312">
        <v>14798.182000000001</v>
      </c>
      <c r="G309" s="312">
        <v>15259.632</v>
      </c>
      <c r="H309" s="312">
        <v>7379.3572999999997</v>
      </c>
      <c r="I309" s="312">
        <v>7551.6108999999997</v>
      </c>
      <c r="J309" s="312">
        <v>8611.6772999999994</v>
      </c>
      <c r="K309" s="312">
        <v>4755.8797000000004</v>
      </c>
    </row>
    <row r="310" spans="1:11" x14ac:dyDescent="0.2">
      <c r="A310" s="312">
        <v>1910</v>
      </c>
      <c r="B310" s="312">
        <v>5.8592959999999996</v>
      </c>
      <c r="C310" s="312">
        <v>350</v>
      </c>
      <c r="D310" s="312">
        <v>39927.881999999998</v>
      </c>
      <c r="E310" s="312">
        <v>77315.184999999998</v>
      </c>
      <c r="F310" s="312">
        <v>12544.332</v>
      </c>
      <c r="G310" s="312">
        <v>14764.419</v>
      </c>
      <c r="H310" s="312">
        <v>6885.1826000000001</v>
      </c>
      <c r="I310" s="312">
        <v>7043.8725000000004</v>
      </c>
      <c r="J310" s="312">
        <v>7555.2608</v>
      </c>
      <c r="K310" s="312">
        <v>4511.3874999999998</v>
      </c>
    </row>
    <row r="311" spans="1:11" x14ac:dyDescent="0.2">
      <c r="A311" s="312">
        <v>1910</v>
      </c>
      <c r="B311" s="312">
        <v>5.9145729999999999</v>
      </c>
      <c r="C311" s="312">
        <v>350</v>
      </c>
      <c r="D311" s="312">
        <v>39117.055999999997</v>
      </c>
      <c r="E311" s="312">
        <v>70898.150999999998</v>
      </c>
      <c r="F311" s="312">
        <v>10643.599</v>
      </c>
      <c r="G311" s="312">
        <v>14365.68</v>
      </c>
      <c r="H311" s="312">
        <v>6473.8662999999997</v>
      </c>
      <c r="I311" s="312">
        <v>6568.9047</v>
      </c>
      <c r="J311" s="312">
        <v>6714.7169999999996</v>
      </c>
      <c r="K311" s="312">
        <v>4276.0819000000001</v>
      </c>
    </row>
    <row r="312" spans="1:11" x14ac:dyDescent="0.2">
      <c r="A312" s="312">
        <v>1910</v>
      </c>
      <c r="B312" s="312">
        <v>5.969849</v>
      </c>
      <c r="C312" s="312">
        <v>400</v>
      </c>
      <c r="D312" s="312">
        <v>38134.955000000002</v>
      </c>
      <c r="E312" s="312">
        <v>64929.792999999998</v>
      </c>
      <c r="F312" s="312">
        <v>9054.4230000000007</v>
      </c>
      <c r="G312" s="312">
        <v>13994.683000000001</v>
      </c>
      <c r="H312" s="312">
        <v>6129.7520000000004</v>
      </c>
      <c r="I312" s="312">
        <v>6125.0380999999998</v>
      </c>
      <c r="J312" s="312">
        <v>6063.0033000000003</v>
      </c>
      <c r="K312" s="312">
        <v>4046.8683000000001</v>
      </c>
    </row>
    <row r="313" spans="1:11" x14ac:dyDescent="0.2">
      <c r="A313" s="312">
        <v>1910</v>
      </c>
      <c r="B313" s="312">
        <v>6.0251260000000002</v>
      </c>
      <c r="C313" s="312">
        <v>400</v>
      </c>
      <c r="D313" s="312">
        <v>37022.082999999999</v>
      </c>
      <c r="E313" s="312">
        <v>59478.940999999999</v>
      </c>
      <c r="F313" s="312">
        <v>7712.7109</v>
      </c>
      <c r="G313" s="312">
        <v>13598.105</v>
      </c>
      <c r="H313" s="312">
        <v>5837.6873999999998</v>
      </c>
      <c r="I313" s="312">
        <v>5710.1543000000001</v>
      </c>
      <c r="J313" s="312">
        <v>5570.4645</v>
      </c>
      <c r="K313" s="312">
        <v>3821.2275</v>
      </c>
    </row>
    <row r="314" spans="1:11" x14ac:dyDescent="0.2">
      <c r="A314" s="312">
        <v>1910</v>
      </c>
      <c r="B314" s="312">
        <v>6.0804020000000003</v>
      </c>
      <c r="C314" s="312">
        <v>450</v>
      </c>
      <c r="D314" s="312">
        <v>35819.262000000002</v>
      </c>
      <c r="E314" s="312">
        <v>54578.631999999998</v>
      </c>
      <c r="F314" s="312">
        <v>6549.8756999999996</v>
      </c>
      <c r="G314" s="312">
        <v>13141.956</v>
      </c>
      <c r="H314" s="312">
        <v>5583.6787000000004</v>
      </c>
      <c r="I314" s="312">
        <v>5321.8985000000002</v>
      </c>
      <c r="J314" s="312">
        <v>5209.0528999999997</v>
      </c>
      <c r="K314" s="312">
        <v>3597.5671000000002</v>
      </c>
    </row>
    <row r="315" spans="1:11" x14ac:dyDescent="0.2">
      <c r="A315" s="312">
        <v>1910</v>
      </c>
      <c r="B315" s="312">
        <v>6.1356780000000004</v>
      </c>
      <c r="C315" s="312">
        <v>450</v>
      </c>
      <c r="D315" s="312">
        <v>34565.178999999996</v>
      </c>
      <c r="E315" s="312">
        <v>50228.758000000002</v>
      </c>
      <c r="F315" s="312">
        <v>5513.3428000000004</v>
      </c>
      <c r="G315" s="312">
        <v>12610.915999999999</v>
      </c>
      <c r="H315" s="312">
        <v>5355.2743</v>
      </c>
      <c r="I315" s="312">
        <v>4957.9133000000002</v>
      </c>
      <c r="J315" s="312">
        <v>4955.3037000000004</v>
      </c>
      <c r="K315" s="312">
        <v>3375.6066000000001</v>
      </c>
    </row>
    <row r="316" spans="1:11" x14ac:dyDescent="0.2">
      <c r="A316" s="312">
        <v>1910</v>
      </c>
      <c r="B316" s="312">
        <v>6.1909549999999998</v>
      </c>
      <c r="C316" s="312">
        <v>500</v>
      </c>
      <c r="D316" s="312">
        <v>33294.718999999997</v>
      </c>
      <c r="E316" s="312">
        <v>46403.069000000003</v>
      </c>
      <c r="F316" s="312">
        <v>4585.4048000000003</v>
      </c>
      <c r="G316" s="312">
        <v>12004.223</v>
      </c>
      <c r="H316" s="312">
        <v>5142.0303000000004</v>
      </c>
      <c r="I316" s="312">
        <v>4616.0778</v>
      </c>
      <c r="J316" s="312">
        <v>4790.4389000000001</v>
      </c>
      <c r="K316" s="312">
        <v>3156.2566000000002</v>
      </c>
    </row>
    <row r="317" spans="1:11" x14ac:dyDescent="0.2">
      <c r="A317" s="312">
        <v>1910</v>
      </c>
      <c r="B317" s="312">
        <v>6.2462309999999999</v>
      </c>
      <c r="C317" s="312">
        <v>500</v>
      </c>
      <c r="D317" s="312">
        <v>32038.005000000001</v>
      </c>
      <c r="E317" s="312">
        <v>43059.474999999999</v>
      </c>
      <c r="F317" s="312">
        <v>3781.0016999999998</v>
      </c>
      <c r="G317" s="312">
        <v>11330.403</v>
      </c>
      <c r="H317" s="312">
        <v>4935.9107999999997</v>
      </c>
      <c r="I317" s="312">
        <v>4294.7218000000003</v>
      </c>
      <c r="J317" s="312">
        <v>4697.6080000000002</v>
      </c>
      <c r="K317" s="312">
        <v>2941.2147</v>
      </c>
    </row>
    <row r="318" spans="1:11" x14ac:dyDescent="0.2">
      <c r="A318" s="312">
        <v>1910</v>
      </c>
      <c r="B318" s="312">
        <v>6.301507</v>
      </c>
      <c r="C318" s="312">
        <v>550</v>
      </c>
      <c r="D318" s="312">
        <v>30819.985000000001</v>
      </c>
      <c r="E318" s="312">
        <v>40149.535000000003</v>
      </c>
      <c r="F318" s="312">
        <v>3128.9919</v>
      </c>
      <c r="G318" s="312">
        <v>10603.886</v>
      </c>
      <c r="H318" s="312">
        <v>4731.4630999999999</v>
      </c>
      <c r="I318" s="312">
        <v>3992.6143999999999</v>
      </c>
      <c r="J318" s="312">
        <v>4659.3419000000004</v>
      </c>
      <c r="K318" s="312">
        <v>2732.5554000000002</v>
      </c>
    </row>
    <row r="319" spans="1:11" x14ac:dyDescent="0.2">
      <c r="A319" s="312">
        <v>1910</v>
      </c>
      <c r="B319" s="312">
        <v>6.3567840000000002</v>
      </c>
      <c r="C319" s="312">
        <v>600</v>
      </c>
      <c r="D319" s="312">
        <v>29660.305</v>
      </c>
      <c r="E319" s="312">
        <v>37624.913999999997</v>
      </c>
      <c r="F319" s="312">
        <v>2657.5875999999998</v>
      </c>
      <c r="G319" s="312">
        <v>9841.8498999999993</v>
      </c>
      <c r="H319" s="312">
        <v>4525.8018000000002</v>
      </c>
      <c r="I319" s="312">
        <v>3708.8234000000002</v>
      </c>
      <c r="J319" s="312">
        <v>4657.1611999999996</v>
      </c>
      <c r="K319" s="312">
        <v>2532.3528000000001</v>
      </c>
    </row>
    <row r="320" spans="1:11" x14ac:dyDescent="0.2">
      <c r="A320" s="312">
        <v>1910</v>
      </c>
      <c r="B320" s="312">
        <v>6.4120600000000003</v>
      </c>
      <c r="C320" s="312">
        <v>600</v>
      </c>
      <c r="D320" s="312">
        <v>28573.398000000001</v>
      </c>
      <c r="E320" s="312">
        <v>35437.925999999999</v>
      </c>
      <c r="F320" s="312">
        <v>2384.0605999999998</v>
      </c>
      <c r="G320" s="312">
        <v>9061.2679000000007</v>
      </c>
      <c r="H320" s="312">
        <v>4318.1523999999999</v>
      </c>
      <c r="I320" s="312">
        <v>3442.4418999999998</v>
      </c>
      <c r="J320" s="312">
        <v>4671.9772999999996</v>
      </c>
      <c r="K320" s="312">
        <v>2342.4011</v>
      </c>
    </row>
    <row r="321" spans="1:11" x14ac:dyDescent="0.2">
      <c r="A321" s="312">
        <v>1910</v>
      </c>
      <c r="B321" s="312">
        <v>6.4673369999999997</v>
      </c>
      <c r="C321" s="312">
        <v>650</v>
      </c>
      <c r="D321" s="312">
        <v>27568.491000000002</v>
      </c>
      <c r="E321" s="312">
        <v>33541.72</v>
      </c>
      <c r="F321" s="312">
        <v>2312.7325000000001</v>
      </c>
      <c r="G321" s="312">
        <v>8276.6131000000005</v>
      </c>
      <c r="H321" s="312">
        <v>4109.3013000000001</v>
      </c>
      <c r="I321" s="312">
        <v>3192.4430000000002</v>
      </c>
      <c r="J321" s="312">
        <v>4683.3932000000004</v>
      </c>
      <c r="K321" s="312">
        <v>2164.1307000000002</v>
      </c>
    </row>
    <row r="322" spans="1:11" x14ac:dyDescent="0.2">
      <c r="A322" s="312">
        <v>1910</v>
      </c>
      <c r="B322" s="312">
        <v>6.5226129999999998</v>
      </c>
      <c r="C322" s="312">
        <v>700</v>
      </c>
      <c r="D322" s="312">
        <v>26649.074000000001</v>
      </c>
      <c r="E322" s="312">
        <v>31890.437000000002</v>
      </c>
      <c r="F322" s="312">
        <v>2437.5747000000001</v>
      </c>
      <c r="G322" s="312">
        <v>7499.9638999999997</v>
      </c>
      <c r="H322" s="312">
        <v>3900.9072999999999</v>
      </c>
      <c r="I322" s="312">
        <v>2957.7386000000001</v>
      </c>
      <c r="J322" s="312">
        <v>4671.5145000000002</v>
      </c>
      <c r="K322" s="312">
        <v>1998.4085</v>
      </c>
    </row>
    <row r="323" spans="1:11" x14ac:dyDescent="0.2">
      <c r="A323" s="312">
        <v>1910</v>
      </c>
      <c r="B323" s="312">
        <v>6.5778889999999999</v>
      </c>
      <c r="C323" s="312">
        <v>700</v>
      </c>
      <c r="D323" s="312">
        <v>25812.125</v>
      </c>
      <c r="E323" s="312">
        <v>30434.583999999999</v>
      </c>
      <c r="F323" s="312">
        <v>2742.3784000000001</v>
      </c>
      <c r="G323" s="312">
        <v>6742.1320999999998</v>
      </c>
      <c r="H323" s="312">
        <v>3694.9931999999999</v>
      </c>
      <c r="I323" s="312">
        <v>2737.3123999999998</v>
      </c>
      <c r="J323" s="312">
        <v>4619.7721000000001</v>
      </c>
      <c r="K323" s="312">
        <v>1845.6193000000001</v>
      </c>
    </row>
    <row r="324" spans="1:11" x14ac:dyDescent="0.2">
      <c r="A324" s="312">
        <v>1910</v>
      </c>
      <c r="B324" s="312">
        <v>6.6331660000000001</v>
      </c>
      <c r="C324" s="312">
        <v>750</v>
      </c>
      <c r="D324" s="312">
        <v>25047.516</v>
      </c>
      <c r="E324" s="312">
        <v>29118.584999999999</v>
      </c>
      <c r="F324" s="312">
        <v>3194.9153000000001</v>
      </c>
      <c r="G324" s="312">
        <v>6013.3240999999998</v>
      </c>
      <c r="H324" s="312">
        <v>3493.5355</v>
      </c>
      <c r="I324" s="312">
        <v>2530.2705000000001</v>
      </c>
      <c r="J324" s="312">
        <v>4517.1178</v>
      </c>
      <c r="K324" s="312">
        <v>1706.0971</v>
      </c>
    </row>
    <row r="325" spans="1:11" x14ac:dyDescent="0.2">
      <c r="A325" s="312">
        <v>1910</v>
      </c>
      <c r="B325" s="312">
        <v>6.6884420000000002</v>
      </c>
      <c r="C325" s="312">
        <v>800</v>
      </c>
      <c r="D325" s="312">
        <v>24338.129000000001</v>
      </c>
      <c r="E325" s="312">
        <v>27883.636999999999</v>
      </c>
      <c r="F325" s="312">
        <v>3747.6251000000002</v>
      </c>
      <c r="G325" s="312">
        <v>5322.8</v>
      </c>
      <c r="H325" s="312">
        <v>3298.1903000000002</v>
      </c>
      <c r="I325" s="312">
        <v>2335.9421000000002</v>
      </c>
      <c r="J325" s="312">
        <v>4358.8128999999999</v>
      </c>
      <c r="K325" s="312">
        <v>1580.3755000000001</v>
      </c>
    </row>
    <row r="326" spans="1:11" x14ac:dyDescent="0.2">
      <c r="A326" s="312">
        <v>1910</v>
      </c>
      <c r="B326" s="312">
        <v>6.7437189999999996</v>
      </c>
      <c r="C326" s="312">
        <v>850</v>
      </c>
      <c r="D326" s="312">
        <v>23661.239000000001</v>
      </c>
      <c r="E326" s="312">
        <v>26674.831999999999</v>
      </c>
      <c r="F326" s="312">
        <v>4343.0718999999999</v>
      </c>
      <c r="G326" s="312">
        <v>4677.4152000000004</v>
      </c>
      <c r="H326" s="312">
        <v>3110.1610000000001</v>
      </c>
      <c r="I326" s="312">
        <v>2154.0873000000001</v>
      </c>
      <c r="J326" s="312">
        <v>4145.0825000000004</v>
      </c>
      <c r="K326" s="312">
        <v>1469.1069</v>
      </c>
    </row>
    <row r="327" spans="1:11" x14ac:dyDescent="0.2">
      <c r="A327" s="312">
        <v>1910</v>
      </c>
      <c r="B327" s="312">
        <v>6.7989949999999997</v>
      </c>
      <c r="C327" s="312">
        <v>900</v>
      </c>
      <c r="D327" s="312">
        <v>22991.046999999999</v>
      </c>
      <c r="E327" s="312">
        <v>25447.407999999999</v>
      </c>
      <c r="F327" s="312">
        <v>4920.3656000000001</v>
      </c>
      <c r="G327" s="312">
        <v>4081.4767999999999</v>
      </c>
      <c r="H327" s="312">
        <v>2930.1379999999999</v>
      </c>
      <c r="I327" s="312">
        <v>1984.8255999999999</v>
      </c>
      <c r="J327" s="312">
        <v>3879.7166000000002</v>
      </c>
      <c r="K327" s="312">
        <v>1372.6228000000001</v>
      </c>
    </row>
    <row r="328" spans="1:11" x14ac:dyDescent="0.2">
      <c r="A328" s="312">
        <v>1910</v>
      </c>
      <c r="B328" s="312">
        <v>6.8542709999999998</v>
      </c>
      <c r="C328" s="312">
        <v>950</v>
      </c>
      <c r="D328" s="312">
        <v>22301.861000000001</v>
      </c>
      <c r="E328" s="312">
        <v>24171.547999999999</v>
      </c>
      <c r="F328" s="312">
        <v>5423.2768999999998</v>
      </c>
      <c r="G328" s="312">
        <v>3537.8096999999998</v>
      </c>
      <c r="H328" s="312">
        <v>2758.5356999999999</v>
      </c>
      <c r="I328" s="312">
        <v>1828.3880999999999</v>
      </c>
      <c r="J328" s="312">
        <v>3569.9607999999998</v>
      </c>
      <c r="K328" s="312">
        <v>1290.7900999999999</v>
      </c>
    </row>
    <row r="329" spans="1:11" x14ac:dyDescent="0.2">
      <c r="A329" s="312">
        <v>1910</v>
      </c>
      <c r="B329" s="312">
        <v>6.909548</v>
      </c>
      <c r="C329" s="312">
        <v>1000</v>
      </c>
      <c r="D329" s="312">
        <v>21571.355</v>
      </c>
      <c r="E329" s="312">
        <v>22833.431</v>
      </c>
      <c r="F329" s="312">
        <v>5813.8136000000004</v>
      </c>
      <c r="G329" s="312">
        <v>3049.4558999999999</v>
      </c>
      <c r="H329" s="312">
        <v>2595.4832000000001</v>
      </c>
      <c r="I329" s="312">
        <v>1684.8637000000001</v>
      </c>
      <c r="J329" s="312">
        <v>3226.6120999999998</v>
      </c>
      <c r="K329" s="312">
        <v>1222.9629</v>
      </c>
    </row>
    <row r="330" spans="1:11" x14ac:dyDescent="0.2">
      <c r="A330" s="312">
        <v>1910</v>
      </c>
      <c r="B330" s="312">
        <v>6.9648240000000001</v>
      </c>
      <c r="C330" s="312">
        <v>1100</v>
      </c>
      <c r="D330" s="312">
        <v>20783.03</v>
      </c>
      <c r="E330" s="312">
        <v>21432.803</v>
      </c>
      <c r="F330" s="312">
        <v>6074.3320999999996</v>
      </c>
      <c r="G330" s="312">
        <v>2619.5021000000002</v>
      </c>
      <c r="H330" s="312">
        <v>2440.9675999999999</v>
      </c>
      <c r="I330" s="312">
        <v>1554.0367000000001</v>
      </c>
      <c r="J330" s="312">
        <v>2862.8901999999998</v>
      </c>
      <c r="K330" s="312">
        <v>1167.8005000000001</v>
      </c>
    </row>
    <row r="331" spans="1:11" x14ac:dyDescent="0.2">
      <c r="A331" s="312">
        <v>1910</v>
      </c>
      <c r="B331" s="312">
        <v>7.0201010000000004</v>
      </c>
      <c r="C331" s="312">
        <v>1100</v>
      </c>
      <c r="D331" s="312">
        <v>19927.080999999998</v>
      </c>
      <c r="E331" s="312">
        <v>19978.148000000001</v>
      </c>
      <c r="F331" s="312">
        <v>6197.8477000000003</v>
      </c>
      <c r="G331" s="312">
        <v>2249.7806</v>
      </c>
      <c r="H331" s="312">
        <v>2294.7977000000001</v>
      </c>
      <c r="I331" s="312">
        <v>1435.3809000000001</v>
      </c>
      <c r="J331" s="312">
        <v>2491.3145</v>
      </c>
      <c r="K331" s="312">
        <v>1123.3887</v>
      </c>
    </row>
    <row r="332" spans="1:11" x14ac:dyDescent="0.2">
      <c r="A332" s="312">
        <v>1910</v>
      </c>
      <c r="B332" s="312">
        <v>7.0753769999999996</v>
      </c>
      <c r="C332" s="312">
        <v>1200</v>
      </c>
      <c r="D332" s="312">
        <v>18999.825000000001</v>
      </c>
      <c r="E332" s="312">
        <v>18481.981</v>
      </c>
      <c r="F332" s="312">
        <v>6182.2114000000001</v>
      </c>
      <c r="G332" s="312">
        <v>1939.5101</v>
      </c>
      <c r="H332" s="312">
        <v>2156.6061</v>
      </c>
      <c r="I332" s="312">
        <v>1328.2267999999999</v>
      </c>
      <c r="J332" s="312">
        <v>2122.5300000000002</v>
      </c>
      <c r="K332" s="312">
        <v>1087.4774</v>
      </c>
    </row>
    <row r="333" spans="1:11" x14ac:dyDescent="0.2">
      <c r="A333" s="312">
        <v>1910</v>
      </c>
      <c r="B333" s="312">
        <v>7.1306529999999997</v>
      </c>
      <c r="C333" s="312">
        <v>1300</v>
      </c>
      <c r="D333" s="312">
        <v>18002.585999999999</v>
      </c>
      <c r="E333" s="312">
        <v>16958.995999999999</v>
      </c>
      <c r="F333" s="312">
        <v>6027.9390000000003</v>
      </c>
      <c r="G333" s="312">
        <v>1685.4274</v>
      </c>
      <c r="H333" s="312">
        <v>2025.7348999999999</v>
      </c>
      <c r="I333" s="312">
        <v>1231.8486</v>
      </c>
      <c r="J333" s="312">
        <v>1765.4311</v>
      </c>
      <c r="K333" s="312">
        <v>1057.6020000000001</v>
      </c>
    </row>
    <row r="334" spans="1:11" x14ac:dyDescent="0.2">
      <c r="A334" s="312">
        <v>1910</v>
      </c>
      <c r="B334" s="312">
        <v>7.1859299999999999</v>
      </c>
      <c r="C334" s="312">
        <v>1300</v>
      </c>
      <c r="D334" s="312">
        <v>16940.591</v>
      </c>
      <c r="E334" s="312">
        <v>15426.511</v>
      </c>
      <c r="F334" s="312">
        <v>5738.4168</v>
      </c>
      <c r="G334" s="312">
        <v>1483.0075999999999</v>
      </c>
      <c r="H334" s="312">
        <v>1901.403</v>
      </c>
      <c r="I334" s="312">
        <v>1145.5074999999999</v>
      </c>
      <c r="J334" s="312">
        <v>1427.6134</v>
      </c>
      <c r="K334" s="312">
        <v>1031.4205999999999</v>
      </c>
    </row>
    <row r="335" spans="1:11" x14ac:dyDescent="0.2">
      <c r="A335" s="312">
        <v>1910</v>
      </c>
      <c r="B335" s="312">
        <v>7.241206</v>
      </c>
      <c r="C335" s="312">
        <v>1400</v>
      </c>
      <c r="D335" s="312">
        <v>15822.075000000001</v>
      </c>
      <c r="E335" s="312">
        <v>13903.797</v>
      </c>
      <c r="F335" s="312">
        <v>5322.3486999999996</v>
      </c>
      <c r="G335" s="312">
        <v>1327.4319</v>
      </c>
      <c r="H335" s="312">
        <v>1782.5332000000001</v>
      </c>
      <c r="I335" s="312">
        <v>1068.489</v>
      </c>
      <c r="J335" s="312">
        <v>1115.9840999999999</v>
      </c>
      <c r="K335" s="312">
        <v>1007.1686999999999</v>
      </c>
    </row>
    <row r="336" spans="1:11" x14ac:dyDescent="0.2">
      <c r="A336" s="312">
        <v>1910</v>
      </c>
      <c r="B336" s="312">
        <v>7.2964830000000003</v>
      </c>
      <c r="C336" s="312">
        <v>1500</v>
      </c>
      <c r="D336" s="312">
        <v>14657.941999999999</v>
      </c>
      <c r="E336" s="312">
        <v>12410.543</v>
      </c>
      <c r="F336" s="312">
        <v>4797.1126999999997</v>
      </c>
      <c r="G336" s="312">
        <v>1214.1728000000001</v>
      </c>
      <c r="H336" s="312">
        <v>1667.8244</v>
      </c>
      <c r="I336" s="312">
        <v>1000.1184</v>
      </c>
      <c r="J336" s="312">
        <v>837.17134999999996</v>
      </c>
      <c r="K336" s="312">
        <v>983.70142999999996</v>
      </c>
    </row>
    <row r="337" spans="1:11" x14ac:dyDescent="0.2">
      <c r="A337" s="312">
        <v>1910</v>
      </c>
      <c r="B337" s="312">
        <v>7.3517590000000004</v>
      </c>
      <c r="C337" s="312">
        <v>1600</v>
      </c>
      <c r="D337" s="312">
        <v>13461.718999999999</v>
      </c>
      <c r="E337" s="312">
        <v>10964.547</v>
      </c>
      <c r="F337" s="312">
        <v>4190.3868000000002</v>
      </c>
      <c r="G337" s="312">
        <v>1139.3441</v>
      </c>
      <c r="H337" s="312">
        <v>1556.0201999999999</v>
      </c>
      <c r="I337" s="312">
        <v>939.72793999999999</v>
      </c>
      <c r="J337" s="312">
        <v>596.96169999999995</v>
      </c>
      <c r="K337" s="312">
        <v>959.94677000000001</v>
      </c>
    </row>
    <row r="338" spans="1:11" x14ac:dyDescent="0.2">
      <c r="A338" s="312">
        <v>1910</v>
      </c>
      <c r="B338" s="312">
        <v>7.4070349999999996</v>
      </c>
      <c r="C338" s="312">
        <v>1700</v>
      </c>
      <c r="D338" s="312">
        <v>12249.214</v>
      </c>
      <c r="E338" s="312">
        <v>9580.6941000000006</v>
      </c>
      <c r="F338" s="312">
        <v>3536.759</v>
      </c>
      <c r="G338" s="312">
        <v>1099.627</v>
      </c>
      <c r="H338" s="312">
        <v>1446.4283</v>
      </c>
      <c r="I338" s="312">
        <v>886.62748999999997</v>
      </c>
      <c r="J338" s="312">
        <v>399.47658999999999</v>
      </c>
      <c r="K338" s="312">
        <v>934.62482</v>
      </c>
    </row>
    <row r="339" spans="1:11" x14ac:dyDescent="0.2">
      <c r="A339" s="312">
        <v>1910</v>
      </c>
      <c r="B339" s="312">
        <v>7.4623119999999998</v>
      </c>
      <c r="C339" s="312">
        <v>1800</v>
      </c>
      <c r="D339" s="312">
        <v>11037.624</v>
      </c>
      <c r="E339" s="312">
        <v>8271.8420000000006</v>
      </c>
      <c r="F339" s="312">
        <v>2871.0421999999999</v>
      </c>
      <c r="G339" s="312">
        <v>1091.8458000000001</v>
      </c>
      <c r="H339" s="312">
        <v>1339.1767</v>
      </c>
      <c r="I339" s="312">
        <v>840.16539999999998</v>
      </c>
      <c r="J339" s="312">
        <v>246.40541999999999</v>
      </c>
      <c r="K339" s="312">
        <v>906.36837000000003</v>
      </c>
    </row>
    <row r="340" spans="1:11" x14ac:dyDescent="0.2">
      <c r="A340" s="312">
        <v>1910</v>
      </c>
      <c r="B340" s="312">
        <v>7.5175879999999999</v>
      </c>
      <c r="C340" s="312">
        <v>1900</v>
      </c>
      <c r="D340" s="312">
        <v>9844.4285999999993</v>
      </c>
      <c r="E340" s="312">
        <v>7048.9138000000003</v>
      </c>
      <c r="F340" s="312">
        <v>2227.2460000000001</v>
      </c>
      <c r="G340" s="312">
        <v>1112.4148</v>
      </c>
      <c r="H340" s="312">
        <v>1235.1104</v>
      </c>
      <c r="I340" s="312">
        <v>799.73977000000002</v>
      </c>
      <c r="J340" s="312">
        <v>136.43261999999999</v>
      </c>
      <c r="K340" s="312">
        <v>873.88930000000005</v>
      </c>
    </row>
    <row r="341" spans="1:11" x14ac:dyDescent="0.2">
      <c r="A341" s="312">
        <v>1910</v>
      </c>
      <c r="B341" s="312">
        <v>7.5728650000000002</v>
      </c>
      <c r="C341" s="312">
        <v>2000</v>
      </c>
      <c r="D341" s="312">
        <v>8686.4784999999993</v>
      </c>
      <c r="E341" s="312">
        <v>5921.2461000000003</v>
      </c>
      <c r="F341" s="312">
        <v>1636.8088</v>
      </c>
      <c r="G341" s="312">
        <v>1156.6031</v>
      </c>
      <c r="H341" s="312">
        <v>1135.6619000000001</v>
      </c>
      <c r="I341" s="312">
        <v>764.80492000000004</v>
      </c>
      <c r="J341" s="312">
        <v>65.033929000000001</v>
      </c>
      <c r="K341" s="312">
        <v>836.03052000000002</v>
      </c>
    </row>
    <row r="342" spans="1:11" x14ac:dyDescent="0.2">
      <c r="A342" s="312">
        <v>1910</v>
      </c>
      <c r="B342" s="312">
        <v>7.6281410000000003</v>
      </c>
      <c r="C342" s="312">
        <v>2000</v>
      </c>
      <c r="D342" s="312">
        <v>7579.2987000000003</v>
      </c>
      <c r="E342" s="312">
        <v>4896.3083999999999</v>
      </c>
      <c r="F342" s="312">
        <v>1125.8379</v>
      </c>
      <c r="G342" s="312">
        <v>1218.5156999999999</v>
      </c>
      <c r="H342" s="312">
        <v>1042.4876999999999</v>
      </c>
      <c r="I342" s="312">
        <v>734.78881000000001</v>
      </c>
      <c r="J342" s="312">
        <v>24.820202999999999</v>
      </c>
      <c r="K342" s="312">
        <v>791.85563000000002</v>
      </c>
    </row>
    <row r="343" spans="1:11" x14ac:dyDescent="0.2">
      <c r="A343" s="312">
        <v>1910</v>
      </c>
      <c r="B343" s="312">
        <v>7.6834170000000004</v>
      </c>
      <c r="C343" s="312">
        <v>2000</v>
      </c>
      <c r="D343" s="312">
        <v>6536.2828</v>
      </c>
      <c r="E343" s="312">
        <v>3980.1244999999999</v>
      </c>
      <c r="F343" s="312">
        <v>712.37207000000001</v>
      </c>
      <c r="G343" s="312">
        <v>1291.4237000000001</v>
      </c>
      <c r="H343" s="312">
        <v>957.29822000000001</v>
      </c>
      <c r="I343" s="312">
        <v>709.07452999999998</v>
      </c>
      <c r="J343" s="312">
        <v>6.5526451000000003</v>
      </c>
      <c r="K343" s="312">
        <v>741.00415999999996</v>
      </c>
    </row>
    <row r="344" spans="1:11" x14ac:dyDescent="0.2">
      <c r="A344" s="312">
        <v>1910</v>
      </c>
      <c r="B344" s="312">
        <v>7.7386929999999996</v>
      </c>
      <c r="C344" s="312">
        <v>2500</v>
      </c>
      <c r="D344" s="312">
        <v>5567.9241000000002</v>
      </c>
      <c r="E344" s="312">
        <v>3178.5962</v>
      </c>
      <c r="F344" s="312">
        <v>404.13045</v>
      </c>
      <c r="G344" s="312">
        <v>1367.9571000000001</v>
      </c>
      <c r="H344" s="312">
        <v>881.60108000000002</v>
      </c>
      <c r="I344" s="312">
        <v>687.01590999999996</v>
      </c>
      <c r="J344" s="312">
        <v>0.80835783999999999</v>
      </c>
      <c r="K344" s="312">
        <v>683.91849000000002</v>
      </c>
    </row>
    <row r="345" spans="1:11" x14ac:dyDescent="0.2">
      <c r="A345" s="312">
        <v>1910</v>
      </c>
      <c r="B345" s="312">
        <v>7.7939699999999998</v>
      </c>
      <c r="C345" s="312">
        <v>2500</v>
      </c>
      <c r="D345" s="312">
        <v>4681.5691999999999</v>
      </c>
      <c r="E345" s="312">
        <v>2496.8881000000001</v>
      </c>
      <c r="F345" s="312">
        <v>197.33259000000001</v>
      </c>
      <c r="G345" s="312">
        <v>1439.8164999999999</v>
      </c>
      <c r="H345" s="312">
        <v>816.69321000000002</v>
      </c>
      <c r="I345" s="312">
        <v>667.91682000000003</v>
      </c>
      <c r="J345" s="496">
        <v>1.8720000000000002E-9</v>
      </c>
      <c r="K345" s="312">
        <v>621.86711000000003</v>
      </c>
    </row>
    <row r="346" spans="1:11" x14ac:dyDescent="0.2">
      <c r="A346" s="312">
        <v>1910</v>
      </c>
      <c r="B346" s="312">
        <v>7.8492459999999999</v>
      </c>
      <c r="C346" s="312">
        <v>2500</v>
      </c>
      <c r="D346" s="312">
        <v>3881.7509</v>
      </c>
      <c r="E346" s="312">
        <v>1938.1596</v>
      </c>
      <c r="F346" s="312">
        <v>77.261756000000005</v>
      </c>
      <c r="G346" s="312">
        <v>1497.6377</v>
      </c>
      <c r="H346" s="312">
        <v>763.52579000000003</v>
      </c>
      <c r="I346" s="312">
        <v>651.09127000000001</v>
      </c>
      <c r="J346" s="312">
        <v>0</v>
      </c>
      <c r="K346" s="312">
        <v>556.71780000000001</v>
      </c>
    </row>
    <row r="347" spans="1:11" x14ac:dyDescent="0.2">
      <c r="A347" s="312">
        <v>1910</v>
      </c>
      <c r="B347" s="312">
        <v>7.904522</v>
      </c>
      <c r="C347" s="312">
        <v>2500</v>
      </c>
      <c r="D347" s="312">
        <v>3170.9515999999999</v>
      </c>
      <c r="E347" s="312">
        <v>1502.2571</v>
      </c>
      <c r="F347" s="312">
        <v>21.047640000000001</v>
      </c>
      <c r="G347" s="312">
        <v>1532.0556999999999</v>
      </c>
      <c r="H347" s="312">
        <v>722.41426999999999</v>
      </c>
      <c r="I347" s="312">
        <v>636.01255000000003</v>
      </c>
      <c r="J347" s="312">
        <v>0</v>
      </c>
      <c r="K347" s="312">
        <v>490.39855</v>
      </c>
    </row>
    <row r="348" spans="1:11" x14ac:dyDescent="0.2">
      <c r="A348" s="312">
        <v>1910</v>
      </c>
      <c r="B348" s="312">
        <v>7.9597990000000003</v>
      </c>
      <c r="C348" s="312">
        <v>3000</v>
      </c>
      <c r="D348" s="312">
        <v>2549.9767000000002</v>
      </c>
      <c r="E348" s="312">
        <v>1185.3154999999999</v>
      </c>
      <c r="F348" s="312">
        <v>2.7563290999999999</v>
      </c>
      <c r="G348" s="312">
        <v>1535.9344000000001</v>
      </c>
      <c r="H348" s="312">
        <v>693.13865999999996</v>
      </c>
      <c r="I348" s="312">
        <v>622.35271999999998</v>
      </c>
      <c r="J348" s="312">
        <v>0</v>
      </c>
      <c r="K348" s="312">
        <v>424.62488000000002</v>
      </c>
    </row>
    <row r="349" spans="1:11" x14ac:dyDescent="0.2">
      <c r="A349" s="312">
        <v>1910</v>
      </c>
      <c r="B349" s="312">
        <v>8.0150760000000005</v>
      </c>
      <c r="C349" s="312">
        <v>3000</v>
      </c>
      <c r="D349" s="312">
        <v>2017.9458</v>
      </c>
      <c r="E349" s="312">
        <v>979.72990000000004</v>
      </c>
      <c r="F349" s="312">
        <v>2.8677169999999998E-2</v>
      </c>
      <c r="G349" s="312">
        <v>1506.4342999999999</v>
      </c>
      <c r="H349" s="312">
        <v>675.15957000000003</v>
      </c>
      <c r="I349" s="312">
        <v>609.78402000000006</v>
      </c>
      <c r="J349" s="312">
        <v>0</v>
      </c>
      <c r="K349" s="312">
        <v>360.83156000000002</v>
      </c>
    </row>
    <row r="350" spans="1:11" x14ac:dyDescent="0.2">
      <c r="A350" s="312">
        <v>1910</v>
      </c>
      <c r="B350" s="312">
        <v>8.0703519999999997</v>
      </c>
      <c r="C350" s="312">
        <v>3000</v>
      </c>
      <c r="D350" s="312">
        <v>1572.2308</v>
      </c>
      <c r="E350" s="312">
        <v>875.04534999999998</v>
      </c>
      <c r="F350" s="496">
        <v>6.4999999999999995E-11</v>
      </c>
      <c r="G350" s="312">
        <v>1445.5444</v>
      </c>
      <c r="H350" s="312">
        <v>667.60496999999998</v>
      </c>
      <c r="I350" s="312">
        <v>597.90296999999998</v>
      </c>
      <c r="J350" s="312">
        <v>0</v>
      </c>
      <c r="K350" s="312">
        <v>300.18169</v>
      </c>
    </row>
    <row r="351" spans="1:11" x14ac:dyDescent="0.2">
      <c r="A351" s="312">
        <v>1910</v>
      </c>
      <c r="B351" s="312">
        <v>8.1256280000000007</v>
      </c>
      <c r="C351" s="312">
        <v>3500</v>
      </c>
      <c r="D351" s="312">
        <v>1208.5079000000001</v>
      </c>
      <c r="E351" s="312">
        <v>858.49271999999996</v>
      </c>
      <c r="F351" s="312">
        <v>0</v>
      </c>
      <c r="G351" s="312">
        <v>1358.5236</v>
      </c>
      <c r="H351" s="312">
        <v>669.00530000000003</v>
      </c>
      <c r="I351" s="312">
        <v>586.30007999999998</v>
      </c>
      <c r="J351" s="312">
        <v>0</v>
      </c>
      <c r="K351" s="312">
        <v>243.61250999999999</v>
      </c>
    </row>
    <row r="352" spans="1:11" x14ac:dyDescent="0.2">
      <c r="A352" s="312">
        <v>1910</v>
      </c>
      <c r="B352" s="312">
        <v>8.180904</v>
      </c>
      <c r="C352" s="312">
        <v>3500</v>
      </c>
      <c r="D352" s="312">
        <v>920.78754000000004</v>
      </c>
      <c r="E352" s="312">
        <v>916.46308999999997</v>
      </c>
      <c r="F352" s="312">
        <v>0</v>
      </c>
      <c r="G352" s="312">
        <v>1251.5331000000001</v>
      </c>
      <c r="H352" s="312">
        <v>677.27669000000003</v>
      </c>
      <c r="I352" s="312">
        <v>574.64142000000004</v>
      </c>
      <c r="J352" s="312">
        <v>0</v>
      </c>
      <c r="K352" s="312">
        <v>191.92394999999999</v>
      </c>
    </row>
    <row r="353" spans="1:11" x14ac:dyDescent="0.2">
      <c r="A353" s="312">
        <v>1910</v>
      </c>
      <c r="B353" s="312">
        <v>8.2361810000000002</v>
      </c>
      <c r="C353" s="312">
        <v>4000</v>
      </c>
      <c r="D353" s="312">
        <v>701.36369999999999</v>
      </c>
      <c r="E353" s="312">
        <v>1035.7174</v>
      </c>
      <c r="F353" s="312">
        <v>0</v>
      </c>
      <c r="G353" s="312">
        <v>1130.5958000000001</v>
      </c>
      <c r="H353" s="312">
        <v>689.93147999999997</v>
      </c>
      <c r="I353" s="312">
        <v>562.70234000000005</v>
      </c>
      <c r="J353" s="312">
        <v>0</v>
      </c>
      <c r="K353" s="312">
        <v>145.84771000000001</v>
      </c>
    </row>
    <row r="354" spans="1:11" x14ac:dyDescent="0.2">
      <c r="A354" s="312">
        <v>1910</v>
      </c>
      <c r="B354" s="312">
        <v>8.2914569999999994</v>
      </c>
      <c r="C354" s="312">
        <v>4000</v>
      </c>
      <c r="D354" s="312">
        <v>541.12063999999998</v>
      </c>
      <c r="E354" s="312">
        <v>1204.2052000000001</v>
      </c>
      <c r="F354" s="312">
        <v>0</v>
      </c>
      <c r="G354" s="312">
        <v>1001.227</v>
      </c>
      <c r="H354" s="312">
        <v>704.33501000000001</v>
      </c>
      <c r="I354" s="312">
        <v>550.29232000000002</v>
      </c>
      <c r="J354" s="312">
        <v>0</v>
      </c>
      <c r="K354" s="312">
        <v>106.04009000000001</v>
      </c>
    </row>
    <row r="355" spans="1:11" x14ac:dyDescent="0.2">
      <c r="A355" s="312">
        <v>1910</v>
      </c>
      <c r="B355" s="312">
        <v>8.3467339999999997</v>
      </c>
      <c r="C355" s="312">
        <v>4000</v>
      </c>
      <c r="D355" s="312">
        <v>430.20539000000002</v>
      </c>
      <c r="E355" s="312">
        <v>1411.0610999999999</v>
      </c>
      <c r="F355" s="312">
        <v>0</v>
      </c>
      <c r="G355" s="312">
        <v>868.23215000000005</v>
      </c>
      <c r="H355" s="312">
        <v>717.97303999999997</v>
      </c>
      <c r="I355" s="312">
        <v>537.07975999999996</v>
      </c>
      <c r="J355" s="312">
        <v>0</v>
      </c>
      <c r="K355" s="312">
        <v>72.978716000000006</v>
      </c>
    </row>
    <row r="356" spans="1:11" x14ac:dyDescent="0.2">
      <c r="A356" s="312">
        <v>1910</v>
      </c>
      <c r="B356" s="312">
        <v>8.4020100000000006</v>
      </c>
      <c r="C356" s="312">
        <v>4500</v>
      </c>
      <c r="D356" s="312">
        <v>359.00790999999998</v>
      </c>
      <c r="E356" s="312">
        <v>1645.7820999999999</v>
      </c>
      <c r="F356" s="312">
        <v>0</v>
      </c>
      <c r="G356" s="312">
        <v>735.71253999999999</v>
      </c>
      <c r="H356" s="312">
        <v>728.55265999999995</v>
      </c>
      <c r="I356" s="312">
        <v>522.55784000000006</v>
      </c>
      <c r="J356" s="312">
        <v>0</v>
      </c>
      <c r="K356" s="312">
        <v>46.859895999999999</v>
      </c>
    </row>
    <row r="357" spans="1:11" x14ac:dyDescent="0.2">
      <c r="A357" s="312">
        <v>1910</v>
      </c>
      <c r="B357" s="312">
        <v>8.4572870000000009</v>
      </c>
      <c r="C357" s="312">
        <v>4500</v>
      </c>
      <c r="D357" s="312">
        <v>319.10014000000001</v>
      </c>
      <c r="E357" s="312">
        <v>1897.0718999999999</v>
      </c>
      <c r="F357" s="312">
        <v>0</v>
      </c>
      <c r="G357" s="312">
        <v>607.16665</v>
      </c>
      <c r="H357" s="312">
        <v>733.81078000000002</v>
      </c>
      <c r="I357" s="312">
        <v>506.09228999999999</v>
      </c>
      <c r="J357" s="312">
        <v>0</v>
      </c>
      <c r="K357" s="312">
        <v>27.505765</v>
      </c>
    </row>
    <row r="358" spans="1:11" x14ac:dyDescent="0.2">
      <c r="A358" s="312">
        <v>1910</v>
      </c>
      <c r="B358" s="312">
        <v>8.5125630000000001</v>
      </c>
      <c r="C358" s="312">
        <v>5000</v>
      </c>
      <c r="D358" s="312">
        <v>303.91239000000002</v>
      </c>
      <c r="E358" s="312">
        <v>2153.2190999999998</v>
      </c>
      <c r="F358" s="312">
        <v>0</v>
      </c>
      <c r="G358" s="312">
        <v>485.71584000000001</v>
      </c>
      <c r="H358" s="312">
        <v>731.61229000000003</v>
      </c>
      <c r="I358" s="312">
        <v>487.01413000000002</v>
      </c>
      <c r="J358" s="312">
        <v>0</v>
      </c>
      <c r="K358" s="312">
        <v>14.320257</v>
      </c>
    </row>
    <row r="359" spans="1:11" x14ac:dyDescent="0.2">
      <c r="A359" s="312">
        <v>1910</v>
      </c>
      <c r="B359" s="312">
        <v>8.5678400000000003</v>
      </c>
      <c r="C359" s="312">
        <v>5500</v>
      </c>
      <c r="D359" s="312">
        <v>308.72899999999998</v>
      </c>
      <c r="E359" s="312">
        <v>2403.1349</v>
      </c>
      <c r="F359" s="312">
        <v>0</v>
      </c>
      <c r="G359" s="312">
        <v>374.29514</v>
      </c>
      <c r="H359" s="312">
        <v>720.22619999999995</v>
      </c>
      <c r="I359" s="312">
        <v>464.73629</v>
      </c>
      <c r="J359" s="312">
        <v>0</v>
      </c>
      <c r="K359" s="312">
        <v>6.3051351999999996</v>
      </c>
    </row>
    <row r="360" spans="1:11" x14ac:dyDescent="0.2">
      <c r="A360" s="312">
        <v>1910</v>
      </c>
      <c r="B360" s="312">
        <v>8.6231159999999996</v>
      </c>
      <c r="C360" s="312">
        <v>5500</v>
      </c>
      <c r="D360" s="312">
        <v>330.19200999999998</v>
      </c>
      <c r="E360" s="312">
        <v>2636.7826</v>
      </c>
      <c r="F360" s="312">
        <v>0</v>
      </c>
      <c r="G360" s="312">
        <v>275.62342000000001</v>
      </c>
      <c r="H360" s="312">
        <v>698.67972999999995</v>
      </c>
      <c r="I360" s="312">
        <v>438.91899000000001</v>
      </c>
      <c r="J360" s="312">
        <v>0</v>
      </c>
      <c r="K360" s="312">
        <v>2.1638929999999998</v>
      </c>
    </row>
    <row r="361" spans="1:11" x14ac:dyDescent="0.2">
      <c r="A361" s="312">
        <v>1910</v>
      </c>
      <c r="B361" s="312">
        <v>8.6783920000000006</v>
      </c>
      <c r="C361" s="312">
        <v>6000</v>
      </c>
      <c r="D361" s="312">
        <v>365.71215999999998</v>
      </c>
      <c r="E361" s="312">
        <v>2844.5412999999999</v>
      </c>
      <c r="F361" s="312">
        <v>0</v>
      </c>
      <c r="G361" s="312">
        <v>191.91143</v>
      </c>
      <c r="H361" s="312">
        <v>666.86942999999997</v>
      </c>
      <c r="I361" s="312">
        <v>409.66914000000003</v>
      </c>
      <c r="J361" s="312">
        <v>0</v>
      </c>
      <c r="K361" s="312">
        <v>0.49502856000000001</v>
      </c>
    </row>
    <row r="362" spans="1:11" x14ac:dyDescent="0.2">
      <c r="A362" s="312">
        <v>1910</v>
      </c>
      <c r="B362" s="312">
        <v>8.7336679999999998</v>
      </c>
      <c r="C362" s="312">
        <v>6000</v>
      </c>
      <c r="D362" s="312">
        <v>413.01091000000002</v>
      </c>
      <c r="E362" s="312">
        <v>3016.9773</v>
      </c>
      <c r="F362" s="312">
        <v>0</v>
      </c>
      <c r="G362" s="312">
        <v>124.55141</v>
      </c>
      <c r="H362" s="312">
        <v>625.66493000000003</v>
      </c>
      <c r="I362" s="312">
        <v>377.50839000000002</v>
      </c>
      <c r="J362" s="312">
        <v>0</v>
      </c>
      <c r="K362" s="312">
        <v>5.2811429999999999E-2</v>
      </c>
    </row>
    <row r="363" spans="1:11" x14ac:dyDescent="0.2">
      <c r="A363" s="312">
        <v>1910</v>
      </c>
      <c r="B363" s="312">
        <v>8.788945</v>
      </c>
      <c r="C363" s="312">
        <v>6500</v>
      </c>
      <c r="D363" s="312">
        <v>469.78735</v>
      </c>
      <c r="E363" s="312">
        <v>3145.6907999999999</v>
      </c>
      <c r="F363" s="312">
        <v>0</v>
      </c>
      <c r="G363" s="312">
        <v>73.834165999999996</v>
      </c>
      <c r="H363" s="312">
        <v>576.81665999999996</v>
      </c>
      <c r="I363" s="312">
        <v>343.20720999999998</v>
      </c>
      <c r="J363" s="312">
        <v>0</v>
      </c>
      <c r="K363" s="496">
        <v>1.1719999999999999E-10</v>
      </c>
    </row>
    <row r="364" spans="1:11" x14ac:dyDescent="0.2">
      <c r="A364" s="312">
        <v>1910</v>
      </c>
      <c r="B364" s="312">
        <v>8.8442209999999992</v>
      </c>
      <c r="C364" s="312">
        <v>7000</v>
      </c>
      <c r="D364" s="312">
        <v>533.34528999999998</v>
      </c>
      <c r="E364" s="312">
        <v>3224.3823000000002</v>
      </c>
      <c r="F364" s="312">
        <v>0</v>
      </c>
      <c r="G364" s="312">
        <v>38.795915000000001</v>
      </c>
      <c r="H364" s="312">
        <v>522.53877999999997</v>
      </c>
      <c r="I364" s="312">
        <v>307.65735999999998</v>
      </c>
      <c r="J364" s="312">
        <v>0</v>
      </c>
      <c r="K364" s="312">
        <v>0</v>
      </c>
    </row>
    <row r="365" spans="1:11" x14ac:dyDescent="0.2">
      <c r="A365" s="312">
        <v>1910</v>
      </c>
      <c r="B365" s="312">
        <v>8.8994970000000002</v>
      </c>
      <c r="C365" s="312">
        <v>7500</v>
      </c>
      <c r="D365" s="312">
        <v>600.47211000000004</v>
      </c>
      <c r="E365" s="312">
        <v>3249.6187</v>
      </c>
      <c r="F365" s="312">
        <v>0</v>
      </c>
      <c r="G365" s="312">
        <v>17.231793</v>
      </c>
      <c r="H365" s="312">
        <v>465.01634000000001</v>
      </c>
      <c r="I365" s="312">
        <v>271.75884000000002</v>
      </c>
      <c r="J365" s="312">
        <v>0</v>
      </c>
      <c r="K365" s="312">
        <v>0</v>
      </c>
    </row>
    <row r="366" spans="1:11" x14ac:dyDescent="0.2">
      <c r="A366" s="312">
        <v>1910</v>
      </c>
      <c r="B366" s="312">
        <v>8.9547740000000005</v>
      </c>
      <c r="C366" s="312">
        <v>8000</v>
      </c>
      <c r="D366" s="312">
        <v>667.64538000000005</v>
      </c>
      <c r="E366" s="312">
        <v>3220.6208999999999</v>
      </c>
      <c r="F366" s="312">
        <v>0</v>
      </c>
      <c r="G366" s="312">
        <v>5.9645003000000001</v>
      </c>
      <c r="H366" s="312">
        <v>406.20209</v>
      </c>
      <c r="I366" s="312">
        <v>236.33821</v>
      </c>
      <c r="J366" s="312">
        <v>0</v>
      </c>
      <c r="K366" s="312">
        <v>0</v>
      </c>
    </row>
    <row r="367" spans="1:11" x14ac:dyDescent="0.2">
      <c r="A367" s="312">
        <v>1910</v>
      </c>
      <c r="B367" s="312">
        <v>9.0100499999999997</v>
      </c>
      <c r="C367" s="312">
        <v>8000</v>
      </c>
      <c r="D367" s="312">
        <v>731.40463</v>
      </c>
      <c r="E367" s="312">
        <v>3138.3773000000001</v>
      </c>
      <c r="F367" s="312">
        <v>0</v>
      </c>
      <c r="G367" s="312">
        <v>1.3763641</v>
      </c>
      <c r="H367" s="312">
        <v>347.76458000000002</v>
      </c>
      <c r="I367" s="312">
        <v>202.10159999999999</v>
      </c>
      <c r="J367" s="312">
        <v>0</v>
      </c>
      <c r="K367" s="312">
        <v>0</v>
      </c>
    </row>
    <row r="368" spans="1:11" x14ac:dyDescent="0.2">
      <c r="A368" s="312">
        <v>1910</v>
      </c>
      <c r="B368" s="312">
        <v>9.0653269999999999</v>
      </c>
      <c r="C368" s="312">
        <v>8500</v>
      </c>
      <c r="D368" s="312">
        <v>788.74622999999997</v>
      </c>
      <c r="E368" s="312">
        <v>3006.5212999999999</v>
      </c>
      <c r="F368" s="312">
        <v>0</v>
      </c>
      <c r="G368" s="312">
        <v>0.14798717</v>
      </c>
      <c r="H368" s="312">
        <v>291.09008999999998</v>
      </c>
      <c r="I368" s="312">
        <v>169.61501999999999</v>
      </c>
      <c r="J368" s="312">
        <v>0</v>
      </c>
      <c r="K368" s="312">
        <v>0</v>
      </c>
    </row>
    <row r="369" spans="1:11" x14ac:dyDescent="0.2">
      <c r="A369" s="312">
        <v>1910</v>
      </c>
      <c r="B369" s="312">
        <v>9.1206029999999991</v>
      </c>
      <c r="C369" s="312">
        <v>9000</v>
      </c>
      <c r="D369" s="312">
        <v>837.29650000000004</v>
      </c>
      <c r="E369" s="312">
        <v>2831.5057999999999</v>
      </c>
      <c r="F369" s="312">
        <v>0</v>
      </c>
      <c r="G369" s="496">
        <v>3.4270000000000002E-10</v>
      </c>
      <c r="H369" s="312">
        <v>237.34671</v>
      </c>
      <c r="I369" s="312">
        <v>139.32024999999999</v>
      </c>
      <c r="J369" s="312">
        <v>0</v>
      </c>
      <c r="K369" s="312">
        <v>0</v>
      </c>
    </row>
    <row r="370" spans="1:11" x14ac:dyDescent="0.2">
      <c r="A370" s="312">
        <v>1910</v>
      </c>
      <c r="B370" s="312">
        <v>9.1758790000000001</v>
      </c>
      <c r="C370" s="312">
        <v>9500</v>
      </c>
      <c r="D370" s="312">
        <v>875.18457000000001</v>
      </c>
      <c r="E370" s="312">
        <v>2621.8094999999998</v>
      </c>
      <c r="F370" s="312">
        <v>0</v>
      </c>
      <c r="G370" s="312">
        <v>0</v>
      </c>
      <c r="H370" s="312">
        <v>187.56325000000001</v>
      </c>
      <c r="I370" s="312">
        <v>111.56026</v>
      </c>
      <c r="J370" s="312">
        <v>0</v>
      </c>
      <c r="K370" s="312">
        <v>0</v>
      </c>
    </row>
    <row r="371" spans="1:11" x14ac:dyDescent="0.2">
      <c r="A371" s="312">
        <v>1910</v>
      </c>
      <c r="B371" s="312">
        <v>9.2311549999999993</v>
      </c>
      <c r="C371" s="312">
        <v>10000</v>
      </c>
      <c r="D371" s="312">
        <v>901.15205000000003</v>
      </c>
      <c r="E371" s="312">
        <v>2386.8748999999998</v>
      </c>
      <c r="F371" s="312">
        <v>0</v>
      </c>
      <c r="G371" s="312">
        <v>0</v>
      </c>
      <c r="H371" s="312">
        <v>142.71326999999999</v>
      </c>
      <c r="I371" s="312">
        <v>86.624364999999997</v>
      </c>
      <c r="J371" s="312">
        <v>0</v>
      </c>
      <c r="K371" s="312">
        <v>0</v>
      </c>
    </row>
    <row r="372" spans="1:11" x14ac:dyDescent="0.2">
      <c r="A372" s="312">
        <v>1910</v>
      </c>
      <c r="B372" s="312">
        <v>9.2864319999999996</v>
      </c>
      <c r="C372" s="312">
        <v>11000</v>
      </c>
      <c r="D372" s="312">
        <v>914.63985000000002</v>
      </c>
      <c r="E372" s="312">
        <v>2136.0819999999999</v>
      </c>
      <c r="F372" s="312">
        <v>0</v>
      </c>
      <c r="G372" s="312">
        <v>0</v>
      </c>
      <c r="H372" s="312">
        <v>103.67018</v>
      </c>
      <c r="I372" s="312">
        <v>64.777551000000003</v>
      </c>
      <c r="J372" s="312">
        <v>0</v>
      </c>
      <c r="K372" s="312">
        <v>0</v>
      </c>
    </row>
    <row r="373" spans="1:11" x14ac:dyDescent="0.2">
      <c r="A373" s="312">
        <v>1910</v>
      </c>
      <c r="B373" s="312">
        <v>9.3417080000000006</v>
      </c>
      <c r="C373" s="312">
        <v>12000</v>
      </c>
      <c r="D373" s="312">
        <v>915.55006000000003</v>
      </c>
      <c r="E373" s="312">
        <v>1878.0614</v>
      </c>
      <c r="F373" s="312">
        <v>0</v>
      </c>
      <c r="G373" s="312">
        <v>0</v>
      </c>
      <c r="H373" s="312">
        <v>71.101294999999993</v>
      </c>
      <c r="I373" s="312">
        <v>46.241971999999997</v>
      </c>
      <c r="J373" s="312">
        <v>0</v>
      </c>
      <c r="K373" s="312">
        <v>0</v>
      </c>
    </row>
    <row r="374" spans="1:11" x14ac:dyDescent="0.2">
      <c r="A374" s="312">
        <v>1910</v>
      </c>
      <c r="B374" s="312">
        <v>9.3969850000000008</v>
      </c>
      <c r="C374" s="312">
        <v>12000</v>
      </c>
      <c r="D374" s="312">
        <v>903.88268000000005</v>
      </c>
      <c r="E374" s="312">
        <v>1620.2724000000001</v>
      </c>
      <c r="F374" s="312">
        <v>0</v>
      </c>
      <c r="G374" s="312">
        <v>0</v>
      </c>
      <c r="H374" s="312">
        <v>45.343904000000002</v>
      </c>
      <c r="I374" s="312">
        <v>31.145962000000001</v>
      </c>
      <c r="J374" s="312">
        <v>0</v>
      </c>
      <c r="K374" s="312">
        <v>0</v>
      </c>
    </row>
    <row r="375" spans="1:11" x14ac:dyDescent="0.2">
      <c r="A375" s="312">
        <v>1910</v>
      </c>
      <c r="B375" s="312">
        <v>9.452261</v>
      </c>
      <c r="C375" s="312">
        <v>13000</v>
      </c>
      <c r="D375" s="312">
        <v>879.71406000000002</v>
      </c>
      <c r="E375" s="312">
        <v>1368.9526000000001</v>
      </c>
      <c r="F375" s="312">
        <v>0</v>
      </c>
      <c r="G375" s="312">
        <v>0</v>
      </c>
      <c r="H375" s="312">
        <v>26.313593999999998</v>
      </c>
      <c r="I375" s="312">
        <v>19.479319</v>
      </c>
      <c r="J375" s="312">
        <v>0</v>
      </c>
      <c r="K375" s="312">
        <v>0</v>
      </c>
    </row>
    <row r="376" spans="1:11" x14ac:dyDescent="0.2">
      <c r="A376" s="312">
        <v>1910</v>
      </c>
      <c r="B376" s="312">
        <v>9.5075380000000003</v>
      </c>
      <c r="C376" s="312">
        <v>14000</v>
      </c>
      <c r="D376" s="312">
        <v>843.51228000000003</v>
      </c>
      <c r="E376" s="312">
        <v>1129.2336</v>
      </c>
      <c r="F376" s="312">
        <v>0</v>
      </c>
      <c r="G376" s="312">
        <v>0</v>
      </c>
      <c r="H376" s="312">
        <v>13.451592</v>
      </c>
      <c r="I376" s="312">
        <v>11.055597000000001</v>
      </c>
      <c r="J376" s="312">
        <v>0</v>
      </c>
      <c r="K376" s="312">
        <v>0</v>
      </c>
    </row>
    <row r="377" spans="1:11" x14ac:dyDescent="0.2">
      <c r="A377" s="312">
        <v>1910</v>
      </c>
      <c r="B377" s="312">
        <v>9.5628139999999995</v>
      </c>
      <c r="C377" s="312">
        <v>15000</v>
      </c>
      <c r="D377" s="312">
        <v>796.42881</v>
      </c>
      <c r="E377" s="312">
        <v>905.48721</v>
      </c>
      <c r="F377" s="312">
        <v>0</v>
      </c>
      <c r="G377" s="312">
        <v>0</v>
      </c>
      <c r="H377" s="312">
        <v>5.7521272000000003</v>
      </c>
      <c r="I377" s="312">
        <v>5.4999909999999996</v>
      </c>
      <c r="J377" s="312">
        <v>0</v>
      </c>
      <c r="K377" s="312">
        <v>0</v>
      </c>
    </row>
    <row r="378" spans="1:11" x14ac:dyDescent="0.2">
      <c r="A378" s="312">
        <v>1910</v>
      </c>
      <c r="B378" s="312">
        <v>9.6180909999999997</v>
      </c>
      <c r="C378" s="312">
        <v>15000</v>
      </c>
      <c r="D378" s="312">
        <v>740.25393999999994</v>
      </c>
      <c r="E378" s="312">
        <v>701.67085999999995</v>
      </c>
      <c r="F378" s="312">
        <v>0</v>
      </c>
      <c r="G378" s="312">
        <v>0</v>
      </c>
      <c r="H378" s="312">
        <v>1.8808094</v>
      </c>
      <c r="I378" s="312">
        <v>2.2670121999999999</v>
      </c>
      <c r="J378" s="312">
        <v>0</v>
      </c>
      <c r="K378" s="312">
        <v>0</v>
      </c>
    </row>
    <row r="379" spans="1:11" x14ac:dyDescent="0.2">
      <c r="A379" s="312">
        <v>1910</v>
      </c>
      <c r="B379" s="312">
        <v>9.6733670000000007</v>
      </c>
      <c r="C379" s="312">
        <v>16000</v>
      </c>
      <c r="D379" s="312">
        <v>677.19267000000002</v>
      </c>
      <c r="E379" s="312">
        <v>521.53033000000005</v>
      </c>
      <c r="F379" s="312">
        <v>0</v>
      </c>
      <c r="G379" s="312">
        <v>0</v>
      </c>
      <c r="H379" s="312">
        <v>0.3959396</v>
      </c>
      <c r="I379" s="312">
        <v>0.70061547000000002</v>
      </c>
      <c r="J379" s="312">
        <v>0</v>
      </c>
      <c r="K379" s="312">
        <v>0</v>
      </c>
    </row>
    <row r="380" spans="1:11" x14ac:dyDescent="0.2">
      <c r="A380" s="312">
        <v>1910</v>
      </c>
      <c r="B380" s="312">
        <v>9.7286429999999999</v>
      </c>
      <c r="C380" s="312">
        <v>17000</v>
      </c>
      <c r="D380" s="312">
        <v>609.58640000000003</v>
      </c>
      <c r="E380" s="312">
        <v>368.19296000000003</v>
      </c>
      <c r="F380" s="312">
        <v>0</v>
      </c>
      <c r="G380" s="312">
        <v>0</v>
      </c>
      <c r="H380" s="312">
        <v>3.7850620000000001E-2</v>
      </c>
      <c r="I380" s="312">
        <v>0.13332067</v>
      </c>
      <c r="J380" s="312">
        <v>0</v>
      </c>
      <c r="K380" s="312">
        <v>0</v>
      </c>
    </row>
    <row r="381" spans="1:11" x14ac:dyDescent="0.2">
      <c r="A381" s="312">
        <v>1910</v>
      </c>
      <c r="B381" s="312">
        <v>9.7839189999999991</v>
      </c>
      <c r="C381" s="312">
        <v>18000</v>
      </c>
      <c r="D381" s="312">
        <v>539.69267000000002</v>
      </c>
      <c r="E381" s="312">
        <v>243.68061</v>
      </c>
      <c r="F381" s="312">
        <v>0</v>
      </c>
      <c r="G381" s="312">
        <v>0</v>
      </c>
      <c r="H381" s="496">
        <v>8.3969999999999995E-11</v>
      </c>
      <c r="I381" s="312">
        <v>1.0860079999999999E-2</v>
      </c>
      <c r="J381" s="312">
        <v>0</v>
      </c>
      <c r="K381" s="312">
        <v>0</v>
      </c>
    </row>
    <row r="382" spans="1:11" x14ac:dyDescent="0.2">
      <c r="A382" s="312">
        <v>1910</v>
      </c>
      <c r="B382" s="312">
        <v>9.8391959999999994</v>
      </c>
      <c r="C382" s="312">
        <v>19000</v>
      </c>
      <c r="D382" s="312">
        <v>469.52440000000001</v>
      </c>
      <c r="E382" s="312">
        <v>148.42856</v>
      </c>
      <c r="F382" s="312">
        <v>0</v>
      </c>
      <c r="G382" s="312">
        <v>0</v>
      </c>
      <c r="H382" s="312">
        <v>0</v>
      </c>
      <c r="I382" s="496">
        <v>2.4090000000000001E-11</v>
      </c>
      <c r="J382" s="312">
        <v>0</v>
      </c>
      <c r="K382" s="312">
        <v>0</v>
      </c>
    </row>
    <row r="383" spans="1:11" x14ac:dyDescent="0.2">
      <c r="A383" s="312">
        <v>1910</v>
      </c>
      <c r="B383" s="312">
        <v>9.8944720000000004</v>
      </c>
      <c r="C383" s="312">
        <v>20000</v>
      </c>
      <c r="D383" s="312">
        <v>400.78998000000001</v>
      </c>
      <c r="E383" s="312">
        <v>80.984004999999996</v>
      </c>
      <c r="F383" s="312">
        <v>0</v>
      </c>
      <c r="G383" s="312">
        <v>0</v>
      </c>
      <c r="H383" s="312">
        <v>0</v>
      </c>
      <c r="I383" s="312">
        <v>0</v>
      </c>
      <c r="J383" s="312">
        <v>0</v>
      </c>
      <c r="K383" s="312">
        <v>0</v>
      </c>
    </row>
    <row r="384" spans="1:11" x14ac:dyDescent="0.2">
      <c r="A384" s="312">
        <v>1910</v>
      </c>
      <c r="B384" s="312">
        <v>9.9497490000000006</v>
      </c>
      <c r="C384" s="312">
        <v>20000</v>
      </c>
      <c r="D384" s="312">
        <v>334.88544000000002</v>
      </c>
      <c r="E384" s="312">
        <v>37.925539999999998</v>
      </c>
      <c r="F384" s="312">
        <v>0</v>
      </c>
      <c r="G384" s="312">
        <v>0</v>
      </c>
      <c r="H384" s="312">
        <v>0</v>
      </c>
      <c r="I384" s="312">
        <v>0</v>
      </c>
      <c r="J384" s="312">
        <v>0</v>
      </c>
      <c r="K384" s="312">
        <v>0</v>
      </c>
    </row>
    <row r="385" spans="1:11" x14ac:dyDescent="0.2">
      <c r="A385" s="312">
        <v>1910</v>
      </c>
      <c r="B385" s="312">
        <v>10.00502</v>
      </c>
      <c r="C385" s="312">
        <v>20000</v>
      </c>
      <c r="D385" s="312">
        <v>272.95823999999999</v>
      </c>
      <c r="E385" s="312">
        <v>14.163024</v>
      </c>
      <c r="F385" s="312">
        <v>0</v>
      </c>
      <c r="G385" s="312">
        <v>0</v>
      </c>
      <c r="H385" s="312">
        <v>0</v>
      </c>
      <c r="I385" s="312">
        <v>0</v>
      </c>
      <c r="J385" s="312">
        <v>0</v>
      </c>
      <c r="K385" s="312">
        <v>0</v>
      </c>
    </row>
    <row r="386" spans="1:11" x14ac:dyDescent="0.2">
      <c r="A386" s="312">
        <v>1910</v>
      </c>
      <c r="B386" s="312">
        <v>10.0603</v>
      </c>
      <c r="C386" s="312">
        <v>25000</v>
      </c>
      <c r="D386" s="312">
        <v>215.98727</v>
      </c>
      <c r="E386" s="312">
        <v>3.6420452000000001</v>
      </c>
      <c r="F386" s="312">
        <v>0</v>
      </c>
      <c r="G386" s="312">
        <v>0</v>
      </c>
      <c r="H386" s="312">
        <v>0</v>
      </c>
      <c r="I386" s="312">
        <v>0</v>
      </c>
      <c r="J386" s="312">
        <v>0</v>
      </c>
      <c r="K386" s="312">
        <v>0</v>
      </c>
    </row>
    <row r="387" spans="1:11" x14ac:dyDescent="0.2">
      <c r="A387" s="312">
        <v>1910</v>
      </c>
      <c r="B387" s="312">
        <v>10.11558</v>
      </c>
      <c r="C387" s="312">
        <v>25000</v>
      </c>
      <c r="D387" s="312">
        <v>164.87880999999999</v>
      </c>
      <c r="E387" s="312">
        <v>0.43884045999999999</v>
      </c>
      <c r="F387" s="312">
        <v>0</v>
      </c>
      <c r="G387" s="312">
        <v>0</v>
      </c>
      <c r="H387" s="312">
        <v>0</v>
      </c>
      <c r="I387" s="312">
        <v>0</v>
      </c>
      <c r="J387" s="312">
        <v>0</v>
      </c>
      <c r="K387" s="312">
        <v>0</v>
      </c>
    </row>
    <row r="388" spans="1:11" x14ac:dyDescent="0.2">
      <c r="A388" s="312">
        <v>1910</v>
      </c>
      <c r="B388" s="312">
        <v>10.17085</v>
      </c>
      <c r="C388" s="312">
        <v>25000</v>
      </c>
      <c r="D388" s="312">
        <v>120.45028000000001</v>
      </c>
      <c r="E388" s="496">
        <v>9.735E-10</v>
      </c>
      <c r="F388" s="312">
        <v>0</v>
      </c>
      <c r="G388" s="312">
        <v>0</v>
      </c>
      <c r="H388" s="312">
        <v>0</v>
      </c>
      <c r="I388" s="312">
        <v>0</v>
      </c>
      <c r="J388" s="312">
        <v>0</v>
      </c>
      <c r="K388" s="312">
        <v>0</v>
      </c>
    </row>
    <row r="389" spans="1:11" x14ac:dyDescent="0.2">
      <c r="A389" s="312">
        <v>1910</v>
      </c>
      <c r="B389" s="312">
        <v>10.226129999999999</v>
      </c>
      <c r="C389" s="312">
        <v>30000</v>
      </c>
      <c r="D389" s="312">
        <v>83.328602000000004</v>
      </c>
      <c r="E389" s="312">
        <v>0</v>
      </c>
      <c r="F389" s="312">
        <v>0</v>
      </c>
      <c r="G389" s="312">
        <v>0</v>
      </c>
      <c r="H389" s="312">
        <v>0</v>
      </c>
      <c r="I389" s="312">
        <v>0</v>
      </c>
      <c r="J389" s="312">
        <v>0</v>
      </c>
      <c r="K389" s="312">
        <v>0</v>
      </c>
    </row>
    <row r="390" spans="1:11" x14ac:dyDescent="0.2">
      <c r="A390" s="312">
        <v>1910</v>
      </c>
      <c r="B390" s="312">
        <v>10.281409999999999</v>
      </c>
      <c r="C390" s="312">
        <v>30000</v>
      </c>
      <c r="D390" s="312">
        <v>53.819712000000003</v>
      </c>
      <c r="E390" s="312">
        <v>0</v>
      </c>
      <c r="F390" s="312">
        <v>0</v>
      </c>
      <c r="G390" s="312">
        <v>0</v>
      </c>
      <c r="H390" s="312">
        <v>0</v>
      </c>
      <c r="I390" s="312">
        <v>0</v>
      </c>
      <c r="J390" s="312">
        <v>0</v>
      </c>
      <c r="K390" s="312">
        <v>0</v>
      </c>
    </row>
    <row r="391" spans="1:11" x14ac:dyDescent="0.2">
      <c r="A391" s="312">
        <v>1910</v>
      </c>
      <c r="B391" s="312">
        <v>10.336679999999999</v>
      </c>
      <c r="C391" s="312">
        <v>30000</v>
      </c>
      <c r="D391" s="312">
        <v>31.809926000000001</v>
      </c>
      <c r="E391" s="312">
        <v>0</v>
      </c>
      <c r="F391" s="312">
        <v>0</v>
      </c>
      <c r="G391" s="312">
        <v>0</v>
      </c>
      <c r="H391" s="312">
        <v>0</v>
      </c>
      <c r="I391" s="312">
        <v>0</v>
      </c>
      <c r="J391" s="312">
        <v>0</v>
      </c>
      <c r="K391" s="312">
        <v>0</v>
      </c>
    </row>
    <row r="392" spans="1:11" x14ac:dyDescent="0.2">
      <c r="A392" s="312">
        <v>1910</v>
      </c>
      <c r="B392" s="312">
        <v>10.391959999999999</v>
      </c>
      <c r="C392" s="312">
        <v>35000</v>
      </c>
      <c r="D392" s="312">
        <v>16.703088000000001</v>
      </c>
      <c r="E392" s="312">
        <v>0</v>
      </c>
      <c r="F392" s="312">
        <v>0</v>
      </c>
      <c r="G392" s="312">
        <v>0</v>
      </c>
      <c r="H392" s="312">
        <v>0</v>
      </c>
      <c r="I392" s="312">
        <v>0</v>
      </c>
      <c r="J392" s="312">
        <v>0</v>
      </c>
      <c r="K392" s="312">
        <v>0</v>
      </c>
    </row>
    <row r="393" spans="1:11" x14ac:dyDescent="0.2">
      <c r="A393" s="312">
        <v>1910</v>
      </c>
      <c r="B393" s="312">
        <v>10.447240000000001</v>
      </c>
      <c r="C393" s="312">
        <v>35000</v>
      </c>
      <c r="D393" s="312">
        <v>7.4122624999999998</v>
      </c>
      <c r="E393" s="312">
        <v>0</v>
      </c>
      <c r="F393" s="312">
        <v>0</v>
      </c>
      <c r="G393" s="312">
        <v>0</v>
      </c>
      <c r="H393" s="312">
        <v>0</v>
      </c>
      <c r="I393" s="312">
        <v>0</v>
      </c>
      <c r="J393" s="312">
        <v>0</v>
      </c>
      <c r="K393" s="312">
        <v>0</v>
      </c>
    </row>
    <row r="394" spans="1:11" x14ac:dyDescent="0.2">
      <c r="A394" s="312">
        <v>1910</v>
      </c>
      <c r="B394" s="312">
        <v>10.502509999999999</v>
      </c>
      <c r="C394" s="312">
        <v>35000</v>
      </c>
      <c r="D394" s="312">
        <v>2.5297203000000001</v>
      </c>
      <c r="E394" s="312">
        <v>0</v>
      </c>
      <c r="F394" s="312">
        <v>0</v>
      </c>
      <c r="G394" s="312">
        <v>0</v>
      </c>
      <c r="H394" s="312">
        <v>0</v>
      </c>
      <c r="I394" s="312">
        <v>0</v>
      </c>
      <c r="J394" s="312">
        <v>0</v>
      </c>
      <c r="K394" s="312">
        <v>0</v>
      </c>
    </row>
    <row r="395" spans="1:11" x14ac:dyDescent="0.2">
      <c r="A395" s="312">
        <v>1910</v>
      </c>
      <c r="B395" s="312">
        <v>10.557790000000001</v>
      </c>
      <c r="C395" s="312">
        <v>40000</v>
      </c>
      <c r="D395" s="312">
        <v>0.55697757999999997</v>
      </c>
      <c r="E395" s="312">
        <v>0</v>
      </c>
      <c r="F395" s="312">
        <v>0</v>
      </c>
      <c r="G395" s="312">
        <v>0</v>
      </c>
      <c r="H395" s="312">
        <v>0</v>
      </c>
      <c r="I395" s="312">
        <v>0</v>
      </c>
      <c r="J395" s="312">
        <v>0</v>
      </c>
      <c r="K395" s="312">
        <v>0</v>
      </c>
    </row>
    <row r="396" spans="1:11" x14ac:dyDescent="0.2">
      <c r="A396" s="312">
        <v>1910</v>
      </c>
      <c r="B396" s="312">
        <v>10.61307</v>
      </c>
      <c r="C396" s="312">
        <v>40000</v>
      </c>
      <c r="D396" s="312">
        <v>5.2930869999999998E-2</v>
      </c>
      <c r="E396" s="312">
        <v>0</v>
      </c>
      <c r="F396" s="312">
        <v>0</v>
      </c>
      <c r="G396" s="312">
        <v>0</v>
      </c>
      <c r="H396" s="312">
        <v>0</v>
      </c>
      <c r="I396" s="312">
        <v>0</v>
      </c>
      <c r="J396" s="312">
        <v>0</v>
      </c>
      <c r="K396" s="312">
        <v>0</v>
      </c>
    </row>
    <row r="397" spans="1:11" x14ac:dyDescent="0.2">
      <c r="A397" s="312">
        <v>1910</v>
      </c>
      <c r="B397" s="312">
        <v>10.668340000000001</v>
      </c>
      <c r="C397" s="312">
        <v>45000</v>
      </c>
      <c r="D397" s="496">
        <v>8.2639999999999998E-11</v>
      </c>
      <c r="E397" s="312">
        <v>0</v>
      </c>
      <c r="F397" s="312">
        <v>0</v>
      </c>
      <c r="G397" s="312">
        <v>0</v>
      </c>
      <c r="H397" s="312">
        <v>0</v>
      </c>
      <c r="I397" s="312">
        <v>0</v>
      </c>
      <c r="J397" s="312">
        <v>0</v>
      </c>
      <c r="K397" s="312">
        <v>0</v>
      </c>
    </row>
    <row r="398" spans="1:11" x14ac:dyDescent="0.2">
      <c r="A398" s="312">
        <v>1910</v>
      </c>
      <c r="B398" s="312">
        <v>10.72362</v>
      </c>
      <c r="C398" s="312">
        <v>45000</v>
      </c>
      <c r="D398" s="312">
        <v>0</v>
      </c>
      <c r="E398" s="312">
        <v>0</v>
      </c>
      <c r="F398" s="312">
        <v>0</v>
      </c>
      <c r="G398" s="312">
        <v>0</v>
      </c>
      <c r="H398" s="312">
        <v>0</v>
      </c>
      <c r="I398" s="312">
        <v>0</v>
      </c>
      <c r="J398" s="312">
        <v>0</v>
      </c>
      <c r="K398" s="312">
        <v>0</v>
      </c>
    </row>
    <row r="399" spans="1:11" x14ac:dyDescent="0.2">
      <c r="A399" s="312">
        <v>1910</v>
      </c>
      <c r="B399" s="312">
        <v>10.778890000000001</v>
      </c>
      <c r="C399" s="312">
        <v>50000</v>
      </c>
      <c r="D399" s="312">
        <v>0</v>
      </c>
      <c r="E399" s="312">
        <v>0</v>
      </c>
      <c r="F399" s="312">
        <v>0</v>
      </c>
      <c r="G399" s="312">
        <v>0</v>
      </c>
      <c r="H399" s="312">
        <v>0</v>
      </c>
      <c r="I399" s="312">
        <v>0</v>
      </c>
      <c r="J399" s="312">
        <v>0</v>
      </c>
      <c r="K399" s="312">
        <v>0</v>
      </c>
    </row>
    <row r="400" spans="1:11" x14ac:dyDescent="0.2">
      <c r="A400" s="312">
        <v>1910</v>
      </c>
      <c r="B400" s="312">
        <v>10.83417</v>
      </c>
      <c r="C400" s="312">
        <v>50000</v>
      </c>
      <c r="D400" s="312">
        <v>0</v>
      </c>
      <c r="E400" s="312">
        <v>0</v>
      </c>
      <c r="F400" s="312">
        <v>0</v>
      </c>
      <c r="G400" s="312">
        <v>0</v>
      </c>
      <c r="H400" s="312">
        <v>0</v>
      </c>
      <c r="I400" s="312">
        <v>0</v>
      </c>
      <c r="J400" s="312">
        <v>0</v>
      </c>
      <c r="K400" s="312">
        <v>0</v>
      </c>
    </row>
    <row r="401" spans="1:11" x14ac:dyDescent="0.2">
      <c r="A401" s="312">
        <v>1910</v>
      </c>
      <c r="B401" s="312">
        <v>10.88945</v>
      </c>
      <c r="C401" s="312">
        <v>55000</v>
      </c>
      <c r="D401" s="312">
        <v>0</v>
      </c>
      <c r="E401" s="312">
        <v>0</v>
      </c>
      <c r="F401" s="312">
        <v>0</v>
      </c>
      <c r="G401" s="312">
        <v>0</v>
      </c>
      <c r="H401" s="312">
        <v>0</v>
      </c>
      <c r="I401" s="312">
        <v>0</v>
      </c>
      <c r="J401" s="312">
        <v>0</v>
      </c>
      <c r="K401" s="312">
        <v>0</v>
      </c>
    </row>
    <row r="402" spans="1:11" x14ac:dyDescent="0.2">
      <c r="A402" s="312">
        <v>1910</v>
      </c>
      <c r="B402" s="312">
        <v>10.94472</v>
      </c>
      <c r="C402" s="312">
        <v>55000</v>
      </c>
      <c r="D402" s="312">
        <v>0</v>
      </c>
      <c r="E402" s="312">
        <v>0</v>
      </c>
      <c r="F402" s="312">
        <v>0</v>
      </c>
      <c r="G402" s="312">
        <v>0</v>
      </c>
      <c r="H402" s="312">
        <v>0</v>
      </c>
      <c r="I402" s="312">
        <v>0</v>
      </c>
      <c r="J402" s="312">
        <v>0</v>
      </c>
      <c r="K402" s="312">
        <v>0</v>
      </c>
    </row>
    <row r="403" spans="1:11" x14ac:dyDescent="0.2">
      <c r="A403" s="312">
        <v>1910</v>
      </c>
      <c r="B403" s="312">
        <v>11</v>
      </c>
      <c r="C403" s="312">
        <v>60000</v>
      </c>
      <c r="D403" s="312">
        <v>0</v>
      </c>
      <c r="E403" s="312">
        <v>0</v>
      </c>
      <c r="F403" s="312">
        <v>0</v>
      </c>
      <c r="G403" s="312">
        <v>0</v>
      </c>
      <c r="H403" s="312">
        <v>0</v>
      </c>
      <c r="I403" s="312">
        <v>0</v>
      </c>
      <c r="J403" s="312">
        <v>0</v>
      </c>
      <c r="K403" s="312">
        <v>0</v>
      </c>
    </row>
    <row r="404" spans="1:11" x14ac:dyDescent="0.2">
      <c r="A404" s="312" t="s">
        <v>411</v>
      </c>
      <c r="B404" s="312" t="s">
        <v>4580</v>
      </c>
      <c r="C404" s="312" t="s">
        <v>4581</v>
      </c>
      <c r="D404" s="495" t="s">
        <v>19</v>
      </c>
      <c r="E404" s="495" t="s">
        <v>0</v>
      </c>
      <c r="F404" s="495" t="s">
        <v>51</v>
      </c>
      <c r="G404" s="495" t="s">
        <v>4582</v>
      </c>
      <c r="H404" s="495" t="s">
        <v>393</v>
      </c>
      <c r="I404" s="495" t="s">
        <v>24</v>
      </c>
      <c r="J404" s="495" t="s">
        <v>4583</v>
      </c>
      <c r="K404" s="495" t="s">
        <v>36</v>
      </c>
    </row>
    <row r="405" spans="1:11" x14ac:dyDescent="0.2">
      <c r="A405" s="312">
        <v>1950</v>
      </c>
      <c r="B405" s="312">
        <v>0</v>
      </c>
      <c r="C405" s="312">
        <v>1</v>
      </c>
      <c r="D405" s="312">
        <v>1145.6753000000001</v>
      </c>
      <c r="E405" s="312">
        <v>5724.6550999999999</v>
      </c>
      <c r="F405" s="312">
        <v>10754.201999999999</v>
      </c>
      <c r="G405" s="312">
        <v>2561.4151999999999</v>
      </c>
      <c r="H405" s="312">
        <v>1322.7847999999999</v>
      </c>
      <c r="I405" s="312">
        <v>1544.8894</v>
      </c>
      <c r="J405" s="312">
        <v>13391.084999999999</v>
      </c>
      <c r="K405" s="312">
        <v>4775.0209999999997</v>
      </c>
    </row>
    <row r="406" spans="1:11" x14ac:dyDescent="0.2">
      <c r="A406" s="312">
        <v>1950</v>
      </c>
      <c r="B406" s="312">
        <v>5.5276400000000003E-2</v>
      </c>
      <c r="C406" s="312">
        <v>1</v>
      </c>
      <c r="D406" s="312">
        <v>1284.4493</v>
      </c>
      <c r="E406" s="312">
        <v>5802.982</v>
      </c>
      <c r="F406" s="312">
        <v>11300.757</v>
      </c>
      <c r="G406" s="312">
        <v>2536.0821999999998</v>
      </c>
      <c r="H406" s="312">
        <v>1380.9788000000001</v>
      </c>
      <c r="I406" s="312">
        <v>1616.4303</v>
      </c>
      <c r="J406" s="312">
        <v>13922.120999999999</v>
      </c>
      <c r="K406" s="312">
        <v>4871.1319999999996</v>
      </c>
    </row>
    <row r="407" spans="1:11" x14ac:dyDescent="0.2">
      <c r="A407" s="312">
        <v>1950</v>
      </c>
      <c r="B407" s="312">
        <v>0.11055280000000001</v>
      </c>
      <c r="C407" s="312">
        <v>1</v>
      </c>
      <c r="D407" s="312">
        <v>1400.1429000000001</v>
      </c>
      <c r="E407" s="312">
        <v>5781.3379999999997</v>
      </c>
      <c r="F407" s="312">
        <v>11875.383</v>
      </c>
      <c r="G407" s="312">
        <v>2476.9989</v>
      </c>
      <c r="H407" s="312">
        <v>1443.4344000000001</v>
      </c>
      <c r="I407" s="312">
        <v>1707.0207</v>
      </c>
      <c r="J407" s="312">
        <v>14376.953</v>
      </c>
      <c r="K407" s="312">
        <v>4977.6342000000004</v>
      </c>
    </row>
    <row r="408" spans="1:11" x14ac:dyDescent="0.2">
      <c r="A408" s="312">
        <v>1950</v>
      </c>
      <c r="B408" s="312">
        <v>0.16582920000000001</v>
      </c>
      <c r="C408" s="312">
        <v>1</v>
      </c>
      <c r="D408" s="312">
        <v>1496.2247</v>
      </c>
      <c r="E408" s="312">
        <v>5694.45</v>
      </c>
      <c r="F408" s="312">
        <v>12369.777</v>
      </c>
      <c r="G408" s="312">
        <v>2398.3607000000002</v>
      </c>
      <c r="H408" s="312">
        <v>1509.5925999999999</v>
      </c>
      <c r="I408" s="312">
        <v>1813.8227999999999</v>
      </c>
      <c r="J408" s="312">
        <v>14769.475</v>
      </c>
      <c r="K408" s="312">
        <v>5088.5942999999997</v>
      </c>
    </row>
    <row r="409" spans="1:11" x14ac:dyDescent="0.2">
      <c r="A409" s="312">
        <v>1950</v>
      </c>
      <c r="B409" s="312">
        <v>0.22110550000000001</v>
      </c>
      <c r="C409" s="312">
        <v>1</v>
      </c>
      <c r="D409" s="312">
        <v>1578.9204</v>
      </c>
      <c r="E409" s="312">
        <v>5574.0141000000003</v>
      </c>
      <c r="F409" s="312">
        <v>12759.241</v>
      </c>
      <c r="G409" s="312">
        <v>2313.7813000000001</v>
      </c>
      <c r="H409" s="312">
        <v>1577.7407000000001</v>
      </c>
      <c r="I409" s="312">
        <v>1933.9631999999999</v>
      </c>
      <c r="J409" s="312">
        <v>15133.124</v>
      </c>
      <c r="K409" s="312">
        <v>5200.7016999999996</v>
      </c>
    </row>
    <row r="410" spans="1:11" x14ac:dyDescent="0.2">
      <c r="A410" s="312">
        <v>1950</v>
      </c>
      <c r="B410" s="312">
        <v>0.27638190000000001</v>
      </c>
      <c r="C410" s="312">
        <v>1</v>
      </c>
      <c r="D410" s="312">
        <v>1654.2273</v>
      </c>
      <c r="E410" s="312">
        <v>5448.5146000000004</v>
      </c>
      <c r="F410" s="312">
        <v>13077.612999999999</v>
      </c>
      <c r="G410" s="312">
        <v>2235.107</v>
      </c>
      <c r="H410" s="312">
        <v>1645.5722000000001</v>
      </c>
      <c r="I410" s="312">
        <v>2065.1244999999999</v>
      </c>
      <c r="J410" s="312">
        <v>15494.245999999999</v>
      </c>
      <c r="K410" s="312">
        <v>5313.1000999999997</v>
      </c>
    </row>
    <row r="411" spans="1:11" x14ac:dyDescent="0.2">
      <c r="A411" s="312">
        <v>1950</v>
      </c>
      <c r="B411" s="312">
        <v>0.33165830000000002</v>
      </c>
      <c r="C411" s="312">
        <v>1</v>
      </c>
      <c r="D411" s="312">
        <v>1725.9608000000001</v>
      </c>
      <c r="E411" s="312">
        <v>5339.8950000000004</v>
      </c>
      <c r="F411" s="312">
        <v>13374.88</v>
      </c>
      <c r="G411" s="312">
        <v>2170.5785000000001</v>
      </c>
      <c r="H411" s="312">
        <v>1711.0822000000001</v>
      </c>
      <c r="I411" s="312">
        <v>2205.3325</v>
      </c>
      <c r="J411" s="312">
        <v>15864.63</v>
      </c>
      <c r="K411" s="312">
        <v>5426.6297999999997</v>
      </c>
    </row>
    <row r="412" spans="1:11" x14ac:dyDescent="0.2">
      <c r="A412" s="312">
        <v>1950</v>
      </c>
      <c r="B412" s="312">
        <v>0.38693470000000002</v>
      </c>
      <c r="C412" s="312">
        <v>2</v>
      </c>
      <c r="D412" s="312">
        <v>1795.2194999999999</v>
      </c>
      <c r="E412" s="312">
        <v>5260.5897999999997</v>
      </c>
      <c r="F412" s="312">
        <v>13686.816999999999</v>
      </c>
      <c r="G412" s="312">
        <v>2123.9407000000001</v>
      </c>
      <c r="H412" s="312">
        <v>1773.1559</v>
      </c>
      <c r="I412" s="312">
        <v>2353.0590000000002</v>
      </c>
      <c r="J412" s="312">
        <v>16245.405000000001</v>
      </c>
      <c r="K412" s="312">
        <v>5542.4825000000001</v>
      </c>
    </row>
    <row r="413" spans="1:11" x14ac:dyDescent="0.2">
      <c r="A413" s="312">
        <v>1950</v>
      </c>
      <c r="B413" s="312">
        <v>0.44221110000000002</v>
      </c>
      <c r="C413" s="312">
        <v>2</v>
      </c>
      <c r="D413" s="312">
        <v>1860.7693999999999</v>
      </c>
      <c r="E413" s="312">
        <v>5213.0622000000003</v>
      </c>
      <c r="F413" s="312">
        <v>14024.218999999999</v>
      </c>
      <c r="G413" s="312">
        <v>2094.7714999999998</v>
      </c>
      <c r="H413" s="312">
        <v>1831.8150000000001</v>
      </c>
      <c r="I413" s="312">
        <v>2507.3364000000001</v>
      </c>
      <c r="J413" s="312">
        <v>16631.596000000001</v>
      </c>
      <c r="K413" s="312">
        <v>5661.0950000000003</v>
      </c>
    </row>
    <row r="414" spans="1:11" x14ac:dyDescent="0.2">
      <c r="A414" s="312">
        <v>1950</v>
      </c>
      <c r="B414" s="312">
        <v>0.49748740000000002</v>
      </c>
      <c r="C414" s="312">
        <v>2</v>
      </c>
      <c r="D414" s="312">
        <v>1919.9069</v>
      </c>
      <c r="E414" s="312">
        <v>5191.6980000000003</v>
      </c>
      <c r="F414" s="312">
        <v>14380.370999999999</v>
      </c>
      <c r="G414" s="312">
        <v>2079.8587000000002</v>
      </c>
      <c r="H414" s="312">
        <v>1887.9670000000001</v>
      </c>
      <c r="I414" s="312">
        <v>2667.6057999999998</v>
      </c>
      <c r="J414" s="312">
        <v>17017.547999999999</v>
      </c>
      <c r="K414" s="312">
        <v>5782.2790999999997</v>
      </c>
    </row>
    <row r="415" spans="1:11" x14ac:dyDescent="0.2">
      <c r="A415" s="312">
        <v>1950</v>
      </c>
      <c r="B415" s="312">
        <v>0.55276380000000003</v>
      </c>
      <c r="C415" s="312">
        <v>2</v>
      </c>
      <c r="D415" s="312">
        <v>1969.7545</v>
      </c>
      <c r="E415" s="312">
        <v>5187.5924999999997</v>
      </c>
      <c r="F415" s="312">
        <v>14741.12</v>
      </c>
      <c r="G415" s="312">
        <v>2075.8400999999999</v>
      </c>
      <c r="H415" s="312">
        <v>1942.7757999999999</v>
      </c>
      <c r="I415" s="312">
        <v>2833.7921000000001</v>
      </c>
      <c r="J415" s="312">
        <v>17400.188999999998</v>
      </c>
      <c r="K415" s="312">
        <v>5905.9803000000002</v>
      </c>
    </row>
    <row r="416" spans="1:11" x14ac:dyDescent="0.2">
      <c r="A416" s="312">
        <v>1950</v>
      </c>
      <c r="B416" s="312">
        <v>0.60804020000000003</v>
      </c>
      <c r="C416" s="312">
        <v>2</v>
      </c>
      <c r="D416" s="312">
        <v>2008.3046999999999</v>
      </c>
      <c r="E416" s="312">
        <v>5196.6880000000001</v>
      </c>
      <c r="F416" s="312">
        <v>15092.109</v>
      </c>
      <c r="G416" s="312">
        <v>2082.0432000000001</v>
      </c>
      <c r="H416" s="312">
        <v>1997.1451</v>
      </c>
      <c r="I416" s="312">
        <v>3006.5079000000001</v>
      </c>
      <c r="J416" s="312">
        <v>17781.463</v>
      </c>
      <c r="K416" s="312">
        <v>6032.5290999999997</v>
      </c>
    </row>
    <row r="417" spans="1:11" x14ac:dyDescent="0.2">
      <c r="A417" s="312">
        <v>1950</v>
      </c>
      <c r="B417" s="312">
        <v>0.66331660000000003</v>
      </c>
      <c r="C417" s="312">
        <v>2</v>
      </c>
      <c r="D417" s="312">
        <v>2034.9820999999999</v>
      </c>
      <c r="E417" s="312">
        <v>5223.6255000000001</v>
      </c>
      <c r="F417" s="312">
        <v>15421.661</v>
      </c>
      <c r="G417" s="312">
        <v>2101.2984999999999</v>
      </c>
      <c r="H417" s="312">
        <v>2051.5625</v>
      </c>
      <c r="I417" s="312">
        <v>3186.4178000000002</v>
      </c>
      <c r="J417" s="312">
        <v>18166.913</v>
      </c>
      <c r="K417" s="312">
        <v>6162.5366000000004</v>
      </c>
    </row>
    <row r="418" spans="1:11" x14ac:dyDescent="0.2">
      <c r="A418" s="312">
        <v>1950</v>
      </c>
      <c r="B418" s="312">
        <v>0.71859289999999998</v>
      </c>
      <c r="C418" s="312">
        <v>2</v>
      </c>
      <c r="D418" s="312">
        <v>2052.1754999999998</v>
      </c>
      <c r="E418" s="312">
        <v>5278.3548000000001</v>
      </c>
      <c r="F418" s="312">
        <v>15723.192999999999</v>
      </c>
      <c r="G418" s="312">
        <v>2137.4351000000001</v>
      </c>
      <c r="H418" s="312">
        <v>2106.2242000000001</v>
      </c>
      <c r="I418" s="312">
        <v>3372.4544000000001</v>
      </c>
      <c r="J418" s="312">
        <v>18561.981</v>
      </c>
      <c r="K418" s="312">
        <v>6296.1121999999996</v>
      </c>
    </row>
    <row r="419" spans="1:11" x14ac:dyDescent="0.2">
      <c r="A419" s="312">
        <v>1950</v>
      </c>
      <c r="B419" s="312">
        <v>0.77386929999999998</v>
      </c>
      <c r="C419" s="312">
        <v>2</v>
      </c>
      <c r="D419" s="312">
        <v>2064.2044000000001</v>
      </c>
      <c r="E419" s="312">
        <v>5368.0610999999999</v>
      </c>
      <c r="F419" s="312">
        <v>16004.487999999999</v>
      </c>
      <c r="G419" s="312">
        <v>2192.5657999999999</v>
      </c>
      <c r="H419" s="312">
        <v>2161.0421999999999</v>
      </c>
      <c r="I419" s="312">
        <v>3562.8939</v>
      </c>
      <c r="J419" s="312">
        <v>18970.324000000001</v>
      </c>
      <c r="K419" s="312">
        <v>6433.0981000000002</v>
      </c>
    </row>
    <row r="420" spans="1:11" x14ac:dyDescent="0.2">
      <c r="A420" s="312">
        <v>1950</v>
      </c>
      <c r="B420" s="312">
        <v>0.82914569999999999</v>
      </c>
      <c r="C420" s="312">
        <v>2</v>
      </c>
      <c r="D420" s="312">
        <v>2075.8877000000002</v>
      </c>
      <c r="E420" s="312">
        <v>5493.4089999999997</v>
      </c>
      <c r="F420" s="312">
        <v>16286.054</v>
      </c>
      <c r="G420" s="312">
        <v>2265.9083000000001</v>
      </c>
      <c r="H420" s="312">
        <v>2215.6048000000001</v>
      </c>
      <c r="I420" s="312">
        <v>3756.2433999999998</v>
      </c>
      <c r="J420" s="312">
        <v>19395.428</v>
      </c>
      <c r="K420" s="312">
        <v>6573.4223000000002</v>
      </c>
    </row>
    <row r="421" spans="1:11" x14ac:dyDescent="0.2">
      <c r="A421" s="312">
        <v>1950</v>
      </c>
      <c r="B421" s="312">
        <v>0.88442209999999999</v>
      </c>
      <c r="C421" s="312">
        <v>2</v>
      </c>
      <c r="D421" s="312">
        <v>2091.4648999999999</v>
      </c>
      <c r="E421" s="312">
        <v>5647.2744000000002</v>
      </c>
      <c r="F421" s="312">
        <v>16591.528999999999</v>
      </c>
      <c r="G421" s="312">
        <v>2353.1502999999998</v>
      </c>
      <c r="H421" s="312">
        <v>2269.2134999999998</v>
      </c>
      <c r="I421" s="312">
        <v>3951.8894</v>
      </c>
      <c r="J421" s="312">
        <v>19842.300999999999</v>
      </c>
      <c r="K421" s="312">
        <v>6717.6521000000002</v>
      </c>
    </row>
    <row r="422" spans="1:11" x14ac:dyDescent="0.2">
      <c r="A422" s="312">
        <v>1950</v>
      </c>
      <c r="B422" s="312">
        <v>0.93969849999999999</v>
      </c>
      <c r="C422" s="312">
        <v>3</v>
      </c>
      <c r="D422" s="312">
        <v>2113.7143999999998</v>
      </c>
      <c r="E422" s="312">
        <v>5817.2488000000003</v>
      </c>
      <c r="F422" s="312">
        <v>16936.973000000002</v>
      </c>
      <c r="G422" s="312">
        <v>2447.0070999999998</v>
      </c>
      <c r="H422" s="312">
        <v>2321.2671</v>
      </c>
      <c r="I422" s="312">
        <v>4150.2593999999999</v>
      </c>
      <c r="J422" s="312">
        <v>20315.998</v>
      </c>
      <c r="K422" s="312">
        <v>6867.1903000000002</v>
      </c>
    </row>
    <row r="423" spans="1:11" x14ac:dyDescent="0.2">
      <c r="A423" s="312">
        <v>1950</v>
      </c>
      <c r="B423" s="312">
        <v>0.9949749</v>
      </c>
      <c r="C423" s="312">
        <v>3</v>
      </c>
      <c r="D423" s="312">
        <v>2143.4978999999998</v>
      </c>
      <c r="E423" s="312">
        <v>5989.3928999999998</v>
      </c>
      <c r="F423" s="312">
        <v>17322.446</v>
      </c>
      <c r="G423" s="312">
        <v>2539.9457000000002</v>
      </c>
      <c r="H423" s="312">
        <v>2371.8494999999998</v>
      </c>
      <c r="I423" s="312">
        <v>4352.4880999999996</v>
      </c>
      <c r="J423" s="312">
        <v>20818.654999999999</v>
      </c>
      <c r="K423" s="312">
        <v>7023.6805000000004</v>
      </c>
    </row>
    <row r="424" spans="1:11" x14ac:dyDescent="0.2">
      <c r="A424" s="312">
        <v>1950</v>
      </c>
      <c r="B424" s="312">
        <v>1.050251</v>
      </c>
      <c r="C424" s="312">
        <v>3</v>
      </c>
      <c r="D424" s="312">
        <v>2179.8009999999999</v>
      </c>
      <c r="E424" s="312">
        <v>6151.8849</v>
      </c>
      <c r="F424" s="312">
        <v>17738.129000000001</v>
      </c>
      <c r="G424" s="312">
        <v>2627.1518999999998</v>
      </c>
      <c r="H424" s="312">
        <v>2421.8670999999999</v>
      </c>
      <c r="I424" s="312">
        <v>4560.0488999999998</v>
      </c>
      <c r="J424" s="312">
        <v>21346.552</v>
      </c>
      <c r="K424" s="312">
        <v>7188.3113999999996</v>
      </c>
    </row>
    <row r="425" spans="1:11" x14ac:dyDescent="0.2">
      <c r="A425" s="312">
        <v>1950</v>
      </c>
      <c r="B425" s="312">
        <v>1.1055280000000001</v>
      </c>
      <c r="C425" s="312">
        <v>3</v>
      </c>
      <c r="D425" s="312">
        <v>2220.2399</v>
      </c>
      <c r="E425" s="312">
        <v>6299.8054000000002</v>
      </c>
      <c r="F425" s="312">
        <v>18172.849999999999</v>
      </c>
      <c r="G425" s="312">
        <v>2707.4765000000002</v>
      </c>
      <c r="H425" s="312">
        <v>2472.7154</v>
      </c>
      <c r="I425" s="312">
        <v>4774.3029999999999</v>
      </c>
      <c r="J425" s="312">
        <v>21891.901999999998</v>
      </c>
      <c r="K425" s="312">
        <v>7361.5138999999999</v>
      </c>
    </row>
    <row r="426" spans="1:11" x14ac:dyDescent="0.2">
      <c r="A426" s="312">
        <v>1950</v>
      </c>
      <c r="B426" s="312">
        <v>1.1608039999999999</v>
      </c>
      <c r="C426" s="312">
        <v>3</v>
      </c>
      <c r="D426" s="312">
        <v>2261.8836999999999</v>
      </c>
      <c r="E426" s="312">
        <v>6436.0807000000004</v>
      </c>
      <c r="F426" s="312">
        <v>18616.098999999998</v>
      </c>
      <c r="G426" s="312">
        <v>2782.9472000000001</v>
      </c>
      <c r="H426" s="312">
        <v>2525.8252000000002</v>
      </c>
      <c r="I426" s="312">
        <v>4996.1346000000003</v>
      </c>
      <c r="J426" s="312">
        <v>22451.760999999999</v>
      </c>
      <c r="K426" s="312">
        <v>7543.2789000000002</v>
      </c>
    </row>
    <row r="427" spans="1:11" x14ac:dyDescent="0.2">
      <c r="A427" s="312">
        <v>1950</v>
      </c>
      <c r="B427" s="312">
        <v>1.21608</v>
      </c>
      <c r="C427" s="312">
        <v>3</v>
      </c>
      <c r="D427" s="312">
        <v>2302.1392999999998</v>
      </c>
      <c r="E427" s="312">
        <v>6568.7902999999997</v>
      </c>
      <c r="F427" s="312">
        <v>19059.226999999999</v>
      </c>
      <c r="G427" s="312">
        <v>2857.1052</v>
      </c>
      <c r="H427" s="312">
        <v>2582.1914999999999</v>
      </c>
      <c r="I427" s="312">
        <v>5225.8393999999998</v>
      </c>
      <c r="J427" s="312">
        <v>23032.98</v>
      </c>
      <c r="K427" s="312">
        <v>7734.0236000000004</v>
      </c>
    </row>
    <row r="428" spans="1:11" x14ac:dyDescent="0.2">
      <c r="A428" s="312">
        <v>1950</v>
      </c>
      <c r="B428" s="312">
        <v>1.2713570000000001</v>
      </c>
      <c r="C428" s="312">
        <v>4</v>
      </c>
      <c r="D428" s="312">
        <v>2339.6617999999999</v>
      </c>
      <c r="E428" s="312">
        <v>6705.1719999999996</v>
      </c>
      <c r="F428" s="312">
        <v>19499.956999999999</v>
      </c>
      <c r="G428" s="312">
        <v>2932.5246000000002</v>
      </c>
      <c r="H428" s="312">
        <v>2642.0313000000001</v>
      </c>
      <c r="I428" s="312">
        <v>5463.4018999999998</v>
      </c>
      <c r="J428" s="312">
        <v>23648.300999999999</v>
      </c>
      <c r="K428" s="312">
        <v>7934.8053</v>
      </c>
    </row>
    <row r="429" spans="1:11" x14ac:dyDescent="0.2">
      <c r="A429" s="312">
        <v>1950</v>
      </c>
      <c r="B429" s="312">
        <v>1.326633</v>
      </c>
      <c r="C429" s="312">
        <v>4</v>
      </c>
      <c r="D429" s="312">
        <v>2374.9942999999998</v>
      </c>
      <c r="E429" s="312">
        <v>6848.5018</v>
      </c>
      <c r="F429" s="312">
        <v>19947.519</v>
      </c>
      <c r="G429" s="312">
        <v>3010.0596999999998</v>
      </c>
      <c r="H429" s="312">
        <v>2704.5585999999998</v>
      </c>
      <c r="I429" s="312">
        <v>5708.7662</v>
      </c>
      <c r="J429" s="312">
        <v>24306.94</v>
      </c>
      <c r="K429" s="312">
        <v>8147.0843999999997</v>
      </c>
    </row>
    <row r="430" spans="1:11" x14ac:dyDescent="0.2">
      <c r="A430" s="312">
        <v>1950</v>
      </c>
      <c r="B430" s="312">
        <v>1.3819090000000001</v>
      </c>
      <c r="C430" s="312">
        <v>4</v>
      </c>
      <c r="D430" s="312">
        <v>2410.2460000000001</v>
      </c>
      <c r="E430" s="312">
        <v>6997.3341</v>
      </c>
      <c r="F430" s="312">
        <v>20419.357</v>
      </c>
      <c r="G430" s="312">
        <v>3088.9241000000002</v>
      </c>
      <c r="H430" s="312">
        <v>2768.2534999999998</v>
      </c>
      <c r="I430" s="312">
        <v>5962.3482999999997</v>
      </c>
      <c r="J430" s="312">
        <v>25010.363000000001</v>
      </c>
      <c r="K430" s="312">
        <v>8372.3048999999992</v>
      </c>
    </row>
    <row r="431" spans="1:11" x14ac:dyDescent="0.2">
      <c r="A431" s="312">
        <v>1950</v>
      </c>
      <c r="B431" s="312">
        <v>1.4371860000000001</v>
      </c>
      <c r="C431" s="312">
        <v>4</v>
      </c>
      <c r="D431" s="312">
        <v>2448.1446000000001</v>
      </c>
      <c r="E431" s="312">
        <v>7144.4030000000002</v>
      </c>
      <c r="F431" s="312">
        <v>20928.108</v>
      </c>
      <c r="G431" s="312">
        <v>3166.9706000000001</v>
      </c>
      <c r="H431" s="312">
        <v>2831.8888000000002</v>
      </c>
      <c r="I431" s="312">
        <v>6224.9161000000004</v>
      </c>
      <c r="J431" s="312">
        <v>25757.659</v>
      </c>
      <c r="K431" s="312">
        <v>8611.9706000000006</v>
      </c>
    </row>
    <row r="432" spans="1:11" x14ac:dyDescent="0.2">
      <c r="A432" s="312">
        <v>1950</v>
      </c>
      <c r="B432" s="312">
        <v>1.492462</v>
      </c>
      <c r="C432" s="312">
        <v>4</v>
      </c>
      <c r="D432" s="312">
        <v>2490.8887</v>
      </c>
      <c r="E432" s="312">
        <v>7279.0650999999998</v>
      </c>
      <c r="F432" s="312">
        <v>21478.936000000002</v>
      </c>
      <c r="G432" s="312">
        <v>3241.42</v>
      </c>
      <c r="H432" s="312">
        <v>2895.0364</v>
      </c>
      <c r="I432" s="312">
        <v>6497.5528999999997</v>
      </c>
      <c r="J432" s="312">
        <v>26549.48</v>
      </c>
      <c r="K432" s="312">
        <v>8867.8335999999999</v>
      </c>
    </row>
    <row r="433" spans="1:11" x14ac:dyDescent="0.2">
      <c r="A433" s="312">
        <v>1950</v>
      </c>
      <c r="B433" s="312">
        <v>1.547739</v>
      </c>
      <c r="C433" s="312">
        <v>5</v>
      </c>
      <c r="D433" s="312">
        <v>2539.1968999999999</v>
      </c>
      <c r="E433" s="312">
        <v>7395.6788999999999</v>
      </c>
      <c r="F433" s="312">
        <v>22069.37</v>
      </c>
      <c r="G433" s="312">
        <v>3310.3651</v>
      </c>
      <c r="H433" s="312">
        <v>2957.9960000000001</v>
      </c>
      <c r="I433" s="312">
        <v>6781.4463999999998</v>
      </c>
      <c r="J433" s="312">
        <v>27387.969000000001</v>
      </c>
      <c r="K433" s="312">
        <v>9141.5162</v>
      </c>
    </row>
    <row r="434" spans="1:11" x14ac:dyDescent="0.2">
      <c r="A434" s="312">
        <v>1950</v>
      </c>
      <c r="B434" s="312">
        <v>1.6030150000000001</v>
      </c>
      <c r="C434" s="312">
        <v>5</v>
      </c>
      <c r="D434" s="312">
        <v>2591.8971999999999</v>
      </c>
      <c r="E434" s="312">
        <v>7496.9735000000001</v>
      </c>
      <c r="F434" s="312">
        <v>22690.221000000001</v>
      </c>
      <c r="G434" s="312">
        <v>3374.3494000000001</v>
      </c>
      <c r="H434" s="312">
        <v>3021.5286999999998</v>
      </c>
      <c r="I434" s="312">
        <v>7077.4766</v>
      </c>
      <c r="J434" s="312">
        <v>28276.981</v>
      </c>
      <c r="K434" s="312">
        <v>9434.2924999999996</v>
      </c>
    </row>
    <row r="435" spans="1:11" x14ac:dyDescent="0.2">
      <c r="A435" s="312">
        <v>1950</v>
      </c>
      <c r="B435" s="312">
        <v>1.658291</v>
      </c>
      <c r="C435" s="312">
        <v>5</v>
      </c>
      <c r="D435" s="312">
        <v>2646.1682000000001</v>
      </c>
      <c r="E435" s="312">
        <v>7592.7066000000004</v>
      </c>
      <c r="F435" s="312">
        <v>23334.491999999998</v>
      </c>
      <c r="G435" s="312">
        <v>3436.3525</v>
      </c>
      <c r="H435" s="312">
        <v>3086.6392000000001</v>
      </c>
      <c r="I435" s="312">
        <v>7385.8321999999998</v>
      </c>
      <c r="J435" s="312">
        <v>29230.975999999999</v>
      </c>
      <c r="K435" s="312">
        <v>9747.6465000000007</v>
      </c>
    </row>
    <row r="436" spans="1:11" x14ac:dyDescent="0.2">
      <c r="A436" s="312">
        <v>1950</v>
      </c>
      <c r="B436" s="312">
        <v>1.713568</v>
      </c>
      <c r="C436" s="312">
        <v>6</v>
      </c>
      <c r="D436" s="312">
        <v>2698.5608999999999</v>
      </c>
      <c r="E436" s="312">
        <v>7696.4425000000001</v>
      </c>
      <c r="F436" s="312">
        <v>24005.196</v>
      </c>
      <c r="G436" s="312">
        <v>3500.7844</v>
      </c>
      <c r="H436" s="312">
        <v>3153.98</v>
      </c>
      <c r="I436" s="312">
        <v>7706.1467000000002</v>
      </c>
      <c r="J436" s="312">
        <v>30288.399000000001</v>
      </c>
      <c r="K436" s="312">
        <v>10084.034</v>
      </c>
    </row>
    <row r="437" spans="1:11" x14ac:dyDescent="0.2">
      <c r="A437" s="312">
        <v>1950</v>
      </c>
      <c r="B437" s="312">
        <v>1.7688440000000001</v>
      </c>
      <c r="C437" s="312">
        <v>6</v>
      </c>
      <c r="D437" s="312">
        <v>2746.6979999999999</v>
      </c>
      <c r="E437" s="312">
        <v>7820.7995000000001</v>
      </c>
      <c r="F437" s="312">
        <v>24710.207999999999</v>
      </c>
      <c r="G437" s="312">
        <v>3572.6678000000002</v>
      </c>
      <c r="H437" s="312">
        <v>3223.7982999999999</v>
      </c>
      <c r="I437" s="312">
        <v>8037.9048000000003</v>
      </c>
      <c r="J437" s="312">
        <v>31507.72</v>
      </c>
      <c r="K437" s="312">
        <v>10446.521000000001</v>
      </c>
    </row>
    <row r="438" spans="1:11" x14ac:dyDescent="0.2">
      <c r="A438" s="312">
        <v>1950</v>
      </c>
      <c r="B438" s="312">
        <v>1.8241210000000001</v>
      </c>
      <c r="C438" s="312">
        <v>6</v>
      </c>
      <c r="D438" s="312">
        <v>2789.8283000000001</v>
      </c>
      <c r="E438" s="312">
        <v>7972.5475999999999</v>
      </c>
      <c r="F438" s="312">
        <v>25459.734</v>
      </c>
      <c r="G438" s="312">
        <v>3655.8993999999998</v>
      </c>
      <c r="H438" s="312">
        <v>3296.5149000000001</v>
      </c>
      <c r="I438" s="312">
        <v>8380.5447999999997</v>
      </c>
      <c r="J438" s="312">
        <v>32953.991999999998</v>
      </c>
      <c r="K438" s="312">
        <v>10838.214</v>
      </c>
    </row>
    <row r="439" spans="1:11" x14ac:dyDescent="0.2">
      <c r="A439" s="312">
        <v>1950</v>
      </c>
      <c r="B439" s="312">
        <v>1.879397</v>
      </c>
      <c r="C439" s="312">
        <v>7</v>
      </c>
      <c r="D439" s="312">
        <v>2828.6125999999999</v>
      </c>
      <c r="E439" s="312">
        <v>8149.4065000000001</v>
      </c>
      <c r="F439" s="312">
        <v>26260.897000000001</v>
      </c>
      <c r="G439" s="312">
        <v>3750.9639999999999</v>
      </c>
      <c r="H439" s="312">
        <v>3372.4985999999999</v>
      </c>
      <c r="I439" s="312">
        <v>8733.5023000000001</v>
      </c>
      <c r="J439" s="312">
        <v>34686.542999999998</v>
      </c>
      <c r="K439" s="312">
        <v>11262.218000000001</v>
      </c>
    </row>
    <row r="440" spans="1:11" x14ac:dyDescent="0.2">
      <c r="A440" s="312">
        <v>1950</v>
      </c>
      <c r="B440" s="312">
        <v>1.9346730000000001</v>
      </c>
      <c r="C440" s="312">
        <v>7</v>
      </c>
      <c r="D440" s="312">
        <v>2864.8562000000002</v>
      </c>
      <c r="E440" s="312">
        <v>8340.8917999999994</v>
      </c>
      <c r="F440" s="312">
        <v>27117.951000000001</v>
      </c>
      <c r="G440" s="312">
        <v>3853.9801000000002</v>
      </c>
      <c r="H440" s="312">
        <v>3451.6468</v>
      </c>
      <c r="I440" s="312">
        <v>9096.4058000000005</v>
      </c>
      <c r="J440" s="312">
        <v>36758.120999999999</v>
      </c>
      <c r="K440" s="312">
        <v>11721.824000000001</v>
      </c>
    </row>
    <row r="441" spans="1:11" x14ac:dyDescent="0.2">
      <c r="A441" s="312">
        <v>1950</v>
      </c>
      <c r="B441" s="312">
        <v>1.9899500000000001</v>
      </c>
      <c r="C441" s="312">
        <v>7</v>
      </c>
      <c r="D441" s="312">
        <v>2900.9630999999999</v>
      </c>
      <c r="E441" s="312">
        <v>8531.3940000000002</v>
      </c>
      <c r="F441" s="312">
        <v>28037.483</v>
      </c>
      <c r="G441" s="312">
        <v>3957.5949000000001</v>
      </c>
      <c r="H441" s="312">
        <v>3533.6469000000002</v>
      </c>
      <c r="I441" s="312">
        <v>9469.3981000000003</v>
      </c>
      <c r="J441" s="312">
        <v>39221.853999999999</v>
      </c>
      <c r="K441" s="312">
        <v>12220.737999999999</v>
      </c>
    </row>
    <row r="442" spans="1:11" x14ac:dyDescent="0.2">
      <c r="A442" s="312">
        <v>1950</v>
      </c>
      <c r="B442" s="312">
        <v>2.045226</v>
      </c>
      <c r="C442" s="312">
        <v>8</v>
      </c>
      <c r="D442" s="312">
        <v>2939.2635</v>
      </c>
      <c r="E442" s="312">
        <v>8707.1872000000003</v>
      </c>
      <c r="F442" s="312">
        <v>29025.974999999999</v>
      </c>
      <c r="G442" s="312">
        <v>4054.6176999999998</v>
      </c>
      <c r="H442" s="312">
        <v>3618.2314999999999</v>
      </c>
      <c r="I442" s="312">
        <v>9853.3155000000006</v>
      </c>
      <c r="J442" s="312">
        <v>42140.900999999998</v>
      </c>
      <c r="K442" s="312">
        <v>12763.436</v>
      </c>
    </row>
    <row r="443" spans="1:11" x14ac:dyDescent="0.2">
      <c r="A443" s="312">
        <v>1950</v>
      </c>
      <c r="B443" s="312">
        <v>2.1005020000000001</v>
      </c>
      <c r="C443" s="312">
        <v>8</v>
      </c>
      <c r="D443" s="312">
        <v>2981.5801000000001</v>
      </c>
      <c r="E443" s="312">
        <v>8861.7898000000005</v>
      </c>
      <c r="F443" s="312">
        <v>30085.286</v>
      </c>
      <c r="G443" s="312">
        <v>4141.8113000000003</v>
      </c>
      <c r="H443" s="312">
        <v>3705.4648999999999</v>
      </c>
      <c r="I443" s="312">
        <v>10249.397999999999</v>
      </c>
      <c r="J443" s="312">
        <v>45594.728999999999</v>
      </c>
      <c r="K443" s="312">
        <v>13355.119000000001</v>
      </c>
    </row>
    <row r="444" spans="1:11" x14ac:dyDescent="0.2">
      <c r="A444" s="312">
        <v>1950</v>
      </c>
      <c r="B444" s="312">
        <v>2.1557789999999999</v>
      </c>
      <c r="C444" s="312">
        <v>9</v>
      </c>
      <c r="D444" s="312">
        <v>3029.28</v>
      </c>
      <c r="E444" s="312">
        <v>8998.3356999999996</v>
      </c>
      <c r="F444" s="312">
        <v>31217.853999999999</v>
      </c>
      <c r="G444" s="312">
        <v>4221.1869999999999</v>
      </c>
      <c r="H444" s="312">
        <v>3796.1224000000002</v>
      </c>
      <c r="I444" s="312">
        <v>10658.625</v>
      </c>
      <c r="J444" s="312">
        <v>49681.487999999998</v>
      </c>
      <c r="K444" s="312">
        <v>14001.290999999999</v>
      </c>
    </row>
    <row r="445" spans="1:11" x14ac:dyDescent="0.2">
      <c r="A445" s="312">
        <v>1950</v>
      </c>
      <c r="B445" s="312">
        <v>2.211055</v>
      </c>
      <c r="C445" s="312">
        <v>9</v>
      </c>
      <c r="D445" s="312">
        <v>3083.1282000000001</v>
      </c>
      <c r="E445" s="312">
        <v>9128.4598999999998</v>
      </c>
      <c r="F445" s="312">
        <v>32436.618999999999</v>
      </c>
      <c r="G445" s="312">
        <v>4298.6302999999998</v>
      </c>
      <c r="H445" s="312">
        <v>3891.2707</v>
      </c>
      <c r="I445" s="312">
        <v>11081.625</v>
      </c>
      <c r="J445" s="312">
        <v>54509.875</v>
      </c>
      <c r="K445" s="312">
        <v>14707.581</v>
      </c>
    </row>
    <row r="446" spans="1:11" x14ac:dyDescent="0.2">
      <c r="A446" s="312">
        <v>1950</v>
      </c>
      <c r="B446" s="312">
        <v>2.2663319999999998</v>
      </c>
      <c r="C446" s="312">
        <v>10</v>
      </c>
      <c r="D446" s="312">
        <v>3142.8615</v>
      </c>
      <c r="E446" s="312">
        <v>9267.9002</v>
      </c>
      <c r="F446" s="312">
        <v>33772.362999999998</v>
      </c>
      <c r="G446" s="312">
        <v>4379.9858000000004</v>
      </c>
      <c r="H446" s="312">
        <v>3991.8292999999999</v>
      </c>
      <c r="I446" s="312">
        <v>11518.877</v>
      </c>
      <c r="J446" s="312">
        <v>60180.482000000004</v>
      </c>
      <c r="K446" s="312">
        <v>15480.120999999999</v>
      </c>
    </row>
    <row r="447" spans="1:11" x14ac:dyDescent="0.2">
      <c r="A447" s="312">
        <v>1950</v>
      </c>
      <c r="B447" s="312">
        <v>2.3216079999999999</v>
      </c>
      <c r="C447" s="312">
        <v>10</v>
      </c>
      <c r="D447" s="312">
        <v>3206.9933000000001</v>
      </c>
      <c r="E447" s="312">
        <v>9429.7834999999995</v>
      </c>
      <c r="F447" s="312">
        <v>35293.008000000002</v>
      </c>
      <c r="G447" s="312">
        <v>4468.0092000000004</v>
      </c>
      <c r="H447" s="312">
        <v>4098.3166000000001</v>
      </c>
      <c r="I447" s="312">
        <v>11970.647000000001</v>
      </c>
      <c r="J447" s="312">
        <v>66765.437999999995</v>
      </c>
      <c r="K447" s="312">
        <v>16326.039000000001</v>
      </c>
    </row>
    <row r="448" spans="1:11" x14ac:dyDescent="0.2">
      <c r="A448" s="312">
        <v>1950</v>
      </c>
      <c r="B448" s="312">
        <v>2.376884</v>
      </c>
      <c r="C448" s="312">
        <v>11</v>
      </c>
      <c r="D448" s="312">
        <v>3273.0693000000001</v>
      </c>
      <c r="E448" s="312">
        <v>9616.9678999999996</v>
      </c>
      <c r="F448" s="312">
        <v>37148.769</v>
      </c>
      <c r="G448" s="312">
        <v>4562.8195999999998</v>
      </c>
      <c r="H448" s="312">
        <v>4211.1842999999999</v>
      </c>
      <c r="I448" s="312">
        <v>12437.05</v>
      </c>
      <c r="J448" s="312">
        <v>74289.434999999998</v>
      </c>
      <c r="K448" s="312">
        <v>17253.164000000001</v>
      </c>
    </row>
    <row r="449" spans="1:11" x14ac:dyDescent="0.2">
      <c r="A449" s="312">
        <v>1950</v>
      </c>
      <c r="B449" s="312">
        <v>2.4321609999999998</v>
      </c>
      <c r="C449" s="312">
        <v>11</v>
      </c>
      <c r="D449" s="312">
        <v>3338.2087999999999</v>
      </c>
      <c r="E449" s="312">
        <v>9821.9228000000003</v>
      </c>
      <c r="F449" s="312">
        <v>39604.044000000002</v>
      </c>
      <c r="G449" s="312">
        <v>4663.2734</v>
      </c>
      <c r="H449" s="312">
        <v>4331.5650999999998</v>
      </c>
      <c r="I449" s="312">
        <v>12918.266</v>
      </c>
      <c r="J449" s="312">
        <v>82717.441000000006</v>
      </c>
      <c r="K449" s="312">
        <v>18269.811000000002</v>
      </c>
    </row>
    <row r="450" spans="1:11" x14ac:dyDescent="0.2">
      <c r="A450" s="312">
        <v>1950</v>
      </c>
      <c r="B450" s="312">
        <v>2.4874369999999999</v>
      </c>
      <c r="C450" s="312">
        <v>12</v>
      </c>
      <c r="D450" s="312">
        <v>3400.1826000000001</v>
      </c>
      <c r="E450" s="312">
        <v>10034.129000000001</v>
      </c>
      <c r="F450" s="312">
        <v>43010.375</v>
      </c>
      <c r="G450" s="312">
        <v>4767.4525000000003</v>
      </c>
      <c r="H450" s="312">
        <v>4461.8011999999999</v>
      </c>
      <c r="I450" s="312">
        <v>13414.763999999999</v>
      </c>
      <c r="J450" s="312">
        <v>91953.448000000004</v>
      </c>
      <c r="K450" s="312">
        <v>19384.198</v>
      </c>
    </row>
    <row r="451" spans="1:11" x14ac:dyDescent="0.2">
      <c r="A451" s="312">
        <v>1950</v>
      </c>
      <c r="B451" s="312">
        <v>2.5427140000000001</v>
      </c>
      <c r="C451" s="312">
        <v>13</v>
      </c>
      <c r="D451" s="312">
        <v>3458.6044000000002</v>
      </c>
      <c r="E451" s="312">
        <v>10245.432000000001</v>
      </c>
      <c r="F451" s="312">
        <v>47740.385000000002</v>
      </c>
      <c r="G451" s="312">
        <v>4873.12</v>
      </c>
      <c r="H451" s="312">
        <v>4605.9191000000001</v>
      </c>
      <c r="I451" s="312">
        <v>13927.299000000001</v>
      </c>
      <c r="J451" s="312">
        <v>101851.04</v>
      </c>
      <c r="K451" s="312">
        <v>20604.288</v>
      </c>
    </row>
    <row r="452" spans="1:11" x14ac:dyDescent="0.2">
      <c r="A452" s="312">
        <v>1950</v>
      </c>
      <c r="B452" s="312">
        <v>2.5979899999999998</v>
      </c>
      <c r="C452" s="312">
        <v>13</v>
      </c>
      <c r="D452" s="312">
        <v>3515.0907000000002</v>
      </c>
      <c r="E452" s="312">
        <v>10451.873</v>
      </c>
      <c r="F452" s="312">
        <v>54114.949000000001</v>
      </c>
      <c r="G452" s="312">
        <v>4979.2267000000002</v>
      </c>
      <c r="H452" s="312">
        <v>4769.4926999999998</v>
      </c>
      <c r="I452" s="312">
        <v>14457.087</v>
      </c>
      <c r="J452" s="312">
        <v>112226.49</v>
      </c>
      <c r="K452" s="312">
        <v>21937.668000000001</v>
      </c>
    </row>
    <row r="453" spans="1:11" x14ac:dyDescent="0.2">
      <c r="A453" s="312">
        <v>1950</v>
      </c>
      <c r="B453" s="312">
        <v>2.6532659999999999</v>
      </c>
      <c r="C453" s="312">
        <v>14</v>
      </c>
      <c r="D453" s="312">
        <v>3572.12</v>
      </c>
      <c r="E453" s="312">
        <v>10654.209000000001</v>
      </c>
      <c r="F453" s="312">
        <v>62345.784</v>
      </c>
      <c r="G453" s="312">
        <v>5086.3221999999996</v>
      </c>
      <c r="H453" s="312">
        <v>4958.6539000000002</v>
      </c>
      <c r="I453" s="312">
        <v>15005.281000000001</v>
      </c>
      <c r="J453" s="312">
        <v>122875.57</v>
      </c>
      <c r="K453" s="312">
        <v>23391.118999999999</v>
      </c>
    </row>
    <row r="454" spans="1:11" x14ac:dyDescent="0.2">
      <c r="A454" s="312">
        <v>1950</v>
      </c>
      <c r="B454" s="312">
        <v>2.7085430000000001</v>
      </c>
      <c r="C454" s="312">
        <v>15</v>
      </c>
      <c r="D454" s="312">
        <v>3631.9122000000002</v>
      </c>
      <c r="E454" s="312">
        <v>10857.223</v>
      </c>
      <c r="F454" s="312">
        <v>72512.604999999996</v>
      </c>
      <c r="G454" s="312">
        <v>5195.0967000000001</v>
      </c>
      <c r="H454" s="312">
        <v>5178.9386999999997</v>
      </c>
      <c r="I454" s="312">
        <v>15572.715</v>
      </c>
      <c r="J454" s="312">
        <v>133592.01999999999</v>
      </c>
      <c r="K454" s="312">
        <v>24970.008999999998</v>
      </c>
    </row>
    <row r="455" spans="1:11" x14ac:dyDescent="0.2">
      <c r="A455" s="312">
        <v>1950</v>
      </c>
      <c r="B455" s="312">
        <v>2.7638189999999998</v>
      </c>
      <c r="C455" s="312">
        <v>16</v>
      </c>
      <c r="D455" s="312">
        <v>3695.9223000000002</v>
      </c>
      <c r="E455" s="312">
        <v>11068.5</v>
      </c>
      <c r="F455" s="312">
        <v>84565.384999999995</v>
      </c>
      <c r="G455" s="312">
        <v>5306.2586000000001</v>
      </c>
      <c r="H455" s="312">
        <v>5434.7407999999996</v>
      </c>
      <c r="I455" s="312">
        <v>16160.123</v>
      </c>
      <c r="J455" s="312">
        <v>144205.82999999999</v>
      </c>
      <c r="K455" s="312">
        <v>26677.463</v>
      </c>
    </row>
    <row r="456" spans="1:11" x14ac:dyDescent="0.2">
      <c r="A456" s="312">
        <v>1950</v>
      </c>
      <c r="B456" s="312">
        <v>2.8190949999999999</v>
      </c>
      <c r="C456" s="312">
        <v>17</v>
      </c>
      <c r="D456" s="312">
        <v>3765.0862000000002</v>
      </c>
      <c r="E456" s="312">
        <v>11293.763999999999</v>
      </c>
      <c r="F456" s="312">
        <v>98346.963000000003</v>
      </c>
      <c r="G456" s="312">
        <v>5421.4781000000003</v>
      </c>
      <c r="H456" s="312">
        <v>5729.0015999999996</v>
      </c>
      <c r="I456" s="312">
        <v>16768.264999999999</v>
      </c>
      <c r="J456" s="312">
        <v>154645.25</v>
      </c>
      <c r="K456" s="312">
        <v>28514.28</v>
      </c>
    </row>
    <row r="457" spans="1:11" x14ac:dyDescent="0.2">
      <c r="A457" s="312">
        <v>1950</v>
      </c>
      <c r="B457" s="312">
        <v>2.8743720000000001</v>
      </c>
      <c r="C457" s="312">
        <v>18</v>
      </c>
      <c r="D457" s="312">
        <v>3839.8110000000001</v>
      </c>
      <c r="E457" s="312">
        <v>11535.174000000001</v>
      </c>
      <c r="F457" s="312">
        <v>113641.08</v>
      </c>
      <c r="G457" s="312">
        <v>5542.5364</v>
      </c>
      <c r="H457" s="312">
        <v>6063.3032999999996</v>
      </c>
      <c r="I457" s="312">
        <v>17398.169000000002</v>
      </c>
      <c r="J457" s="312">
        <v>164954.51</v>
      </c>
      <c r="K457" s="312">
        <v>30478.684000000001</v>
      </c>
    </row>
    <row r="458" spans="1:11" x14ac:dyDescent="0.2">
      <c r="A458" s="312">
        <v>1950</v>
      </c>
      <c r="B458" s="312">
        <v>2.9296479999999998</v>
      </c>
      <c r="C458" s="312">
        <v>19</v>
      </c>
      <c r="D458" s="312">
        <v>3919.6253000000002</v>
      </c>
      <c r="E458" s="312">
        <v>11791.165000000001</v>
      </c>
      <c r="F458" s="312">
        <v>130271.95</v>
      </c>
      <c r="G458" s="312">
        <v>5670.5230000000001</v>
      </c>
      <c r="H458" s="312">
        <v>6438.7650000000003</v>
      </c>
      <c r="I458" s="312">
        <v>18051.053</v>
      </c>
      <c r="J458" s="312">
        <v>175240.22</v>
      </c>
      <c r="K458" s="312">
        <v>32565.925999999999</v>
      </c>
    </row>
    <row r="459" spans="1:11" x14ac:dyDescent="0.2">
      <c r="A459" s="312">
        <v>1950</v>
      </c>
      <c r="B459" s="312">
        <v>2.9849250000000001</v>
      </c>
      <c r="C459" s="312">
        <v>20</v>
      </c>
      <c r="D459" s="312">
        <v>4002.8472999999999</v>
      </c>
      <c r="E459" s="312">
        <v>12059.35</v>
      </c>
      <c r="F459" s="312">
        <v>148208.99</v>
      </c>
      <c r="G459" s="312">
        <v>5805.6786000000002</v>
      </c>
      <c r="H459" s="312">
        <v>6857.3648999999996</v>
      </c>
      <c r="I459" s="312">
        <v>18728.18</v>
      </c>
      <c r="J459" s="312">
        <v>185594.59</v>
      </c>
      <c r="K459" s="312">
        <v>34767.529000000002</v>
      </c>
    </row>
    <row r="460" spans="1:11" x14ac:dyDescent="0.2">
      <c r="A460" s="312">
        <v>1950</v>
      </c>
      <c r="B460" s="312">
        <v>3.0402010000000002</v>
      </c>
      <c r="C460" s="312">
        <v>20</v>
      </c>
      <c r="D460" s="312">
        <v>4087.0093999999999</v>
      </c>
      <c r="E460" s="312">
        <v>12337.742</v>
      </c>
      <c r="F460" s="312">
        <v>167514.39000000001</v>
      </c>
      <c r="G460" s="312">
        <v>5947.0136000000002</v>
      </c>
      <c r="H460" s="312">
        <v>7322.7304999999997</v>
      </c>
      <c r="I460" s="312">
        <v>19430.705999999998</v>
      </c>
      <c r="J460" s="312">
        <v>196046.77</v>
      </c>
      <c r="K460" s="312">
        <v>37071.186000000002</v>
      </c>
    </row>
    <row r="461" spans="1:11" x14ac:dyDescent="0.2">
      <c r="A461" s="312">
        <v>1950</v>
      </c>
      <c r="B461" s="312">
        <v>3.0954769999999998</v>
      </c>
      <c r="C461" s="312">
        <v>20</v>
      </c>
      <c r="D461" s="312">
        <v>4170.4483</v>
      </c>
      <c r="E461" s="312">
        <v>12624.665000000001</v>
      </c>
      <c r="F461" s="312">
        <v>188202.16</v>
      </c>
      <c r="G461" s="312">
        <v>6093.0540000000001</v>
      </c>
      <c r="H461" s="312">
        <v>7839.9777999999997</v>
      </c>
      <c r="I461" s="312">
        <v>20159.620999999999</v>
      </c>
      <c r="J461" s="312">
        <v>206552.64</v>
      </c>
      <c r="K461" s="312">
        <v>39460.762000000002</v>
      </c>
    </row>
    <row r="462" spans="1:11" x14ac:dyDescent="0.2">
      <c r="A462" s="312">
        <v>1950</v>
      </c>
      <c r="B462" s="312">
        <v>3.1507540000000001</v>
      </c>
      <c r="C462" s="312">
        <v>25</v>
      </c>
      <c r="D462" s="312">
        <v>4253.1612999999998</v>
      </c>
      <c r="E462" s="312">
        <v>12919.541999999999</v>
      </c>
      <c r="F462" s="312">
        <v>210110.09</v>
      </c>
      <c r="G462" s="312">
        <v>6243.3351000000002</v>
      </c>
      <c r="H462" s="312">
        <v>8415.6767999999993</v>
      </c>
      <c r="I462" s="312">
        <v>20916.003000000001</v>
      </c>
      <c r="J462" s="312">
        <v>217015.29</v>
      </c>
      <c r="K462" s="312">
        <v>41916.116999999998</v>
      </c>
    </row>
    <row r="463" spans="1:11" x14ac:dyDescent="0.2">
      <c r="A463" s="312">
        <v>1950</v>
      </c>
      <c r="B463" s="312">
        <v>3.2060300000000002</v>
      </c>
      <c r="C463" s="312">
        <v>25</v>
      </c>
      <c r="D463" s="312">
        <v>4336.6008000000002</v>
      </c>
      <c r="E463" s="312">
        <v>13225.337</v>
      </c>
      <c r="F463" s="312">
        <v>232842.55</v>
      </c>
      <c r="G463" s="312">
        <v>6399.3856999999998</v>
      </c>
      <c r="H463" s="312">
        <v>9056.9084999999995</v>
      </c>
      <c r="I463" s="312">
        <v>21701.16</v>
      </c>
      <c r="J463" s="312">
        <v>227320.19</v>
      </c>
      <c r="K463" s="312">
        <v>44413.347000000002</v>
      </c>
    </row>
    <row r="464" spans="1:11" x14ac:dyDescent="0.2">
      <c r="A464" s="312">
        <v>1950</v>
      </c>
      <c r="B464" s="312">
        <v>3.261307</v>
      </c>
      <c r="C464" s="312">
        <v>25</v>
      </c>
      <c r="D464" s="312">
        <v>4422.8167999999996</v>
      </c>
      <c r="E464" s="312">
        <v>13547.351000000001</v>
      </c>
      <c r="F464" s="312">
        <v>255803.98</v>
      </c>
      <c r="G464" s="312">
        <v>6563.7746999999999</v>
      </c>
      <c r="H464" s="312">
        <v>9769.4565000000002</v>
      </c>
      <c r="I464" s="312">
        <v>22516.508000000002</v>
      </c>
      <c r="J464" s="312">
        <v>237369.15</v>
      </c>
      <c r="K464" s="312">
        <v>46925.718999999997</v>
      </c>
    </row>
    <row r="465" spans="1:11" x14ac:dyDescent="0.2">
      <c r="A465" s="312">
        <v>1950</v>
      </c>
      <c r="B465" s="312">
        <v>3.3165830000000001</v>
      </c>
      <c r="C465" s="312">
        <v>30</v>
      </c>
      <c r="D465" s="312">
        <v>4513.6891999999998</v>
      </c>
      <c r="E465" s="312">
        <v>13889.333000000001</v>
      </c>
      <c r="F465" s="312">
        <v>278292.34000000003</v>
      </c>
      <c r="G465" s="312">
        <v>6738.4940999999999</v>
      </c>
      <c r="H465" s="312">
        <v>10556.538</v>
      </c>
      <c r="I465" s="312">
        <v>23363.363000000001</v>
      </c>
      <c r="J465" s="312">
        <v>247095.12</v>
      </c>
      <c r="K465" s="312">
        <v>49424.612000000001</v>
      </c>
    </row>
    <row r="466" spans="1:11" x14ac:dyDescent="0.2">
      <c r="A466" s="312">
        <v>1950</v>
      </c>
      <c r="B466" s="312">
        <v>3.3718590000000002</v>
      </c>
      <c r="C466" s="312">
        <v>30</v>
      </c>
      <c r="D466" s="312">
        <v>4610.5418</v>
      </c>
      <c r="E466" s="312">
        <v>14253.543</v>
      </c>
      <c r="F466" s="312">
        <v>299590.90999999997</v>
      </c>
      <c r="G466" s="312">
        <v>6924.3906999999999</v>
      </c>
      <c r="H466" s="312">
        <v>11417.686</v>
      </c>
      <c r="I466" s="312">
        <v>24243.023000000001</v>
      </c>
      <c r="J466" s="312">
        <v>256452.32</v>
      </c>
      <c r="K466" s="312">
        <v>51880.014000000003</v>
      </c>
    </row>
    <row r="467" spans="1:11" x14ac:dyDescent="0.2">
      <c r="A467" s="312">
        <v>1950</v>
      </c>
      <c r="B467" s="312">
        <v>3.427136</v>
      </c>
      <c r="C467" s="312">
        <v>30</v>
      </c>
      <c r="D467" s="312">
        <v>4713.7093000000004</v>
      </c>
      <c r="E467" s="312">
        <v>14640.847</v>
      </c>
      <c r="F467" s="312">
        <v>319033.45</v>
      </c>
      <c r="G467" s="312">
        <v>7121.6755000000003</v>
      </c>
      <c r="H467" s="312">
        <v>12348.116</v>
      </c>
      <c r="I467" s="312">
        <v>25156.952000000001</v>
      </c>
      <c r="J467" s="312">
        <v>265392.34999999998</v>
      </c>
      <c r="K467" s="312">
        <v>54260.928999999996</v>
      </c>
    </row>
    <row r="468" spans="1:11" x14ac:dyDescent="0.2">
      <c r="A468" s="312">
        <v>1950</v>
      </c>
      <c r="B468" s="312">
        <v>3.4824120000000001</v>
      </c>
      <c r="C468" s="312">
        <v>35</v>
      </c>
      <c r="D468" s="312">
        <v>4822.4576999999999</v>
      </c>
      <c r="E468" s="312">
        <v>15051.227000000001</v>
      </c>
      <c r="F468" s="312">
        <v>336059.6</v>
      </c>
      <c r="G468" s="312">
        <v>7330.2987999999996</v>
      </c>
      <c r="H468" s="312">
        <v>13339.671</v>
      </c>
      <c r="I468" s="312">
        <v>26106.715</v>
      </c>
      <c r="J468" s="312">
        <v>273830.56</v>
      </c>
      <c r="K468" s="312">
        <v>56535.771999999997</v>
      </c>
    </row>
    <row r="469" spans="1:11" x14ac:dyDescent="0.2">
      <c r="A469" s="312">
        <v>1950</v>
      </c>
      <c r="B469" s="312">
        <v>3.5376880000000002</v>
      </c>
      <c r="C469" s="312">
        <v>35</v>
      </c>
      <c r="D469" s="312">
        <v>4935.7752</v>
      </c>
      <c r="E469" s="312">
        <v>15484.328</v>
      </c>
      <c r="F469" s="312">
        <v>350252.13</v>
      </c>
      <c r="G469" s="312">
        <v>7550.4083000000001</v>
      </c>
      <c r="H469" s="312">
        <v>14382.271000000001</v>
      </c>
      <c r="I469" s="312">
        <v>27093.935000000001</v>
      </c>
      <c r="J469" s="312">
        <v>281614.09999999998</v>
      </c>
      <c r="K469" s="312">
        <v>58672.595000000001</v>
      </c>
    </row>
    <row r="470" spans="1:11" x14ac:dyDescent="0.2">
      <c r="A470" s="312">
        <v>1950</v>
      </c>
      <c r="B470" s="312">
        <v>3.592965</v>
      </c>
      <c r="C470" s="312">
        <v>35</v>
      </c>
      <c r="D470" s="312">
        <v>5052.7763000000004</v>
      </c>
      <c r="E470" s="312">
        <v>15940.633</v>
      </c>
      <c r="F470" s="312">
        <v>361309.54</v>
      </c>
      <c r="G470" s="312">
        <v>7783.7628000000004</v>
      </c>
      <c r="H470" s="312">
        <v>15465.741</v>
      </c>
      <c r="I470" s="312">
        <v>28120.528999999999</v>
      </c>
      <c r="J470" s="312">
        <v>288505.39</v>
      </c>
      <c r="K470" s="312">
        <v>60639.512999999999</v>
      </c>
    </row>
    <row r="471" spans="1:11" x14ac:dyDescent="0.2">
      <c r="A471" s="312">
        <v>1950</v>
      </c>
      <c r="B471" s="312">
        <v>3.6482410000000001</v>
      </c>
      <c r="C471" s="312">
        <v>40</v>
      </c>
      <c r="D471" s="312">
        <v>5173.0731999999998</v>
      </c>
      <c r="E471" s="312">
        <v>16423.491000000002</v>
      </c>
      <c r="F471" s="312">
        <v>368964.68</v>
      </c>
      <c r="G471" s="312">
        <v>8032.9973</v>
      </c>
      <c r="H471" s="312">
        <v>16581.305</v>
      </c>
      <c r="I471" s="312">
        <v>29188.780999999999</v>
      </c>
      <c r="J471" s="312">
        <v>294187.93</v>
      </c>
      <c r="K471" s="312">
        <v>62405.642</v>
      </c>
    </row>
    <row r="472" spans="1:11" x14ac:dyDescent="0.2">
      <c r="A472" s="312">
        <v>1950</v>
      </c>
      <c r="B472" s="312">
        <v>3.7035179999999999</v>
      </c>
      <c r="C472" s="312">
        <v>40</v>
      </c>
      <c r="D472" s="312">
        <v>5297.3356999999996</v>
      </c>
      <c r="E472" s="312">
        <v>16939.491000000002</v>
      </c>
      <c r="F472" s="312">
        <v>372944.13</v>
      </c>
      <c r="G472" s="312">
        <v>8300.2865000000002</v>
      </c>
      <c r="H472" s="312">
        <v>17721.906999999999</v>
      </c>
      <c r="I472" s="312">
        <v>30300.986000000001</v>
      </c>
      <c r="J472" s="312">
        <v>298292.88</v>
      </c>
      <c r="K472" s="312">
        <v>63941.88</v>
      </c>
    </row>
    <row r="473" spans="1:11" x14ac:dyDescent="0.2">
      <c r="A473" s="312">
        <v>1950</v>
      </c>
      <c r="B473" s="312">
        <v>3.758794</v>
      </c>
      <c r="C473" s="312">
        <v>45</v>
      </c>
      <c r="D473" s="312">
        <v>5427.0599000000002</v>
      </c>
      <c r="E473" s="312">
        <v>17495.498</v>
      </c>
      <c r="F473" s="312">
        <v>372966.58</v>
      </c>
      <c r="G473" s="312">
        <v>8586.9703000000009</v>
      </c>
      <c r="H473" s="312">
        <v>18881.988000000001</v>
      </c>
      <c r="I473" s="312">
        <v>31459.313999999998</v>
      </c>
      <c r="J473" s="312">
        <v>300437.86</v>
      </c>
      <c r="K473" s="312">
        <v>65221.84</v>
      </c>
    </row>
    <row r="474" spans="1:11" x14ac:dyDescent="0.2">
      <c r="A474" s="312">
        <v>1950</v>
      </c>
      <c r="B474" s="312">
        <v>3.8140700000000001</v>
      </c>
      <c r="C474" s="312">
        <v>45</v>
      </c>
      <c r="D474" s="312">
        <v>5563.8149000000003</v>
      </c>
      <c r="E474" s="312">
        <v>18095.135999999999</v>
      </c>
      <c r="F474" s="312">
        <v>368829.23</v>
      </c>
      <c r="G474" s="312">
        <v>8894.4663</v>
      </c>
      <c r="H474" s="312">
        <v>20056.791000000001</v>
      </c>
      <c r="I474" s="312">
        <v>32665.534</v>
      </c>
      <c r="J474" s="312">
        <v>300271.05</v>
      </c>
      <c r="K474" s="312">
        <v>66223</v>
      </c>
    </row>
    <row r="475" spans="1:11" x14ac:dyDescent="0.2">
      <c r="A475" s="312">
        <v>1950</v>
      </c>
      <c r="B475" s="312">
        <v>3.8693469999999999</v>
      </c>
      <c r="C475" s="312">
        <v>50</v>
      </c>
      <c r="D475" s="312">
        <v>5708.8720000000003</v>
      </c>
      <c r="E475" s="312">
        <v>18739.560000000001</v>
      </c>
      <c r="F475" s="312">
        <v>360574.31</v>
      </c>
      <c r="G475" s="312">
        <v>9224.3037999999997</v>
      </c>
      <c r="H475" s="312">
        <v>21241.776999999998</v>
      </c>
      <c r="I475" s="312">
        <v>33920.557999999997</v>
      </c>
      <c r="J475" s="312">
        <v>297538.25</v>
      </c>
      <c r="K475" s="312">
        <v>66927.392999999996</v>
      </c>
    </row>
    <row r="476" spans="1:11" x14ac:dyDescent="0.2">
      <c r="A476" s="312">
        <v>1950</v>
      </c>
      <c r="B476" s="312">
        <v>3.924623</v>
      </c>
      <c r="C476" s="312">
        <v>50</v>
      </c>
      <c r="D476" s="312">
        <v>5863.0546999999997</v>
      </c>
      <c r="E476" s="312">
        <v>19432.199000000001</v>
      </c>
      <c r="F476" s="312">
        <v>348542.94</v>
      </c>
      <c r="G476" s="312">
        <v>9578.6767</v>
      </c>
      <c r="H476" s="312">
        <v>22432.167000000001</v>
      </c>
      <c r="I476" s="312">
        <v>35224.148000000001</v>
      </c>
      <c r="J476" s="312">
        <v>292174.88</v>
      </c>
      <c r="K476" s="312">
        <v>67322.301000000007</v>
      </c>
    </row>
    <row r="477" spans="1:11" x14ac:dyDescent="0.2">
      <c r="A477" s="312">
        <v>1950</v>
      </c>
      <c r="B477" s="312">
        <v>3.9798990000000001</v>
      </c>
      <c r="C477" s="312">
        <v>55</v>
      </c>
      <c r="D477" s="312">
        <v>6026.6578</v>
      </c>
      <c r="E477" s="312">
        <v>20180.826000000001</v>
      </c>
      <c r="F477" s="312">
        <v>333328.63</v>
      </c>
      <c r="G477" s="312">
        <v>9961.4429</v>
      </c>
      <c r="H477" s="312">
        <v>23622.631000000001</v>
      </c>
      <c r="I477" s="312">
        <v>36574.512999999999</v>
      </c>
      <c r="J477" s="312">
        <v>284358.53000000003</v>
      </c>
      <c r="K477" s="312">
        <v>67400.573999999993</v>
      </c>
    </row>
    <row r="478" spans="1:11" x14ac:dyDescent="0.2">
      <c r="A478" s="312">
        <v>1950</v>
      </c>
      <c r="B478" s="312">
        <v>4.0351759999999999</v>
      </c>
      <c r="C478" s="312">
        <v>55</v>
      </c>
      <c r="D478" s="312">
        <v>6199.6211999999996</v>
      </c>
      <c r="E478" s="312">
        <v>20994.755000000001</v>
      </c>
      <c r="F478" s="312">
        <v>315698.03999999998</v>
      </c>
      <c r="G478" s="312">
        <v>10377.478999999999</v>
      </c>
      <c r="H478" s="312">
        <v>24807.866999999998</v>
      </c>
      <c r="I478" s="312">
        <v>37967.769</v>
      </c>
      <c r="J478" s="312">
        <v>274462.78999999998</v>
      </c>
      <c r="K478" s="312">
        <v>67160.942999999999</v>
      </c>
    </row>
    <row r="479" spans="1:11" x14ac:dyDescent="0.2">
      <c r="A479" s="312">
        <v>1950</v>
      </c>
      <c r="B479" s="312">
        <v>4.090452</v>
      </c>
      <c r="C479" s="312">
        <v>60</v>
      </c>
      <c r="D479" s="312">
        <v>6381.7527</v>
      </c>
      <c r="E479" s="312">
        <v>21883.893</v>
      </c>
      <c r="F479" s="312">
        <v>296517.55</v>
      </c>
      <c r="G479" s="312">
        <v>10831.465</v>
      </c>
      <c r="H479" s="312">
        <v>25983.605</v>
      </c>
      <c r="I479" s="312">
        <v>39397.684999999998</v>
      </c>
      <c r="J479" s="312">
        <v>262939.46999999997</v>
      </c>
      <c r="K479" s="312">
        <v>66607.923999999999</v>
      </c>
    </row>
    <row r="480" spans="1:11" x14ac:dyDescent="0.2">
      <c r="A480" s="312">
        <v>1950</v>
      </c>
      <c r="B480" s="312">
        <v>4.1457290000000002</v>
      </c>
      <c r="C480" s="312">
        <v>65</v>
      </c>
      <c r="D480" s="312">
        <v>6573.6001999999999</v>
      </c>
      <c r="E480" s="312">
        <v>22859.714</v>
      </c>
      <c r="F480" s="312">
        <v>276665.8</v>
      </c>
      <c r="G480" s="312">
        <v>11332.098</v>
      </c>
      <c r="H480" s="312">
        <v>27147.116000000002</v>
      </c>
      <c r="I480" s="312">
        <v>40855.516000000003</v>
      </c>
      <c r="J480" s="312">
        <v>250225.31</v>
      </c>
      <c r="K480" s="312">
        <v>65751.862999999998</v>
      </c>
    </row>
    <row r="481" spans="1:11" x14ac:dyDescent="0.2">
      <c r="A481" s="312">
        <v>1950</v>
      </c>
      <c r="B481" s="312">
        <v>4.2010050000000003</v>
      </c>
      <c r="C481" s="312">
        <v>65</v>
      </c>
      <c r="D481" s="312">
        <v>6776.6954999999998</v>
      </c>
      <c r="E481" s="312">
        <v>23935.56</v>
      </c>
      <c r="F481" s="312">
        <v>256902.32</v>
      </c>
      <c r="G481" s="312">
        <v>11899.393</v>
      </c>
      <c r="H481" s="312">
        <v>28297.077000000001</v>
      </c>
      <c r="I481" s="312">
        <v>42330.034</v>
      </c>
      <c r="J481" s="312">
        <v>236706.84</v>
      </c>
      <c r="K481" s="312">
        <v>64608.65</v>
      </c>
    </row>
    <row r="482" spans="1:11" x14ac:dyDescent="0.2">
      <c r="A482" s="312">
        <v>1950</v>
      </c>
      <c r="B482" s="312">
        <v>4.2562810000000004</v>
      </c>
      <c r="C482" s="312">
        <v>70</v>
      </c>
      <c r="D482" s="312">
        <v>6993.4314999999997</v>
      </c>
      <c r="E482" s="312">
        <v>25128.037</v>
      </c>
      <c r="F482" s="312">
        <v>237749.52</v>
      </c>
      <c r="G482" s="312">
        <v>12568.763999999999</v>
      </c>
      <c r="H482" s="312">
        <v>29432.989000000001</v>
      </c>
      <c r="I482" s="312">
        <v>43807.692000000003</v>
      </c>
      <c r="J482" s="312">
        <v>222716.18</v>
      </c>
      <c r="K482" s="312">
        <v>63199.499000000003</v>
      </c>
    </row>
    <row r="483" spans="1:11" x14ac:dyDescent="0.2">
      <c r="A483" s="312">
        <v>1950</v>
      </c>
      <c r="B483" s="312">
        <v>4.3115579999999998</v>
      </c>
      <c r="C483" s="312">
        <v>75</v>
      </c>
      <c r="D483" s="312">
        <v>7225.9889999999996</v>
      </c>
      <c r="E483" s="312">
        <v>26463.835999999999</v>
      </c>
      <c r="F483" s="312">
        <v>219524.58</v>
      </c>
      <c r="G483" s="312">
        <v>13390.404</v>
      </c>
      <c r="H483" s="312">
        <v>30554.028999999999</v>
      </c>
      <c r="I483" s="312">
        <v>45272.887999999999</v>
      </c>
      <c r="J483" s="312">
        <v>208541.89</v>
      </c>
      <c r="K483" s="312">
        <v>61550.432999999997</v>
      </c>
    </row>
    <row r="484" spans="1:11" x14ac:dyDescent="0.2">
      <c r="A484" s="312">
        <v>1950</v>
      </c>
      <c r="B484" s="312">
        <v>4.3668339999999999</v>
      </c>
      <c r="C484" s="312">
        <v>80</v>
      </c>
      <c r="D484" s="312">
        <v>7475.9946</v>
      </c>
      <c r="E484" s="312">
        <v>27982.486000000001</v>
      </c>
      <c r="F484" s="312">
        <v>202428.82</v>
      </c>
      <c r="G484" s="312">
        <v>14420.894</v>
      </c>
      <c r="H484" s="312">
        <v>31657.616000000002</v>
      </c>
      <c r="I484" s="312">
        <v>46708.358999999997</v>
      </c>
      <c r="J484" s="312">
        <v>194440.46</v>
      </c>
      <c r="K484" s="312">
        <v>59691.720999999998</v>
      </c>
    </row>
    <row r="485" spans="1:11" x14ac:dyDescent="0.2">
      <c r="A485" s="312">
        <v>1950</v>
      </c>
      <c r="B485" s="312">
        <v>4.4221110000000001</v>
      </c>
      <c r="C485" s="312">
        <v>85</v>
      </c>
      <c r="D485" s="312">
        <v>7745.0888000000004</v>
      </c>
      <c r="E485" s="312">
        <v>29732.530999999999</v>
      </c>
      <c r="F485" s="312">
        <v>186636.34</v>
      </c>
      <c r="G485" s="312">
        <v>15712.678</v>
      </c>
      <c r="H485" s="312">
        <v>32738.052</v>
      </c>
      <c r="I485" s="312">
        <v>48095.588000000003</v>
      </c>
      <c r="J485" s="312">
        <v>180645.66</v>
      </c>
      <c r="K485" s="312">
        <v>57657.254999999997</v>
      </c>
    </row>
    <row r="486" spans="1:11" x14ac:dyDescent="0.2">
      <c r="A486" s="312">
        <v>1950</v>
      </c>
      <c r="B486" s="312">
        <v>4.4773870000000002</v>
      </c>
      <c r="C486" s="312">
        <v>90</v>
      </c>
      <c r="D486" s="312">
        <v>8035.2954</v>
      </c>
      <c r="E486" s="312">
        <v>31766.124</v>
      </c>
      <c r="F486" s="312">
        <v>172324.73</v>
      </c>
      <c r="G486" s="312">
        <v>17305.921999999999</v>
      </c>
      <c r="H486" s="312">
        <v>33786.26</v>
      </c>
      <c r="I486" s="312">
        <v>49415.32</v>
      </c>
      <c r="J486" s="312">
        <v>167372.01</v>
      </c>
      <c r="K486" s="312">
        <v>55483.264999999999</v>
      </c>
    </row>
    <row r="487" spans="1:11" x14ac:dyDescent="0.2">
      <c r="A487" s="312">
        <v>1950</v>
      </c>
      <c r="B487" s="312">
        <v>4.5326630000000003</v>
      </c>
      <c r="C487" s="312">
        <v>95</v>
      </c>
      <c r="D487" s="312">
        <v>8349.4060000000009</v>
      </c>
      <c r="E487" s="312">
        <v>34139.692999999999</v>
      </c>
      <c r="F487" s="312">
        <v>159637.16</v>
      </c>
      <c r="G487" s="312">
        <v>19223.791000000001</v>
      </c>
      <c r="H487" s="312">
        <v>34790.523000000001</v>
      </c>
      <c r="I487" s="312">
        <v>50648.038</v>
      </c>
      <c r="J487" s="312">
        <v>154807.64000000001</v>
      </c>
      <c r="K487" s="312">
        <v>53206.606</v>
      </c>
    </row>
    <row r="488" spans="1:11" x14ac:dyDescent="0.2">
      <c r="A488" s="312">
        <v>1950</v>
      </c>
      <c r="B488" s="312">
        <v>4.5879399999999997</v>
      </c>
      <c r="C488" s="312">
        <v>100</v>
      </c>
      <c r="D488" s="312">
        <v>8692.2443999999996</v>
      </c>
      <c r="E488" s="312">
        <v>36928.624000000003</v>
      </c>
      <c r="F488" s="312">
        <v>148652.34</v>
      </c>
      <c r="G488" s="312">
        <v>21470.7</v>
      </c>
      <c r="H488" s="312">
        <v>35737.542999999998</v>
      </c>
      <c r="I488" s="312">
        <v>51774.46</v>
      </c>
      <c r="J488" s="312">
        <v>143096.63</v>
      </c>
      <c r="K488" s="312">
        <v>50863.44</v>
      </c>
    </row>
    <row r="489" spans="1:11" x14ac:dyDescent="0.2">
      <c r="A489" s="312">
        <v>1950</v>
      </c>
      <c r="B489" s="312">
        <v>4.6432159999999998</v>
      </c>
      <c r="C489" s="312">
        <v>110</v>
      </c>
      <c r="D489" s="312">
        <v>9071.7913000000008</v>
      </c>
      <c r="E489" s="312">
        <v>40237.159</v>
      </c>
      <c r="F489" s="312">
        <v>139340.20000000001</v>
      </c>
      <c r="G489" s="312">
        <v>24033.005000000001</v>
      </c>
      <c r="H489" s="312">
        <v>36613.462</v>
      </c>
      <c r="I489" s="312">
        <v>52775.89</v>
      </c>
      <c r="J489" s="312">
        <v>132318.35</v>
      </c>
      <c r="K489" s="312">
        <v>48487.896999999997</v>
      </c>
    </row>
    <row r="490" spans="1:11" x14ac:dyDescent="0.2">
      <c r="A490" s="312">
        <v>1950</v>
      </c>
      <c r="B490" s="312">
        <v>4.698493</v>
      </c>
      <c r="C490" s="312">
        <v>110</v>
      </c>
      <c r="D490" s="312">
        <v>9498.3451999999997</v>
      </c>
      <c r="E490" s="312">
        <v>44209.622000000003</v>
      </c>
      <c r="F490" s="312">
        <v>131526.68</v>
      </c>
      <c r="G490" s="312">
        <v>26882.934000000001</v>
      </c>
      <c r="H490" s="312">
        <v>37404.451999999997</v>
      </c>
      <c r="I490" s="312">
        <v>53634.656000000003</v>
      </c>
      <c r="J490" s="312">
        <v>122473.85</v>
      </c>
      <c r="K490" s="312">
        <v>46111.008000000002</v>
      </c>
    </row>
    <row r="491" spans="1:11" x14ac:dyDescent="0.2">
      <c r="A491" s="312">
        <v>1950</v>
      </c>
      <c r="B491" s="312">
        <v>4.7537690000000001</v>
      </c>
      <c r="C491" s="312">
        <v>120</v>
      </c>
      <c r="D491" s="312">
        <v>9982.9627</v>
      </c>
      <c r="E491" s="312">
        <v>49024.080999999998</v>
      </c>
      <c r="F491" s="312">
        <v>124892.43</v>
      </c>
      <c r="G491" s="312">
        <v>29983.697</v>
      </c>
      <c r="H491" s="312">
        <v>38096.663999999997</v>
      </c>
      <c r="I491" s="312">
        <v>54334.565999999999</v>
      </c>
      <c r="J491" s="312">
        <v>113487.94</v>
      </c>
      <c r="K491" s="312">
        <v>43760.273999999998</v>
      </c>
    </row>
    <row r="492" spans="1:11" x14ac:dyDescent="0.2">
      <c r="A492" s="312">
        <v>1950</v>
      </c>
      <c r="B492" s="312">
        <v>4.8090450000000002</v>
      </c>
      <c r="C492" s="312">
        <v>130</v>
      </c>
      <c r="D492" s="312">
        <v>10536.677</v>
      </c>
      <c r="E492" s="312">
        <v>54868.858</v>
      </c>
      <c r="F492" s="312">
        <v>119025.84</v>
      </c>
      <c r="G492" s="312">
        <v>33293.461000000003</v>
      </c>
      <c r="H492" s="312">
        <v>38676.182000000001</v>
      </c>
      <c r="I492" s="312">
        <v>54861.42</v>
      </c>
      <c r="J492" s="312">
        <v>105228.63</v>
      </c>
      <c r="K492" s="312">
        <v>41459.546000000002</v>
      </c>
    </row>
    <row r="493" spans="1:11" x14ac:dyDescent="0.2">
      <c r="A493" s="312">
        <v>1950</v>
      </c>
      <c r="B493" s="312">
        <v>4.8643219999999996</v>
      </c>
      <c r="C493" s="312">
        <v>130</v>
      </c>
      <c r="D493" s="312">
        <v>11170.772999999999</v>
      </c>
      <c r="E493" s="312">
        <v>61911.839999999997</v>
      </c>
      <c r="F493" s="312">
        <v>113505.88</v>
      </c>
      <c r="G493" s="312">
        <v>36766.864000000001</v>
      </c>
      <c r="H493" s="312">
        <v>39128.866999999998</v>
      </c>
      <c r="I493" s="312">
        <v>55203.28</v>
      </c>
      <c r="J493" s="312">
        <v>97530.426000000007</v>
      </c>
      <c r="K493" s="312">
        <v>39228.879999999997</v>
      </c>
    </row>
    <row r="494" spans="1:11" x14ac:dyDescent="0.2">
      <c r="A494" s="312">
        <v>1950</v>
      </c>
      <c r="B494" s="312">
        <v>4.9195979999999997</v>
      </c>
      <c r="C494" s="312">
        <v>140</v>
      </c>
      <c r="D494" s="312">
        <v>11897.785</v>
      </c>
      <c r="E494" s="312">
        <v>70270.702999999994</v>
      </c>
      <c r="F494" s="312">
        <v>107980.23</v>
      </c>
      <c r="G494" s="312">
        <v>40358.616999999998</v>
      </c>
      <c r="H494" s="312">
        <v>39440.26</v>
      </c>
      <c r="I494" s="312">
        <v>55350.796000000002</v>
      </c>
      <c r="J494" s="312">
        <v>90213.422000000006</v>
      </c>
      <c r="K494" s="312">
        <v>37084.400000000001</v>
      </c>
    </row>
    <row r="495" spans="1:11" x14ac:dyDescent="0.2">
      <c r="A495" s="312">
        <v>1950</v>
      </c>
      <c r="B495" s="312">
        <v>4.9748739999999998</v>
      </c>
      <c r="C495" s="312">
        <v>150</v>
      </c>
      <c r="D495" s="312">
        <v>12733.535</v>
      </c>
      <c r="E495" s="312">
        <v>79990.827000000005</v>
      </c>
      <c r="F495" s="312">
        <v>102227.33</v>
      </c>
      <c r="G495" s="312">
        <v>44034.633000000002</v>
      </c>
      <c r="H495" s="312">
        <v>39596.074000000001</v>
      </c>
      <c r="I495" s="312">
        <v>55297.656000000003</v>
      </c>
      <c r="J495" s="312">
        <v>83106.676999999996</v>
      </c>
      <c r="K495" s="312">
        <v>35038.633000000002</v>
      </c>
    </row>
    <row r="496" spans="1:11" x14ac:dyDescent="0.2">
      <c r="A496" s="312">
        <v>1950</v>
      </c>
      <c r="B496" s="312">
        <v>5.030151</v>
      </c>
      <c r="C496" s="312">
        <v>160</v>
      </c>
      <c r="D496" s="312">
        <v>13699.81</v>
      </c>
      <c r="E496" s="312">
        <v>91032.756999999998</v>
      </c>
      <c r="F496" s="312">
        <v>96216.993000000002</v>
      </c>
      <c r="G496" s="312">
        <v>47782.116999999998</v>
      </c>
      <c r="H496" s="312">
        <v>39583.07</v>
      </c>
      <c r="I496" s="312">
        <v>55040.53</v>
      </c>
      <c r="J496" s="312">
        <v>76085.153999999995</v>
      </c>
      <c r="K496" s="312">
        <v>33100.690999999999</v>
      </c>
    </row>
    <row r="497" spans="1:11" x14ac:dyDescent="0.2">
      <c r="A497" s="312">
        <v>1950</v>
      </c>
      <c r="B497" s="312">
        <v>5.0854270000000001</v>
      </c>
      <c r="C497" s="312">
        <v>160</v>
      </c>
      <c r="D497" s="312">
        <v>14825.986999999999</v>
      </c>
      <c r="E497" s="312">
        <v>103270.69</v>
      </c>
      <c r="F497" s="312">
        <v>90080.017999999996</v>
      </c>
      <c r="G497" s="312">
        <v>51600.5</v>
      </c>
      <c r="H497" s="312">
        <v>39390.184999999998</v>
      </c>
      <c r="I497" s="312">
        <v>54578.864000000001</v>
      </c>
      <c r="J497" s="312">
        <v>69105.985000000001</v>
      </c>
      <c r="K497" s="312">
        <v>31275.870999999999</v>
      </c>
    </row>
    <row r="498" spans="1:11" x14ac:dyDescent="0.2">
      <c r="A498" s="312">
        <v>1950</v>
      </c>
      <c r="B498" s="312">
        <v>5.1407040000000004</v>
      </c>
      <c r="C498" s="312">
        <v>170</v>
      </c>
      <c r="D498" s="312">
        <v>16148.174000000001</v>
      </c>
      <c r="E498" s="312">
        <v>116495.91</v>
      </c>
      <c r="F498" s="312">
        <v>83988.076000000001</v>
      </c>
      <c r="G498" s="312">
        <v>55486.974000000002</v>
      </c>
      <c r="H498" s="312">
        <v>39010.089</v>
      </c>
      <c r="I498" s="312">
        <v>53914.779000000002</v>
      </c>
      <c r="J498" s="312">
        <v>62211.309000000001</v>
      </c>
      <c r="K498" s="312">
        <v>29565.445</v>
      </c>
    </row>
    <row r="499" spans="1:11" x14ac:dyDescent="0.2">
      <c r="A499" s="312">
        <v>1950</v>
      </c>
      <c r="B499" s="312">
        <v>5.1959799999999996</v>
      </c>
      <c r="C499" s="312">
        <v>180</v>
      </c>
      <c r="D499" s="312">
        <v>17705.643</v>
      </c>
      <c r="E499" s="312">
        <v>130426.97</v>
      </c>
      <c r="F499" s="312">
        <v>78110.428</v>
      </c>
      <c r="G499" s="312">
        <v>59428.385999999999</v>
      </c>
      <c r="H499" s="312">
        <v>38440.495000000003</v>
      </c>
      <c r="I499" s="312">
        <v>53052.873</v>
      </c>
      <c r="J499" s="312">
        <v>55483.686999999998</v>
      </c>
      <c r="K499" s="312">
        <v>27967.188999999998</v>
      </c>
    </row>
    <row r="500" spans="1:11" x14ac:dyDescent="0.2">
      <c r="A500" s="312">
        <v>1950</v>
      </c>
      <c r="B500" s="312">
        <v>5.2512559999999997</v>
      </c>
      <c r="C500" s="312">
        <v>190</v>
      </c>
      <c r="D500" s="312">
        <v>19535.47</v>
      </c>
      <c r="E500" s="312">
        <v>144723.99</v>
      </c>
      <c r="F500" s="312">
        <v>72590.971999999994</v>
      </c>
      <c r="G500" s="312">
        <v>63400.56</v>
      </c>
      <c r="H500" s="312">
        <v>37684.783000000003</v>
      </c>
      <c r="I500" s="312">
        <v>51999.856</v>
      </c>
      <c r="J500" s="312">
        <v>49005.321000000004</v>
      </c>
      <c r="K500" s="312">
        <v>26476.48</v>
      </c>
    </row>
    <row r="501" spans="1:11" x14ac:dyDescent="0.2">
      <c r="A501" s="312">
        <v>1950</v>
      </c>
      <c r="B501" s="312">
        <v>5.3065329999999999</v>
      </c>
      <c r="C501" s="312">
        <v>200</v>
      </c>
      <c r="D501" s="312">
        <v>21667.007000000001</v>
      </c>
      <c r="E501" s="312">
        <v>159005.29999999999</v>
      </c>
      <c r="F501" s="312">
        <v>67526.861000000004</v>
      </c>
      <c r="G501" s="312">
        <v>67373.020999999993</v>
      </c>
      <c r="H501" s="312">
        <v>36751.701000000001</v>
      </c>
      <c r="I501" s="312">
        <v>50764.24</v>
      </c>
      <c r="J501" s="312">
        <v>42849.472999999998</v>
      </c>
      <c r="K501" s="312">
        <v>25087.008999999998</v>
      </c>
    </row>
    <row r="502" spans="1:11" x14ac:dyDescent="0.2">
      <c r="A502" s="312">
        <v>1950</v>
      </c>
      <c r="B502" s="312">
        <v>5.361809</v>
      </c>
      <c r="C502" s="312">
        <v>200</v>
      </c>
      <c r="D502" s="312">
        <v>24117.275000000001</v>
      </c>
      <c r="E502" s="312">
        <v>172857.67</v>
      </c>
      <c r="F502" s="312">
        <v>62954.894</v>
      </c>
      <c r="G502" s="312">
        <v>71312.820000000007</v>
      </c>
      <c r="H502" s="312">
        <v>35654.557000000001</v>
      </c>
      <c r="I502" s="312">
        <v>49356.381999999998</v>
      </c>
      <c r="J502" s="312">
        <v>37080.928</v>
      </c>
      <c r="K502" s="312">
        <v>23791.303</v>
      </c>
    </row>
    <row r="503" spans="1:11" x14ac:dyDescent="0.2">
      <c r="A503" s="312">
        <v>1950</v>
      </c>
      <c r="B503" s="312">
        <v>5.4170860000000003</v>
      </c>
      <c r="C503" s="312">
        <v>250</v>
      </c>
      <c r="D503" s="312">
        <v>26888.752</v>
      </c>
      <c r="E503" s="312">
        <v>185840.08</v>
      </c>
      <c r="F503" s="312">
        <v>58853.358</v>
      </c>
      <c r="G503" s="312">
        <v>75183.308999999994</v>
      </c>
      <c r="H503" s="312">
        <v>34409.970999999998</v>
      </c>
      <c r="I503" s="312">
        <v>47788.847999999998</v>
      </c>
      <c r="J503" s="312">
        <v>31753.266</v>
      </c>
      <c r="K503" s="312">
        <v>22581.206999999999</v>
      </c>
    </row>
    <row r="504" spans="1:11" x14ac:dyDescent="0.2">
      <c r="A504" s="312">
        <v>1950</v>
      </c>
      <c r="B504" s="312">
        <v>5.4723620000000004</v>
      </c>
      <c r="C504" s="312">
        <v>250</v>
      </c>
      <c r="D504" s="312">
        <v>29969.242999999999</v>
      </c>
      <c r="E504" s="312">
        <v>197491.69</v>
      </c>
      <c r="F504" s="312">
        <v>55151.769</v>
      </c>
      <c r="G504" s="312">
        <v>78939.978000000003</v>
      </c>
      <c r="H504" s="312">
        <v>33036.158000000003</v>
      </c>
      <c r="I504" s="312">
        <v>46076.536999999997</v>
      </c>
      <c r="J504" s="312">
        <v>26906.101999999999</v>
      </c>
      <c r="K504" s="312">
        <v>21448.093000000001</v>
      </c>
    </row>
    <row r="505" spans="1:11" x14ac:dyDescent="0.2">
      <c r="A505" s="312">
        <v>1950</v>
      </c>
      <c r="B505" s="312">
        <v>5.5276379999999996</v>
      </c>
      <c r="C505" s="312">
        <v>250</v>
      </c>
      <c r="D505" s="312">
        <v>33333.337</v>
      </c>
      <c r="E505" s="312">
        <v>207354.62</v>
      </c>
      <c r="F505" s="312">
        <v>51736.713000000003</v>
      </c>
      <c r="G505" s="312">
        <v>82527.013999999996</v>
      </c>
      <c r="H505" s="312">
        <v>31552.017</v>
      </c>
      <c r="I505" s="312">
        <v>44236.656999999999</v>
      </c>
      <c r="J505" s="312">
        <v>22566.252</v>
      </c>
      <c r="K505" s="312">
        <v>20383.285</v>
      </c>
    </row>
    <row r="506" spans="1:11" x14ac:dyDescent="0.2">
      <c r="A506" s="312">
        <v>1950</v>
      </c>
      <c r="B506" s="312">
        <v>5.5829139999999997</v>
      </c>
      <c r="C506" s="312">
        <v>250</v>
      </c>
      <c r="D506" s="312">
        <v>36944.493000000002</v>
      </c>
      <c r="E506" s="312">
        <v>215005.88</v>
      </c>
      <c r="F506" s="312">
        <v>48468.843000000001</v>
      </c>
      <c r="G506" s="312">
        <v>85876.039000000004</v>
      </c>
      <c r="H506" s="312">
        <v>29976.972000000002</v>
      </c>
      <c r="I506" s="312">
        <v>42288.396999999997</v>
      </c>
      <c r="J506" s="312">
        <v>18749.008999999998</v>
      </c>
      <c r="K506" s="312">
        <v>19378.718000000001</v>
      </c>
    </row>
    <row r="507" spans="1:11" x14ac:dyDescent="0.2">
      <c r="A507" s="312">
        <v>1950</v>
      </c>
      <c r="B507" s="312">
        <v>5.638191</v>
      </c>
      <c r="C507" s="312">
        <v>300</v>
      </c>
      <c r="D507" s="312">
        <v>40755.942000000003</v>
      </c>
      <c r="E507" s="312">
        <v>220103.14</v>
      </c>
      <c r="F507" s="312">
        <v>45213.124000000003</v>
      </c>
      <c r="G507" s="312">
        <v>88906.93</v>
      </c>
      <c r="H507" s="312">
        <v>28331.444</v>
      </c>
      <c r="I507" s="312">
        <v>40252.694000000003</v>
      </c>
      <c r="J507" s="312">
        <v>15458.28</v>
      </c>
      <c r="K507" s="312">
        <v>18426.958999999999</v>
      </c>
    </row>
    <row r="508" spans="1:11" x14ac:dyDescent="0.2">
      <c r="A508" s="312">
        <v>1950</v>
      </c>
      <c r="B508" s="312">
        <v>5.6934670000000001</v>
      </c>
      <c r="C508" s="312">
        <v>300</v>
      </c>
      <c r="D508" s="312">
        <v>44711.919000000002</v>
      </c>
      <c r="E508" s="312">
        <v>222430.84</v>
      </c>
      <c r="F508" s="312">
        <v>41876.324999999997</v>
      </c>
      <c r="G508" s="312">
        <v>91526.822</v>
      </c>
      <c r="H508" s="312">
        <v>26637.434000000001</v>
      </c>
      <c r="I508" s="312">
        <v>38152.042999999998</v>
      </c>
      <c r="J508" s="312">
        <v>12682.377</v>
      </c>
      <c r="K508" s="312">
        <v>17520.901000000002</v>
      </c>
    </row>
    <row r="509" spans="1:11" x14ac:dyDescent="0.2">
      <c r="A509" s="312">
        <v>1950</v>
      </c>
      <c r="B509" s="312">
        <v>5.7487440000000003</v>
      </c>
      <c r="C509" s="312">
        <v>300</v>
      </c>
      <c r="D509" s="312">
        <v>48748.245000000003</v>
      </c>
      <c r="E509" s="312">
        <v>221927.76</v>
      </c>
      <c r="F509" s="312">
        <v>38437.546000000002</v>
      </c>
      <c r="G509" s="312">
        <v>93628.861999999994</v>
      </c>
      <c r="H509" s="312">
        <v>24919</v>
      </c>
      <c r="I509" s="312">
        <v>36010.182000000001</v>
      </c>
      <c r="J509" s="312">
        <v>10391.005999999999</v>
      </c>
      <c r="K509" s="312">
        <v>16653.863000000001</v>
      </c>
    </row>
    <row r="510" spans="1:11" x14ac:dyDescent="0.2">
      <c r="A510" s="312">
        <v>1950</v>
      </c>
      <c r="B510" s="312">
        <v>5.8040200000000004</v>
      </c>
      <c r="C510" s="312">
        <v>350</v>
      </c>
      <c r="D510" s="312">
        <v>52792.351999999999</v>
      </c>
      <c r="E510" s="312">
        <v>218695.8</v>
      </c>
      <c r="F510" s="312">
        <v>34935.692999999999</v>
      </c>
      <c r="G510" s="312">
        <v>95092.372000000003</v>
      </c>
      <c r="H510" s="312">
        <v>23202.054</v>
      </c>
      <c r="I510" s="312">
        <v>33851.315999999999</v>
      </c>
      <c r="J510" s="312">
        <v>8537.5843000000004</v>
      </c>
      <c r="K510" s="312">
        <v>15819.816999999999</v>
      </c>
    </row>
    <row r="511" spans="1:11" x14ac:dyDescent="0.2">
      <c r="A511" s="312">
        <v>1950</v>
      </c>
      <c r="B511" s="312">
        <v>5.8592959999999996</v>
      </c>
      <c r="C511" s="312">
        <v>350</v>
      </c>
      <c r="D511" s="312">
        <v>56763.19</v>
      </c>
      <c r="E511" s="312">
        <v>212978.99</v>
      </c>
      <c r="F511" s="312">
        <v>31415.805</v>
      </c>
      <c r="G511" s="312">
        <v>95786.043999999994</v>
      </c>
      <c r="H511" s="312">
        <v>21513.077000000001</v>
      </c>
      <c r="I511" s="312">
        <v>31699.09</v>
      </c>
      <c r="J511" s="312">
        <v>7067.2821999999996</v>
      </c>
      <c r="K511" s="312">
        <v>15013.39</v>
      </c>
    </row>
    <row r="512" spans="1:11" x14ac:dyDescent="0.2">
      <c r="A512" s="312">
        <v>1950</v>
      </c>
      <c r="B512" s="312">
        <v>5.9145729999999999</v>
      </c>
      <c r="C512" s="312">
        <v>350</v>
      </c>
      <c r="D512" s="312">
        <v>60572.837</v>
      </c>
      <c r="E512" s="312">
        <v>205130.64</v>
      </c>
      <c r="F512" s="312">
        <v>27917.651999999998</v>
      </c>
      <c r="G512" s="312">
        <v>95579.792000000001</v>
      </c>
      <c r="H512" s="312">
        <v>19877.281999999999</v>
      </c>
      <c r="I512" s="312">
        <v>29575.75</v>
      </c>
      <c r="J512" s="312">
        <v>5927.8388999999997</v>
      </c>
      <c r="K512" s="312">
        <v>14230.120999999999</v>
      </c>
    </row>
    <row r="513" spans="1:11" x14ac:dyDescent="0.2">
      <c r="A513" s="312">
        <v>1950</v>
      </c>
      <c r="B513" s="312">
        <v>5.969849</v>
      </c>
      <c r="C513" s="312">
        <v>400</v>
      </c>
      <c r="D513" s="312">
        <v>64129.73</v>
      </c>
      <c r="E513" s="312">
        <v>195567.48</v>
      </c>
      <c r="F513" s="312">
        <v>24489.465</v>
      </c>
      <c r="G513" s="312">
        <v>94370.466</v>
      </c>
      <c r="H513" s="312">
        <v>18316.723000000002</v>
      </c>
      <c r="I513" s="312">
        <v>27501.414000000001</v>
      </c>
      <c r="J513" s="312">
        <v>5078.5895</v>
      </c>
      <c r="K513" s="312">
        <v>13467.007</v>
      </c>
    </row>
    <row r="514" spans="1:11" x14ac:dyDescent="0.2">
      <c r="A514" s="312">
        <v>1950</v>
      </c>
      <c r="B514" s="312">
        <v>6.0251260000000002</v>
      </c>
      <c r="C514" s="312">
        <v>400</v>
      </c>
      <c r="D514" s="312">
        <v>67342.888999999996</v>
      </c>
      <c r="E514" s="312">
        <v>184731.12</v>
      </c>
      <c r="F514" s="312">
        <v>21194.06</v>
      </c>
      <c r="G514" s="312">
        <v>92113.756999999998</v>
      </c>
      <c r="H514" s="312">
        <v>16848.73</v>
      </c>
      <c r="I514" s="312">
        <v>25493.63</v>
      </c>
      <c r="J514" s="312">
        <v>4490.4620000000004</v>
      </c>
      <c r="K514" s="312">
        <v>12722.652</v>
      </c>
    </row>
    <row r="515" spans="1:11" x14ac:dyDescent="0.2">
      <c r="A515" s="312">
        <v>1950</v>
      </c>
      <c r="B515" s="312">
        <v>6.0804020000000003</v>
      </c>
      <c r="C515" s="312">
        <v>450</v>
      </c>
      <c r="D515" s="312">
        <v>70126.676999999996</v>
      </c>
      <c r="E515" s="312">
        <v>173063.36</v>
      </c>
      <c r="F515" s="312">
        <v>18100.513999999999</v>
      </c>
      <c r="G515" s="312">
        <v>88838.654999999999</v>
      </c>
      <c r="H515" s="312">
        <v>15484.924999999999</v>
      </c>
      <c r="I515" s="312">
        <v>23566.984</v>
      </c>
      <c r="J515" s="312">
        <v>4136.7367000000004</v>
      </c>
      <c r="K515" s="312">
        <v>11997.066999999999</v>
      </c>
    </row>
    <row r="516" spans="1:11" x14ac:dyDescent="0.2">
      <c r="A516" s="312">
        <v>1950</v>
      </c>
      <c r="B516" s="312">
        <v>6.1356780000000004</v>
      </c>
      <c r="C516" s="312">
        <v>450</v>
      </c>
      <c r="D516" s="312">
        <v>72406.907000000007</v>
      </c>
      <c r="E516" s="312">
        <v>160991.07999999999</v>
      </c>
      <c r="F516" s="312">
        <v>15272.245000000001</v>
      </c>
      <c r="G516" s="312">
        <v>84644.876999999993</v>
      </c>
      <c r="H516" s="312">
        <v>14231.043</v>
      </c>
      <c r="I516" s="312">
        <v>21733.37</v>
      </c>
      <c r="J516" s="312">
        <v>3988.5650000000001</v>
      </c>
      <c r="K516" s="312">
        <v>11291.379000000001</v>
      </c>
    </row>
    <row r="517" spans="1:11" x14ac:dyDescent="0.2">
      <c r="A517" s="312">
        <v>1950</v>
      </c>
      <c r="B517" s="312">
        <v>6.1909549999999998</v>
      </c>
      <c r="C517" s="312">
        <v>500</v>
      </c>
      <c r="D517" s="312">
        <v>74126.819000000003</v>
      </c>
      <c r="E517" s="312">
        <v>148914.32999999999</v>
      </c>
      <c r="F517" s="312">
        <v>12759.695</v>
      </c>
      <c r="G517" s="312">
        <v>79686.400999999998</v>
      </c>
      <c r="H517" s="312">
        <v>13087.53</v>
      </c>
      <c r="I517" s="312">
        <v>20002.153999999999</v>
      </c>
      <c r="J517" s="312">
        <v>4016.3009999999999</v>
      </c>
      <c r="K517" s="312">
        <v>10607.511</v>
      </c>
    </row>
    <row r="518" spans="1:11" x14ac:dyDescent="0.2">
      <c r="A518" s="312">
        <v>1950</v>
      </c>
      <c r="B518" s="312">
        <v>6.2462309999999999</v>
      </c>
      <c r="C518" s="312">
        <v>500</v>
      </c>
      <c r="D518" s="312">
        <v>75251.12</v>
      </c>
      <c r="E518" s="312">
        <v>137194.19</v>
      </c>
      <c r="F518" s="312">
        <v>10595.245999999999</v>
      </c>
      <c r="G518" s="312">
        <v>74141.535000000003</v>
      </c>
      <c r="H518" s="312">
        <v>12050.859</v>
      </c>
      <c r="I518" s="312">
        <v>18380.074000000001</v>
      </c>
      <c r="J518" s="312">
        <v>4190.4854999999998</v>
      </c>
      <c r="K518" s="312">
        <v>9947.4007999999994</v>
      </c>
    </row>
    <row r="519" spans="1:11" x14ac:dyDescent="0.2">
      <c r="A519" s="312">
        <v>1950</v>
      </c>
      <c r="B519" s="312">
        <v>6.301507</v>
      </c>
      <c r="C519" s="312">
        <v>550</v>
      </c>
      <c r="D519" s="312">
        <v>75768.706000000006</v>
      </c>
      <c r="E519" s="312">
        <v>126138.52</v>
      </c>
      <c r="F519" s="312">
        <v>8788.6959000000006</v>
      </c>
      <c r="G519" s="312">
        <v>68184.948000000004</v>
      </c>
      <c r="H519" s="312">
        <v>11114.754000000001</v>
      </c>
      <c r="I519" s="312">
        <v>16871.422999999999</v>
      </c>
      <c r="J519" s="312">
        <v>4482.0105000000003</v>
      </c>
      <c r="K519" s="312">
        <v>9312.5334000000003</v>
      </c>
    </row>
    <row r="520" spans="1:11" x14ac:dyDescent="0.2">
      <c r="A520" s="312">
        <v>1950</v>
      </c>
      <c r="B520" s="312">
        <v>6.3567840000000002</v>
      </c>
      <c r="C520" s="312">
        <v>600</v>
      </c>
      <c r="D520" s="312">
        <v>75694.062000000005</v>
      </c>
      <c r="E520" s="312">
        <v>115986.66</v>
      </c>
      <c r="F520" s="312">
        <v>7321.2784000000001</v>
      </c>
      <c r="G520" s="312">
        <v>61980.055999999997</v>
      </c>
      <c r="H520" s="312">
        <v>10271.419</v>
      </c>
      <c r="I520" s="312">
        <v>15478.147000000001</v>
      </c>
      <c r="J520" s="312">
        <v>4860.8270000000002</v>
      </c>
      <c r="K520" s="312">
        <v>8704.5759999999991</v>
      </c>
    </row>
    <row r="521" spans="1:11" x14ac:dyDescent="0.2">
      <c r="A521" s="312">
        <v>1950</v>
      </c>
      <c r="B521" s="312">
        <v>6.4120600000000003</v>
      </c>
      <c r="C521" s="312">
        <v>600</v>
      </c>
      <c r="D521" s="312">
        <v>75066.410999999993</v>
      </c>
      <c r="E521" s="312">
        <v>106899.79</v>
      </c>
      <c r="F521" s="312">
        <v>6141.7947000000004</v>
      </c>
      <c r="G521" s="312">
        <v>55678.936000000002</v>
      </c>
      <c r="H521" s="312">
        <v>9512.3585999999996</v>
      </c>
      <c r="I521" s="312">
        <v>14199.662</v>
      </c>
      <c r="J521" s="312">
        <v>5294.5210999999999</v>
      </c>
      <c r="K521" s="312">
        <v>8126.1379999999999</v>
      </c>
    </row>
    <row r="522" spans="1:11" x14ac:dyDescent="0.2">
      <c r="A522" s="312">
        <v>1950</v>
      </c>
      <c r="B522" s="312">
        <v>6.4673369999999997</v>
      </c>
      <c r="C522" s="312">
        <v>650</v>
      </c>
      <c r="D522" s="312">
        <v>73946.241999999998</v>
      </c>
      <c r="E522" s="312">
        <v>98950.884999999995</v>
      </c>
      <c r="F522" s="312">
        <v>5172.3544000000002</v>
      </c>
      <c r="G522" s="312">
        <v>49422.091999999997</v>
      </c>
      <c r="H522" s="312">
        <v>8828.8382000000001</v>
      </c>
      <c r="I522" s="312">
        <v>13032.956</v>
      </c>
      <c r="J522" s="312">
        <v>5748.0789999999997</v>
      </c>
      <c r="K522" s="312">
        <v>7580.2401</v>
      </c>
    </row>
    <row r="523" spans="1:11" x14ac:dyDescent="0.2">
      <c r="A523" s="312">
        <v>1950</v>
      </c>
      <c r="B523" s="312">
        <v>6.5226129999999998</v>
      </c>
      <c r="C523" s="312">
        <v>700</v>
      </c>
      <c r="D523" s="312">
        <v>72408.782000000007</v>
      </c>
      <c r="E523" s="312">
        <v>92118.865999999995</v>
      </c>
      <c r="F523" s="312">
        <v>4330.2389999999996</v>
      </c>
      <c r="G523" s="312">
        <v>43338.832999999999</v>
      </c>
      <c r="H523" s="312">
        <v>8212.0957999999991</v>
      </c>
      <c r="I523" s="312">
        <v>11972.953</v>
      </c>
      <c r="J523" s="312">
        <v>6182.0571</v>
      </c>
      <c r="K523" s="312">
        <v>7068.9744000000001</v>
      </c>
    </row>
    <row r="524" spans="1:11" x14ac:dyDescent="0.2">
      <c r="A524" s="312">
        <v>1950</v>
      </c>
      <c r="B524" s="312">
        <v>6.5778889999999999</v>
      </c>
      <c r="C524" s="312">
        <v>700</v>
      </c>
      <c r="D524" s="312">
        <v>70536.107999999993</v>
      </c>
      <c r="E524" s="312">
        <v>86292.320999999996</v>
      </c>
      <c r="F524" s="312">
        <v>3554.8287</v>
      </c>
      <c r="G524" s="312">
        <v>37548.934000000001</v>
      </c>
      <c r="H524" s="312">
        <v>7653.2435999999998</v>
      </c>
      <c r="I524" s="312">
        <v>11013.035</v>
      </c>
      <c r="J524" s="312">
        <v>6553.8152</v>
      </c>
      <c r="K524" s="312">
        <v>6593.1733999999997</v>
      </c>
    </row>
    <row r="525" spans="1:11" x14ac:dyDescent="0.2">
      <c r="A525" s="312">
        <v>1950</v>
      </c>
      <c r="B525" s="312">
        <v>6.6331660000000001</v>
      </c>
      <c r="C525" s="312">
        <v>750</v>
      </c>
      <c r="D525" s="312">
        <v>68410.013000000006</v>
      </c>
      <c r="E525" s="312">
        <v>81288.243000000002</v>
      </c>
      <c r="F525" s="312">
        <v>2824.4364</v>
      </c>
      <c r="G525" s="312">
        <v>32162.438999999998</v>
      </c>
      <c r="H525" s="312">
        <v>7143.2692999999999</v>
      </c>
      <c r="I525" s="312">
        <v>10145.393</v>
      </c>
      <c r="J525" s="312">
        <v>6822.3245999999999</v>
      </c>
      <c r="K525" s="312">
        <v>6152.7015000000001</v>
      </c>
    </row>
    <row r="526" spans="1:11" x14ac:dyDescent="0.2">
      <c r="A526" s="312">
        <v>1950</v>
      </c>
      <c r="B526" s="312">
        <v>6.6884420000000002</v>
      </c>
      <c r="C526" s="312">
        <v>800</v>
      </c>
      <c r="D526" s="312">
        <v>66106.934999999998</v>
      </c>
      <c r="E526" s="312">
        <v>76888.456000000006</v>
      </c>
      <c r="F526" s="312">
        <v>2150.1727000000001</v>
      </c>
      <c r="G526" s="312">
        <v>27273.782999999999</v>
      </c>
      <c r="H526" s="312">
        <v>6673.2824000000001</v>
      </c>
      <c r="I526" s="312">
        <v>9361.4748</v>
      </c>
      <c r="J526" s="312">
        <v>6954.9552999999996</v>
      </c>
      <c r="K526" s="312">
        <v>5746.4308000000001</v>
      </c>
    </row>
    <row r="527" spans="1:11" x14ac:dyDescent="0.2">
      <c r="A527" s="312">
        <v>1950</v>
      </c>
      <c r="B527" s="312">
        <v>6.7437189999999996</v>
      </c>
      <c r="C527" s="312">
        <v>850</v>
      </c>
      <c r="D527" s="312">
        <v>63694.978000000003</v>
      </c>
      <c r="E527" s="312">
        <v>72882.482999999993</v>
      </c>
      <c r="F527" s="312">
        <v>1553.1135999999999</v>
      </c>
      <c r="G527" s="312">
        <v>22952.99</v>
      </c>
      <c r="H527" s="312">
        <v>6235.2932000000001</v>
      </c>
      <c r="I527" s="312">
        <v>8652.5130000000008</v>
      </c>
      <c r="J527" s="312">
        <v>6935.2226000000001</v>
      </c>
      <c r="K527" s="312">
        <v>5372.3712999999998</v>
      </c>
    </row>
    <row r="528" spans="1:11" x14ac:dyDescent="0.2">
      <c r="A528" s="312">
        <v>1950</v>
      </c>
      <c r="B528" s="312">
        <v>6.7989949999999997</v>
      </c>
      <c r="C528" s="312">
        <v>900</v>
      </c>
      <c r="D528" s="312">
        <v>61232.358</v>
      </c>
      <c r="E528" s="312">
        <v>69096.377999999997</v>
      </c>
      <c r="F528" s="312">
        <v>1051.0745999999999</v>
      </c>
      <c r="G528" s="312">
        <v>19236.083999999999</v>
      </c>
      <c r="H528" s="312">
        <v>5822.7374</v>
      </c>
      <c r="I528" s="312">
        <v>8010.1575000000003</v>
      </c>
      <c r="J528" s="312">
        <v>6764.7550000000001</v>
      </c>
      <c r="K528" s="312">
        <v>5027.8377</v>
      </c>
    </row>
    <row r="529" spans="1:11" x14ac:dyDescent="0.2">
      <c r="A529" s="312">
        <v>1950</v>
      </c>
      <c r="B529" s="312">
        <v>6.8542709999999998</v>
      </c>
      <c r="C529" s="312">
        <v>950</v>
      </c>
      <c r="D529" s="312">
        <v>58767.593999999997</v>
      </c>
      <c r="E529" s="312">
        <v>65405.434000000001</v>
      </c>
      <c r="F529" s="312">
        <v>654.67100000000005</v>
      </c>
      <c r="G529" s="312">
        <v>16118.364</v>
      </c>
      <c r="H529" s="312">
        <v>5430.7821000000004</v>
      </c>
      <c r="I529" s="312">
        <v>7427.1058000000003</v>
      </c>
      <c r="J529" s="312">
        <v>6460.0994000000001</v>
      </c>
      <c r="K529" s="312">
        <v>4709.8648999999996</v>
      </c>
    </row>
    <row r="530" spans="1:11" x14ac:dyDescent="0.2">
      <c r="A530" s="312">
        <v>1950</v>
      </c>
      <c r="B530" s="312">
        <v>6.909548</v>
      </c>
      <c r="C530" s="312">
        <v>1000</v>
      </c>
      <c r="D530" s="312">
        <v>56340.451999999997</v>
      </c>
      <c r="E530" s="312">
        <v>61728.404999999999</v>
      </c>
      <c r="F530" s="312">
        <v>365.51420000000002</v>
      </c>
      <c r="G530" s="312">
        <v>13554.279</v>
      </c>
      <c r="H530" s="312">
        <v>5056.4739</v>
      </c>
      <c r="I530" s="312">
        <v>6897.1148999999996</v>
      </c>
      <c r="J530" s="312">
        <v>6045.9376000000002</v>
      </c>
      <c r="K530" s="312">
        <v>4415.8194999999996</v>
      </c>
    </row>
    <row r="531" spans="1:11" x14ac:dyDescent="0.2">
      <c r="A531" s="312">
        <v>1950</v>
      </c>
      <c r="B531" s="312">
        <v>6.9648240000000001</v>
      </c>
      <c r="C531" s="312">
        <v>1100</v>
      </c>
      <c r="D531" s="312">
        <v>53982.614999999998</v>
      </c>
      <c r="E531" s="312">
        <v>58015.947</v>
      </c>
      <c r="F531" s="312">
        <v>175.44215</v>
      </c>
      <c r="G531" s="312">
        <v>11464.423000000001</v>
      </c>
      <c r="H531" s="312">
        <v>4698.3662000000004</v>
      </c>
      <c r="I531" s="312">
        <v>6414.5273999999999</v>
      </c>
      <c r="J531" s="312">
        <v>5549.2183999999997</v>
      </c>
      <c r="K531" s="312">
        <v>4143.6944999999996</v>
      </c>
    </row>
    <row r="532" spans="1:11" x14ac:dyDescent="0.2">
      <c r="A532" s="312">
        <v>1950</v>
      </c>
      <c r="B532" s="312">
        <v>7.0201010000000004</v>
      </c>
      <c r="C532" s="312">
        <v>1100</v>
      </c>
      <c r="D532" s="312">
        <v>51717.904000000002</v>
      </c>
      <c r="E532" s="312">
        <v>54245.358</v>
      </c>
      <c r="F532" s="312">
        <v>67.325716</v>
      </c>
      <c r="G532" s="312">
        <v>9750.6553000000004</v>
      </c>
      <c r="H532" s="312">
        <v>4355.9825000000001</v>
      </c>
      <c r="I532" s="312">
        <v>5974.0964999999997</v>
      </c>
      <c r="J532" s="312">
        <v>4996.1230999999998</v>
      </c>
      <c r="K532" s="312">
        <v>3891.9400999999998</v>
      </c>
    </row>
    <row r="533" spans="1:11" x14ac:dyDescent="0.2">
      <c r="A533" s="312">
        <v>1950</v>
      </c>
      <c r="B533" s="312">
        <v>7.0753769999999996</v>
      </c>
      <c r="C533" s="312">
        <v>1200</v>
      </c>
      <c r="D533" s="312">
        <v>49560.824999999997</v>
      </c>
      <c r="E533" s="312">
        <v>50414.74</v>
      </c>
      <c r="F533" s="312">
        <v>17.843852999999999</v>
      </c>
      <c r="G533" s="312">
        <v>8317.8021000000008</v>
      </c>
      <c r="H533" s="312">
        <v>4029.1275999999998</v>
      </c>
      <c r="I533" s="312">
        <v>5570.7851000000001</v>
      </c>
      <c r="J533" s="312">
        <v>4410.4494999999997</v>
      </c>
      <c r="K533" s="312">
        <v>3659.0877999999998</v>
      </c>
    </row>
    <row r="534" spans="1:11" x14ac:dyDescent="0.2">
      <c r="A534" s="312">
        <v>1950</v>
      </c>
      <c r="B534" s="312">
        <v>7.1306529999999997</v>
      </c>
      <c r="C534" s="312">
        <v>1300</v>
      </c>
      <c r="D534" s="312">
        <v>47513.631999999998</v>
      </c>
      <c r="E534" s="312">
        <v>46539.063999999998</v>
      </c>
      <c r="F534" s="312">
        <v>2.2062238000000001</v>
      </c>
      <c r="G534" s="312">
        <v>7094.5063</v>
      </c>
      <c r="H534" s="312">
        <v>3717.4697999999999</v>
      </c>
      <c r="I534" s="312">
        <v>5199.55</v>
      </c>
      <c r="J534" s="312">
        <v>3812.8631999999998</v>
      </c>
      <c r="K534" s="312">
        <v>3443.5834</v>
      </c>
    </row>
    <row r="535" spans="1:11" x14ac:dyDescent="0.2">
      <c r="A535" s="312">
        <v>1950</v>
      </c>
      <c r="B535" s="312">
        <v>7.1859299999999999</v>
      </c>
      <c r="C535" s="312">
        <v>1300</v>
      </c>
      <c r="D535" s="312">
        <v>45564.042000000001</v>
      </c>
      <c r="E535" s="312">
        <v>42646.781000000003</v>
      </c>
      <c r="F535" s="496">
        <v>4.8939999999999999E-9</v>
      </c>
      <c r="G535" s="312">
        <v>6042.8877000000002</v>
      </c>
      <c r="H535" s="312">
        <v>3420.2707999999998</v>
      </c>
      <c r="I535" s="312">
        <v>4855.3729999999996</v>
      </c>
      <c r="J535" s="312">
        <v>3220.8995</v>
      </c>
      <c r="K535" s="312">
        <v>3244.1226000000001</v>
      </c>
    </row>
    <row r="536" spans="1:11" x14ac:dyDescent="0.2">
      <c r="A536" s="312">
        <v>1950</v>
      </c>
      <c r="B536" s="312">
        <v>7.241206</v>
      </c>
      <c r="C536" s="312">
        <v>1400</v>
      </c>
      <c r="D536" s="312">
        <v>43685.732000000004</v>
      </c>
      <c r="E536" s="312">
        <v>38774.832999999999</v>
      </c>
      <c r="F536" s="312">
        <v>0</v>
      </c>
      <c r="G536" s="312">
        <v>5149.2056000000002</v>
      </c>
      <c r="H536" s="312">
        <v>3136.5203999999999</v>
      </c>
      <c r="I536" s="312">
        <v>4533.6364999999996</v>
      </c>
      <c r="J536" s="312">
        <v>2649.5291000000002</v>
      </c>
      <c r="K536" s="312">
        <v>3059.5529999999999</v>
      </c>
    </row>
    <row r="537" spans="1:11" x14ac:dyDescent="0.2">
      <c r="A537" s="312">
        <v>1950</v>
      </c>
      <c r="B537" s="312">
        <v>7.2964830000000003</v>
      </c>
      <c r="C537" s="312">
        <v>1500</v>
      </c>
      <c r="D537" s="312">
        <v>41841.703999999998</v>
      </c>
      <c r="E537" s="312">
        <v>34964.220999999998</v>
      </c>
      <c r="F537" s="312">
        <v>0</v>
      </c>
      <c r="G537" s="312">
        <v>4405.0514999999996</v>
      </c>
      <c r="H537" s="312">
        <v>2865.6538</v>
      </c>
      <c r="I537" s="312">
        <v>4230.6304</v>
      </c>
      <c r="J537" s="312">
        <v>2112.1006000000002</v>
      </c>
      <c r="K537" s="312">
        <v>2888.5531000000001</v>
      </c>
    </row>
    <row r="538" spans="1:11" x14ac:dyDescent="0.2">
      <c r="A538" s="312">
        <v>1950</v>
      </c>
      <c r="B538" s="312">
        <v>7.3517590000000004</v>
      </c>
      <c r="C538" s="312">
        <v>1600</v>
      </c>
      <c r="D538" s="312">
        <v>39989.906000000003</v>
      </c>
      <c r="E538" s="312">
        <v>31260.506000000001</v>
      </c>
      <c r="F538" s="312">
        <v>0</v>
      </c>
      <c r="G538" s="312">
        <v>3799.7579999999998</v>
      </c>
      <c r="H538" s="312">
        <v>2608.2451999999998</v>
      </c>
      <c r="I538" s="312">
        <v>3943.8</v>
      </c>
      <c r="J538" s="312">
        <v>1621.2282</v>
      </c>
      <c r="K538" s="312">
        <v>2729.5189999999998</v>
      </c>
    </row>
    <row r="539" spans="1:11" x14ac:dyDescent="0.2">
      <c r="A539" s="312">
        <v>1950</v>
      </c>
      <c r="B539" s="312">
        <v>7.4070349999999996</v>
      </c>
      <c r="C539" s="312">
        <v>1700</v>
      </c>
      <c r="D539" s="312">
        <v>38090.432000000001</v>
      </c>
      <c r="E539" s="312">
        <v>27712.036</v>
      </c>
      <c r="F539" s="312">
        <v>0</v>
      </c>
      <c r="G539" s="312">
        <v>3318.2417</v>
      </c>
      <c r="H539" s="312">
        <v>2366.0232999999998</v>
      </c>
      <c r="I539" s="312">
        <v>3671.7031999999999</v>
      </c>
      <c r="J539" s="312">
        <v>1188.4857999999999</v>
      </c>
      <c r="K539" s="312">
        <v>2580.8352</v>
      </c>
    </row>
    <row r="540" spans="1:11" x14ac:dyDescent="0.2">
      <c r="A540" s="312">
        <v>1950</v>
      </c>
      <c r="B540" s="312">
        <v>7.4623119999999998</v>
      </c>
      <c r="C540" s="312">
        <v>1800</v>
      </c>
      <c r="D540" s="312">
        <v>36112.625</v>
      </c>
      <c r="E540" s="312">
        <v>24363.794000000002</v>
      </c>
      <c r="F540" s="312">
        <v>0</v>
      </c>
      <c r="G540" s="312">
        <v>2940.4739</v>
      </c>
      <c r="H540" s="312">
        <v>2141.2361999999998</v>
      </c>
      <c r="I540" s="312">
        <v>3413.721</v>
      </c>
      <c r="J540" s="312">
        <v>823.14331000000004</v>
      </c>
      <c r="K540" s="312">
        <v>2441.0529000000001</v>
      </c>
    </row>
    <row r="541" spans="1:11" x14ac:dyDescent="0.2">
      <c r="A541" s="312">
        <v>1950</v>
      </c>
      <c r="B541" s="312">
        <v>7.5175879999999999</v>
      </c>
      <c r="C541" s="312">
        <v>1900</v>
      </c>
      <c r="D541" s="312">
        <v>34039.811000000002</v>
      </c>
      <c r="E541" s="312">
        <v>21251.022000000001</v>
      </c>
      <c r="F541" s="312">
        <v>0</v>
      </c>
      <c r="G541" s="312">
        <v>2642.8872999999999</v>
      </c>
      <c r="H541" s="312">
        <v>1935.8264999999999</v>
      </c>
      <c r="I541" s="312">
        <v>3169.8011999999999</v>
      </c>
      <c r="J541" s="312">
        <v>530.76913000000002</v>
      </c>
      <c r="K541" s="312">
        <v>2309.0257000000001</v>
      </c>
    </row>
    <row r="542" spans="1:11" x14ac:dyDescent="0.2">
      <c r="A542" s="312">
        <v>1950</v>
      </c>
      <c r="B542" s="312">
        <v>7.5728650000000002</v>
      </c>
      <c r="C542" s="312">
        <v>2000</v>
      </c>
      <c r="D542" s="312">
        <v>31870.04</v>
      </c>
      <c r="E542" s="312">
        <v>18396.501</v>
      </c>
      <c r="F542" s="312">
        <v>0</v>
      </c>
      <c r="G542" s="312">
        <v>2401.6408999999999</v>
      </c>
      <c r="H542" s="312">
        <v>1750.9788000000001</v>
      </c>
      <c r="I542" s="312">
        <v>2940.5178999999998</v>
      </c>
      <c r="J542" s="312">
        <v>312.06076999999999</v>
      </c>
      <c r="K542" s="312">
        <v>2184.0414999999998</v>
      </c>
    </row>
    <row r="543" spans="1:11" x14ac:dyDescent="0.2">
      <c r="A543" s="312">
        <v>1950</v>
      </c>
      <c r="B543" s="312">
        <v>7.6281410000000003</v>
      </c>
      <c r="C543" s="312">
        <v>2000</v>
      </c>
      <c r="D543" s="312">
        <v>29613.744999999999</v>
      </c>
      <c r="E543" s="312">
        <v>15813.78</v>
      </c>
      <c r="F543" s="312">
        <v>0</v>
      </c>
      <c r="G543" s="312">
        <v>2195.2887000000001</v>
      </c>
      <c r="H543" s="312">
        <v>1587.0029</v>
      </c>
      <c r="I543" s="312">
        <v>2726.8865000000001</v>
      </c>
      <c r="J543" s="312">
        <v>162.18411</v>
      </c>
      <c r="K543" s="312">
        <v>2065.3587000000002</v>
      </c>
    </row>
    <row r="544" spans="1:11" x14ac:dyDescent="0.2">
      <c r="A544" s="312">
        <v>1950</v>
      </c>
      <c r="B544" s="312">
        <v>7.6834170000000004</v>
      </c>
      <c r="C544" s="312">
        <v>2000</v>
      </c>
      <c r="D544" s="312">
        <v>27290.944</v>
      </c>
      <c r="E544" s="312">
        <v>13508.732</v>
      </c>
      <c r="F544" s="312">
        <v>0</v>
      </c>
      <c r="G544" s="312">
        <v>2006.8647000000001</v>
      </c>
      <c r="H544" s="312">
        <v>1443.4146000000001</v>
      </c>
      <c r="I544" s="312">
        <v>2529.9546</v>
      </c>
      <c r="J544" s="312">
        <v>70.935850000000002</v>
      </c>
      <c r="K544" s="312">
        <v>1951.6726000000001</v>
      </c>
    </row>
    <row r="545" spans="1:11" x14ac:dyDescent="0.2">
      <c r="A545" s="312">
        <v>1950</v>
      </c>
      <c r="B545" s="312">
        <v>7.7386929999999996</v>
      </c>
      <c r="C545" s="312">
        <v>2500</v>
      </c>
      <c r="D545" s="312">
        <v>24928.892</v>
      </c>
      <c r="E545" s="312">
        <v>11481.385</v>
      </c>
      <c r="F545" s="312">
        <v>0</v>
      </c>
      <c r="G545" s="312">
        <v>1825.2768000000001</v>
      </c>
      <c r="H545" s="312">
        <v>1319.4431</v>
      </c>
      <c r="I545" s="312">
        <v>2350.3995</v>
      </c>
      <c r="J545" s="312">
        <v>23.994447999999998</v>
      </c>
      <c r="K545" s="312">
        <v>1841.4036000000001</v>
      </c>
    </row>
    <row r="546" spans="1:11" x14ac:dyDescent="0.2">
      <c r="A546" s="312">
        <v>1950</v>
      </c>
      <c r="B546" s="312">
        <v>7.7939699999999998</v>
      </c>
      <c r="C546" s="312">
        <v>2500</v>
      </c>
      <c r="D546" s="312">
        <v>22559.593000000001</v>
      </c>
      <c r="E546" s="312">
        <v>9727.6589999999997</v>
      </c>
      <c r="F546" s="312">
        <v>0</v>
      </c>
      <c r="G546" s="312">
        <v>1645.1966</v>
      </c>
      <c r="H546" s="312">
        <v>1214.1690000000001</v>
      </c>
      <c r="I546" s="312">
        <v>2188.3761</v>
      </c>
      <c r="J546" s="312">
        <v>5.3402006999999996</v>
      </c>
      <c r="K546" s="312">
        <v>1733.1081999999999</v>
      </c>
    </row>
    <row r="547" spans="1:11" x14ac:dyDescent="0.2">
      <c r="A547" s="312">
        <v>1950</v>
      </c>
      <c r="B547" s="312">
        <v>7.8492459999999999</v>
      </c>
      <c r="C547" s="312">
        <v>2500</v>
      </c>
      <c r="D547" s="312">
        <v>20217.204000000002</v>
      </c>
      <c r="E547" s="312">
        <v>8241.3528999999999</v>
      </c>
      <c r="F547" s="312">
        <v>0</v>
      </c>
      <c r="G547" s="312">
        <v>1465.0569</v>
      </c>
      <c r="H547" s="312">
        <v>1126.7131999999999</v>
      </c>
      <c r="I547" s="312">
        <v>2043.5253</v>
      </c>
      <c r="J547" s="312">
        <v>0.54959511000000005</v>
      </c>
      <c r="K547" s="312">
        <v>1625.3536999999999</v>
      </c>
    </row>
    <row r="548" spans="1:11" x14ac:dyDescent="0.2">
      <c r="A548" s="312">
        <v>1950</v>
      </c>
      <c r="B548" s="312">
        <v>7.904522</v>
      </c>
      <c r="C548" s="312">
        <v>2500</v>
      </c>
      <c r="D548" s="312">
        <v>17935.223000000002</v>
      </c>
      <c r="E548" s="312">
        <v>7015.1634999999997</v>
      </c>
      <c r="F548" s="312">
        <v>0</v>
      </c>
      <c r="G548" s="312">
        <v>1285.3675000000001</v>
      </c>
      <c r="H548" s="312">
        <v>1056.2366999999999</v>
      </c>
      <c r="I548" s="312">
        <v>1915.0445</v>
      </c>
      <c r="J548" s="496">
        <v>1.2730000000000001E-9</v>
      </c>
      <c r="K548" s="312">
        <v>1516.5128</v>
      </c>
    </row>
    <row r="549" spans="1:11" x14ac:dyDescent="0.2">
      <c r="A549" s="312">
        <v>1950</v>
      </c>
      <c r="B549" s="312">
        <v>7.9597990000000003</v>
      </c>
      <c r="C549" s="312">
        <v>3000</v>
      </c>
      <c r="D549" s="312">
        <v>15744.232</v>
      </c>
      <c r="E549" s="312">
        <v>6038.9183999999996</v>
      </c>
      <c r="F549" s="312">
        <v>0</v>
      </c>
      <c r="G549" s="312">
        <v>1107.3497</v>
      </c>
      <c r="H549" s="312">
        <v>1001.8815</v>
      </c>
      <c r="I549" s="312">
        <v>1801.7999</v>
      </c>
      <c r="J549" s="312">
        <v>0</v>
      </c>
      <c r="K549" s="312">
        <v>1405.3321000000001</v>
      </c>
    </row>
    <row r="550" spans="1:11" x14ac:dyDescent="0.2">
      <c r="A550" s="312">
        <v>1950</v>
      </c>
      <c r="B550" s="312">
        <v>8.0150760000000005</v>
      </c>
      <c r="C550" s="312">
        <v>3000</v>
      </c>
      <c r="D550" s="312">
        <v>13670.44</v>
      </c>
      <c r="E550" s="312">
        <v>5296.4584000000004</v>
      </c>
      <c r="F550" s="312">
        <v>0</v>
      </c>
      <c r="G550" s="312">
        <v>932.40791999999999</v>
      </c>
      <c r="H550" s="312">
        <v>962.57052999999996</v>
      </c>
      <c r="I550" s="312">
        <v>1702.9124999999999</v>
      </c>
      <c r="J550" s="312">
        <v>0</v>
      </c>
      <c r="K550" s="312">
        <v>1291.6451</v>
      </c>
    </row>
    <row r="551" spans="1:11" x14ac:dyDescent="0.2">
      <c r="A551" s="312">
        <v>1950</v>
      </c>
      <c r="B551" s="312">
        <v>8.0703519999999997</v>
      </c>
      <c r="C551" s="312">
        <v>3000</v>
      </c>
      <c r="D551" s="312">
        <v>11734.97</v>
      </c>
      <c r="E551" s="312">
        <v>4764.2794999999996</v>
      </c>
      <c r="F551" s="312">
        <v>0</v>
      </c>
      <c r="G551" s="312">
        <v>762.99112000000002</v>
      </c>
      <c r="H551" s="312">
        <v>936.85004000000004</v>
      </c>
      <c r="I551" s="312">
        <v>1617.8172</v>
      </c>
      <c r="J551" s="312">
        <v>0</v>
      </c>
      <c r="K551" s="312">
        <v>1176.3386</v>
      </c>
    </row>
    <row r="552" spans="1:11" x14ac:dyDescent="0.2">
      <c r="A552" s="312">
        <v>1950</v>
      </c>
      <c r="B552" s="312">
        <v>8.1256280000000007</v>
      </c>
      <c r="C552" s="312">
        <v>3500</v>
      </c>
      <c r="D552" s="312">
        <v>9953.5038999999997</v>
      </c>
      <c r="E552" s="312">
        <v>4413.5496000000003</v>
      </c>
      <c r="F552" s="312">
        <v>0</v>
      </c>
      <c r="G552" s="312">
        <v>603.05836999999997</v>
      </c>
      <c r="H552" s="312">
        <v>922.83788000000004</v>
      </c>
      <c r="I552" s="312">
        <v>1546.0241000000001</v>
      </c>
      <c r="J552" s="312">
        <v>0</v>
      </c>
      <c r="K552" s="312">
        <v>1060.5726</v>
      </c>
    </row>
    <row r="553" spans="1:11" x14ac:dyDescent="0.2">
      <c r="A553" s="312">
        <v>1950</v>
      </c>
      <c r="B553" s="312">
        <v>8.180904</v>
      </c>
      <c r="C553" s="312">
        <v>3500</v>
      </c>
      <c r="D553" s="312">
        <v>8337.0128000000004</v>
      </c>
      <c r="E553" s="312">
        <v>4213.1486999999997</v>
      </c>
      <c r="F553" s="312">
        <v>0</v>
      </c>
      <c r="G553" s="312">
        <v>457.08479999999997</v>
      </c>
      <c r="H553" s="312">
        <v>918.15743999999995</v>
      </c>
      <c r="I553" s="312">
        <v>1487.0581999999999</v>
      </c>
      <c r="J553" s="312">
        <v>0</v>
      </c>
      <c r="K553" s="312">
        <v>945.36528999999996</v>
      </c>
    </row>
    <row r="554" spans="1:11" x14ac:dyDescent="0.2">
      <c r="A554" s="312">
        <v>1950</v>
      </c>
      <c r="B554" s="312">
        <v>8.2361810000000002</v>
      </c>
      <c r="C554" s="312">
        <v>4000</v>
      </c>
      <c r="D554" s="312">
        <v>6891.9987000000001</v>
      </c>
      <c r="E554" s="312">
        <v>4132.1523999999999</v>
      </c>
      <c r="F554" s="312">
        <v>0</v>
      </c>
      <c r="G554" s="312">
        <v>329.13236999999998</v>
      </c>
      <c r="H554" s="312">
        <v>920.11600999999996</v>
      </c>
      <c r="I554" s="312">
        <v>1440.2121999999999</v>
      </c>
      <c r="J554" s="312">
        <v>0</v>
      </c>
      <c r="K554" s="312">
        <v>831.58491000000004</v>
      </c>
    </row>
    <row r="555" spans="1:11" x14ac:dyDescent="0.2">
      <c r="A555" s="312">
        <v>1950</v>
      </c>
      <c r="B555" s="312">
        <v>8.2914569999999994</v>
      </c>
      <c r="C555" s="312">
        <v>4000</v>
      </c>
      <c r="D555" s="312">
        <v>5621.2088999999996</v>
      </c>
      <c r="E555" s="312">
        <v>4141.5762000000004</v>
      </c>
      <c r="F555" s="312">
        <v>0</v>
      </c>
      <c r="G555" s="312">
        <v>222.33394999999999</v>
      </c>
      <c r="H555" s="312">
        <v>925.84722999999997</v>
      </c>
      <c r="I555" s="312">
        <v>1404.1279999999999</v>
      </c>
      <c r="J555" s="312">
        <v>0</v>
      </c>
      <c r="K555" s="312">
        <v>720.19827999999995</v>
      </c>
    </row>
    <row r="556" spans="1:11" x14ac:dyDescent="0.2">
      <c r="A556" s="312">
        <v>1950</v>
      </c>
      <c r="B556" s="312">
        <v>8.3467339999999997</v>
      </c>
      <c r="C556" s="312">
        <v>4000</v>
      </c>
      <c r="D556" s="312">
        <v>4523.6900999999998</v>
      </c>
      <c r="E556" s="312">
        <v>4214.6072999999997</v>
      </c>
      <c r="F556" s="312">
        <v>0</v>
      </c>
      <c r="G556" s="312">
        <v>138.41803999999999</v>
      </c>
      <c r="H556" s="312">
        <v>932.52697999999998</v>
      </c>
      <c r="I556" s="312">
        <v>1376.8349000000001</v>
      </c>
      <c r="J556" s="312">
        <v>0</v>
      </c>
      <c r="K556" s="312">
        <v>612.52968999999996</v>
      </c>
    </row>
    <row r="557" spans="1:11" x14ac:dyDescent="0.2">
      <c r="A557" s="312">
        <v>1950</v>
      </c>
      <c r="B557" s="312">
        <v>8.4020100000000006</v>
      </c>
      <c r="C557" s="312">
        <v>4500</v>
      </c>
      <c r="D557" s="312">
        <v>3595.297</v>
      </c>
      <c r="E557" s="312">
        <v>4324.2660999999998</v>
      </c>
      <c r="F557" s="312">
        <v>0</v>
      </c>
      <c r="G557" s="312">
        <v>77.365915999999999</v>
      </c>
      <c r="H557" s="312">
        <v>937.76621</v>
      </c>
      <c r="I557" s="312">
        <v>1356.1174000000001</v>
      </c>
      <c r="J557" s="312">
        <v>0</v>
      </c>
      <c r="K557" s="312">
        <v>510.26530000000002</v>
      </c>
    </row>
    <row r="558" spans="1:11" x14ac:dyDescent="0.2">
      <c r="A558" s="312">
        <v>1950</v>
      </c>
      <c r="B558" s="312">
        <v>8.4572870000000009</v>
      </c>
      <c r="C558" s="312">
        <v>4500</v>
      </c>
      <c r="D558" s="312">
        <v>2828.7363</v>
      </c>
      <c r="E558" s="312">
        <v>4441.8741</v>
      </c>
      <c r="F558" s="312">
        <v>0</v>
      </c>
      <c r="G558" s="312">
        <v>37.244878</v>
      </c>
      <c r="H558" s="312">
        <v>939.98132999999996</v>
      </c>
      <c r="I558" s="312">
        <v>1339.8743999999999</v>
      </c>
      <c r="J558" s="312">
        <v>0</v>
      </c>
      <c r="K558" s="312">
        <v>414.92662000000001</v>
      </c>
    </row>
    <row r="559" spans="1:11" x14ac:dyDescent="0.2">
      <c r="A559" s="312">
        <v>1950</v>
      </c>
      <c r="B559" s="312">
        <v>8.5125630000000001</v>
      </c>
      <c r="C559" s="312">
        <v>5000</v>
      </c>
      <c r="D559" s="312">
        <v>2213.3831</v>
      </c>
      <c r="E559" s="312">
        <v>4537.9234999999999</v>
      </c>
      <c r="F559" s="312">
        <v>0</v>
      </c>
      <c r="G559" s="312">
        <v>14.369816999999999</v>
      </c>
      <c r="H559" s="312">
        <v>938.40119000000004</v>
      </c>
      <c r="I559" s="312">
        <v>1326.2583</v>
      </c>
      <c r="J559" s="312">
        <v>0</v>
      </c>
      <c r="K559" s="312">
        <v>327.79790000000003</v>
      </c>
    </row>
    <row r="560" spans="1:11" x14ac:dyDescent="0.2">
      <c r="A560" s="312">
        <v>1950</v>
      </c>
      <c r="B560" s="312">
        <v>8.5678400000000003</v>
      </c>
      <c r="C560" s="312">
        <v>5500</v>
      </c>
      <c r="D560" s="312">
        <v>1735.1704</v>
      </c>
      <c r="E560" s="312">
        <v>4586.2964000000002</v>
      </c>
      <c r="F560" s="312">
        <v>0</v>
      </c>
      <c r="G560" s="312">
        <v>3.8417718999999999</v>
      </c>
      <c r="H560" s="312">
        <v>932.45137</v>
      </c>
      <c r="I560" s="312">
        <v>1313.7918999999999</v>
      </c>
      <c r="J560" s="312">
        <v>0</v>
      </c>
      <c r="K560" s="312">
        <v>250.03889000000001</v>
      </c>
    </row>
    <row r="561" spans="1:11" x14ac:dyDescent="0.2">
      <c r="A561" s="312">
        <v>1950</v>
      </c>
      <c r="B561" s="312">
        <v>8.6231159999999996</v>
      </c>
      <c r="C561" s="312">
        <v>5500</v>
      </c>
      <c r="D561" s="312">
        <v>1377.0310999999999</v>
      </c>
      <c r="E561" s="312">
        <v>4565.5821999999998</v>
      </c>
      <c r="F561" s="312">
        <v>0</v>
      </c>
      <c r="G561" s="312">
        <v>0.48183878000000002</v>
      </c>
      <c r="H561" s="312">
        <v>921.22810000000004</v>
      </c>
      <c r="I561" s="312">
        <v>1301.4448</v>
      </c>
      <c r="J561" s="312">
        <v>0</v>
      </c>
      <c r="K561" s="312">
        <v>182.70000999999999</v>
      </c>
    </row>
    <row r="562" spans="1:11" x14ac:dyDescent="0.2">
      <c r="A562" s="312">
        <v>1950</v>
      </c>
      <c r="B562" s="312">
        <v>8.6783920000000006</v>
      </c>
      <c r="C562" s="312">
        <v>6000</v>
      </c>
      <c r="D562" s="312">
        <v>1120.0642</v>
      </c>
      <c r="E562" s="312">
        <v>4461.1954999999998</v>
      </c>
      <c r="F562" s="312">
        <v>0</v>
      </c>
      <c r="G562" s="312">
        <v>8.9886000000000002E-4</v>
      </c>
      <c r="H562" s="312">
        <v>903.45728999999994</v>
      </c>
      <c r="I562" s="312">
        <v>1288.4765</v>
      </c>
      <c r="J562" s="312">
        <v>0</v>
      </c>
      <c r="K562" s="312">
        <v>126.56382000000001</v>
      </c>
    </row>
    <row r="563" spans="1:11" x14ac:dyDescent="0.2">
      <c r="A563" s="312">
        <v>1950</v>
      </c>
      <c r="B563" s="312">
        <v>8.7336679999999998</v>
      </c>
      <c r="C563" s="312">
        <v>6000</v>
      </c>
      <c r="D563" s="312">
        <v>945.26885000000004</v>
      </c>
      <c r="E563" s="312">
        <v>4268.2617</v>
      </c>
      <c r="F563" s="312">
        <v>0</v>
      </c>
      <c r="G563" s="496">
        <v>1.9940000000000002E-12</v>
      </c>
      <c r="H563" s="312">
        <v>877.66986999999995</v>
      </c>
      <c r="I563" s="312">
        <v>1274.4586999999999</v>
      </c>
      <c r="J563" s="312">
        <v>0</v>
      </c>
      <c r="K563" s="312">
        <v>81.973703999999998</v>
      </c>
    </row>
    <row r="564" spans="1:11" x14ac:dyDescent="0.2">
      <c r="A564" s="312">
        <v>1950</v>
      </c>
      <c r="B564" s="312">
        <v>8.788945</v>
      </c>
      <c r="C564" s="312">
        <v>6500</v>
      </c>
      <c r="D564" s="312">
        <v>835.48211000000003</v>
      </c>
      <c r="E564" s="312">
        <v>3993.5513999999998</v>
      </c>
      <c r="F564" s="312">
        <v>0</v>
      </c>
      <c r="G564" s="312">
        <v>0</v>
      </c>
      <c r="H564" s="312">
        <v>842.59256000000005</v>
      </c>
      <c r="I564" s="312">
        <v>1259.1503</v>
      </c>
      <c r="J564" s="312">
        <v>0</v>
      </c>
      <c r="K564" s="312">
        <v>48.677934</v>
      </c>
    </row>
    <row r="565" spans="1:11" x14ac:dyDescent="0.2">
      <c r="A565" s="312">
        <v>1950</v>
      </c>
      <c r="B565" s="312">
        <v>8.8442209999999992</v>
      </c>
      <c r="C565" s="312">
        <v>7000</v>
      </c>
      <c r="D565" s="312">
        <v>776.86794999999995</v>
      </c>
      <c r="E565" s="312">
        <v>3654.0464999999999</v>
      </c>
      <c r="F565" s="312">
        <v>0</v>
      </c>
      <c r="G565" s="312">
        <v>0</v>
      </c>
      <c r="H565" s="312">
        <v>797.87751000000003</v>
      </c>
      <c r="I565" s="312">
        <v>1242.0246999999999</v>
      </c>
      <c r="J565" s="312">
        <v>0</v>
      </c>
      <c r="K565" s="312">
        <v>25.74916</v>
      </c>
    </row>
    <row r="566" spans="1:11" x14ac:dyDescent="0.2">
      <c r="A566" s="312">
        <v>1950</v>
      </c>
      <c r="B566" s="312">
        <v>8.8994970000000002</v>
      </c>
      <c r="C566" s="312">
        <v>7500</v>
      </c>
      <c r="D566" s="312">
        <v>759.35909000000004</v>
      </c>
      <c r="E566" s="312">
        <v>3269.904</v>
      </c>
      <c r="F566" s="312">
        <v>0</v>
      </c>
      <c r="G566" s="312">
        <v>0</v>
      </c>
      <c r="H566" s="312">
        <v>744.38634000000002</v>
      </c>
      <c r="I566" s="312">
        <v>1222.1074000000001</v>
      </c>
      <c r="J566" s="312">
        <v>0</v>
      </c>
      <c r="K566" s="312">
        <v>11.595348</v>
      </c>
    </row>
    <row r="567" spans="1:11" x14ac:dyDescent="0.2">
      <c r="A567" s="312">
        <v>1950</v>
      </c>
      <c r="B567" s="312">
        <v>8.9547740000000005</v>
      </c>
      <c r="C567" s="312">
        <v>8000</v>
      </c>
      <c r="D567" s="312">
        <v>775.84910000000002</v>
      </c>
      <c r="E567" s="312">
        <v>2859.6073999999999</v>
      </c>
      <c r="F567" s="312">
        <v>0</v>
      </c>
      <c r="G567" s="312">
        <v>0</v>
      </c>
      <c r="H567" s="312">
        <v>683.92245000000003</v>
      </c>
      <c r="I567" s="312">
        <v>1198.037</v>
      </c>
      <c r="J567" s="312">
        <v>0</v>
      </c>
      <c r="K567" s="312">
        <v>4.1134253999999997</v>
      </c>
    </row>
    <row r="568" spans="1:11" x14ac:dyDescent="0.2">
      <c r="A568" s="312">
        <v>1950</v>
      </c>
      <c r="B568" s="312">
        <v>9.0100499999999997</v>
      </c>
      <c r="C568" s="312">
        <v>8000</v>
      </c>
      <c r="D568" s="312">
        <v>820.94938000000002</v>
      </c>
      <c r="E568" s="312">
        <v>2439.1767</v>
      </c>
      <c r="F568" s="312">
        <v>0</v>
      </c>
      <c r="G568" s="312">
        <v>0</v>
      </c>
      <c r="H568" s="312">
        <v>618.64369999999997</v>
      </c>
      <c r="I568" s="312">
        <v>1168.2301</v>
      </c>
      <c r="J568" s="312">
        <v>0</v>
      </c>
      <c r="K568" s="312">
        <v>0.98884433000000005</v>
      </c>
    </row>
    <row r="569" spans="1:11" x14ac:dyDescent="0.2">
      <c r="A569" s="312">
        <v>1950</v>
      </c>
      <c r="B569" s="312">
        <v>9.0653269999999999</v>
      </c>
      <c r="C569" s="312">
        <v>8500</v>
      </c>
      <c r="D569" s="312">
        <v>890.14530000000002</v>
      </c>
      <c r="E569" s="312">
        <v>2022.575</v>
      </c>
      <c r="F569" s="312">
        <v>0</v>
      </c>
      <c r="G569" s="312">
        <v>0</v>
      </c>
      <c r="H569" s="312">
        <v>550.7106</v>
      </c>
      <c r="I569" s="312">
        <v>1131.1347000000001</v>
      </c>
      <c r="J569" s="312">
        <v>0</v>
      </c>
      <c r="K569" s="312">
        <v>0.11151610000000001</v>
      </c>
    </row>
    <row r="570" spans="1:11" x14ac:dyDescent="0.2">
      <c r="A570" s="312">
        <v>1950</v>
      </c>
      <c r="B570" s="312">
        <v>9.1206029999999991</v>
      </c>
      <c r="C570" s="312">
        <v>9000</v>
      </c>
      <c r="D570" s="312">
        <v>978.97482000000002</v>
      </c>
      <c r="E570" s="312">
        <v>1622.538</v>
      </c>
      <c r="F570" s="312">
        <v>0</v>
      </c>
      <c r="G570" s="312">
        <v>0</v>
      </c>
      <c r="H570" s="312">
        <v>482.11320000000001</v>
      </c>
      <c r="I570" s="312">
        <v>1085.5358000000001</v>
      </c>
      <c r="J570" s="312">
        <v>0</v>
      </c>
      <c r="K570" s="496">
        <v>2.582E-10</v>
      </c>
    </row>
    <row r="571" spans="1:11" x14ac:dyDescent="0.2">
      <c r="A571" s="312">
        <v>1950</v>
      </c>
      <c r="B571" s="312">
        <v>9.1758790000000001</v>
      </c>
      <c r="C571" s="312">
        <v>9500</v>
      </c>
      <c r="D571" s="312">
        <v>1082.5962</v>
      </c>
      <c r="E571" s="312">
        <v>1251.2198000000001</v>
      </c>
      <c r="F571" s="312">
        <v>0</v>
      </c>
      <c r="G571" s="312">
        <v>0</v>
      </c>
      <c r="H571" s="312">
        <v>414.55972000000003</v>
      </c>
      <c r="I571" s="312">
        <v>1030.8587</v>
      </c>
      <c r="J571" s="312">
        <v>0</v>
      </c>
      <c r="K571" s="312">
        <v>0</v>
      </c>
    </row>
    <row r="572" spans="1:11" x14ac:dyDescent="0.2">
      <c r="A572" s="312">
        <v>1950</v>
      </c>
      <c r="B572" s="312">
        <v>9.2311549999999993</v>
      </c>
      <c r="C572" s="312">
        <v>10000</v>
      </c>
      <c r="D572" s="312">
        <v>1195.0210999999999</v>
      </c>
      <c r="E572" s="312">
        <v>919.86443999999995</v>
      </c>
      <c r="F572" s="312">
        <v>0</v>
      </c>
      <c r="G572" s="312">
        <v>0</v>
      </c>
      <c r="H572" s="312">
        <v>349.45792999999998</v>
      </c>
      <c r="I572" s="312">
        <v>967.44371000000001</v>
      </c>
      <c r="J572" s="312">
        <v>0</v>
      </c>
      <c r="K572" s="312">
        <v>0</v>
      </c>
    </row>
    <row r="573" spans="1:11" x14ac:dyDescent="0.2">
      <c r="A573" s="312">
        <v>1950</v>
      </c>
      <c r="B573" s="312">
        <v>9.2864319999999996</v>
      </c>
      <c r="C573" s="312">
        <v>11000</v>
      </c>
      <c r="D573" s="312">
        <v>1308.9681</v>
      </c>
      <c r="E573" s="312">
        <v>637.65102000000002</v>
      </c>
      <c r="F573" s="312">
        <v>0</v>
      </c>
      <c r="G573" s="312">
        <v>0</v>
      </c>
      <c r="H573" s="312">
        <v>287.93677000000002</v>
      </c>
      <c r="I573" s="312">
        <v>896.39945999999998</v>
      </c>
      <c r="J573" s="312">
        <v>0</v>
      </c>
      <c r="K573" s="312">
        <v>0</v>
      </c>
    </row>
    <row r="574" spans="1:11" x14ac:dyDescent="0.2">
      <c r="A574" s="312">
        <v>1950</v>
      </c>
      <c r="B574" s="312">
        <v>9.3417080000000006</v>
      </c>
      <c r="C574" s="312">
        <v>12000</v>
      </c>
      <c r="D574" s="312">
        <v>1416.402</v>
      </c>
      <c r="E574" s="312">
        <v>410.54676999999998</v>
      </c>
      <c r="F574" s="312">
        <v>0</v>
      </c>
      <c r="G574" s="312">
        <v>0</v>
      </c>
      <c r="H574" s="312">
        <v>230.92617999999999</v>
      </c>
      <c r="I574" s="312">
        <v>819.428</v>
      </c>
      <c r="J574" s="312">
        <v>0</v>
      </c>
      <c r="K574" s="312">
        <v>0</v>
      </c>
    </row>
    <row r="575" spans="1:11" x14ac:dyDescent="0.2">
      <c r="A575" s="312">
        <v>1950</v>
      </c>
      <c r="B575" s="312">
        <v>9.3969850000000008</v>
      </c>
      <c r="C575" s="312">
        <v>12000</v>
      </c>
      <c r="D575" s="312">
        <v>1509.4908</v>
      </c>
      <c r="E575" s="312">
        <v>240.26852</v>
      </c>
      <c r="F575" s="312">
        <v>0</v>
      </c>
      <c r="G575" s="312">
        <v>0</v>
      </c>
      <c r="H575" s="312">
        <v>179.24378999999999</v>
      </c>
      <c r="I575" s="312">
        <v>738.58348000000001</v>
      </c>
      <c r="J575" s="312">
        <v>0</v>
      </c>
      <c r="K575" s="312">
        <v>0</v>
      </c>
    </row>
    <row r="576" spans="1:11" x14ac:dyDescent="0.2">
      <c r="A576" s="312">
        <v>1950</v>
      </c>
      <c r="B576" s="312">
        <v>9.452261</v>
      </c>
      <c r="C576" s="312">
        <v>13000</v>
      </c>
      <c r="D576" s="312">
        <v>1581.6583000000001</v>
      </c>
      <c r="E576" s="312">
        <v>123.75018</v>
      </c>
      <c r="F576" s="312">
        <v>0</v>
      </c>
      <c r="G576" s="312">
        <v>0</v>
      </c>
      <c r="H576" s="312">
        <v>133.67241999999999</v>
      </c>
      <c r="I576" s="312">
        <v>656.02008999999998</v>
      </c>
      <c r="J576" s="312">
        <v>0</v>
      </c>
      <c r="K576" s="312">
        <v>0</v>
      </c>
    </row>
    <row r="577" spans="1:11" x14ac:dyDescent="0.2">
      <c r="A577" s="312">
        <v>1950</v>
      </c>
      <c r="B577" s="312">
        <v>9.5075380000000003</v>
      </c>
      <c r="C577" s="312">
        <v>14000</v>
      </c>
      <c r="D577" s="312">
        <v>1628.3323</v>
      </c>
      <c r="E577" s="312">
        <v>53.263233999999997</v>
      </c>
      <c r="F577" s="312">
        <v>0</v>
      </c>
      <c r="G577" s="312">
        <v>0</v>
      </c>
      <c r="H577" s="312">
        <v>94.874144999999999</v>
      </c>
      <c r="I577" s="312">
        <v>573.76486999999997</v>
      </c>
      <c r="J577" s="312">
        <v>0</v>
      </c>
      <c r="K577" s="312">
        <v>0</v>
      </c>
    </row>
    <row r="578" spans="1:11" x14ac:dyDescent="0.2">
      <c r="A578" s="312">
        <v>1950</v>
      </c>
      <c r="B578" s="312">
        <v>9.5628139999999995</v>
      </c>
      <c r="C578" s="312">
        <v>15000</v>
      </c>
      <c r="D578" s="312">
        <v>1646.8391999999999</v>
      </c>
      <c r="E578" s="312">
        <v>17.511928999999999</v>
      </c>
      <c r="F578" s="312">
        <v>0</v>
      </c>
      <c r="G578" s="312">
        <v>0</v>
      </c>
      <c r="H578" s="312">
        <v>63.277019000000003</v>
      </c>
      <c r="I578" s="312">
        <v>493.59064999999998</v>
      </c>
      <c r="J578" s="312">
        <v>0</v>
      </c>
      <c r="K578" s="312">
        <v>0</v>
      </c>
    </row>
    <row r="579" spans="1:11" x14ac:dyDescent="0.2">
      <c r="A579" s="312">
        <v>1950</v>
      </c>
      <c r="B579" s="312">
        <v>9.6180909999999997</v>
      </c>
      <c r="C579" s="312">
        <v>15000</v>
      </c>
      <c r="D579" s="312">
        <v>1636.1706999999999</v>
      </c>
      <c r="E579" s="312">
        <v>3.7017961000000001</v>
      </c>
      <c r="F579" s="312">
        <v>0</v>
      </c>
      <c r="G579" s="312">
        <v>0</v>
      </c>
      <c r="H579" s="312">
        <v>38.959314999999997</v>
      </c>
      <c r="I579" s="312">
        <v>416.94686999999999</v>
      </c>
      <c r="J579" s="312">
        <v>0</v>
      </c>
      <c r="K579" s="312">
        <v>0</v>
      </c>
    </row>
    <row r="580" spans="1:11" x14ac:dyDescent="0.2">
      <c r="A580" s="312">
        <v>1950</v>
      </c>
      <c r="B580" s="312">
        <v>9.6733670000000007</v>
      </c>
      <c r="C580" s="312">
        <v>16000</v>
      </c>
      <c r="D580" s="312">
        <v>1596.8997999999999</v>
      </c>
      <c r="E580" s="312">
        <v>0.35490878999999997</v>
      </c>
      <c r="F580" s="312">
        <v>0</v>
      </c>
      <c r="G580" s="312">
        <v>0</v>
      </c>
      <c r="H580" s="312">
        <v>21.572303000000002</v>
      </c>
      <c r="I580" s="312">
        <v>344.98068000000001</v>
      </c>
      <c r="J580" s="312">
        <v>0</v>
      </c>
      <c r="K580" s="312">
        <v>0</v>
      </c>
    </row>
    <row r="581" spans="1:11" x14ac:dyDescent="0.2">
      <c r="A581" s="312">
        <v>1950</v>
      </c>
      <c r="B581" s="312">
        <v>9.7286429999999999</v>
      </c>
      <c r="C581" s="312">
        <v>17000</v>
      </c>
      <c r="D581" s="312">
        <v>1531.1864</v>
      </c>
      <c r="E581" s="496">
        <v>7.8729999999999996E-10</v>
      </c>
      <c r="F581" s="312">
        <v>0</v>
      </c>
      <c r="G581" s="312">
        <v>0</v>
      </c>
      <c r="H581" s="312">
        <v>10.309372</v>
      </c>
      <c r="I581" s="312">
        <v>278.58575999999999</v>
      </c>
      <c r="J581" s="312">
        <v>0</v>
      </c>
      <c r="K581" s="312">
        <v>0</v>
      </c>
    </row>
    <row r="582" spans="1:11" x14ac:dyDescent="0.2">
      <c r="A582" s="312">
        <v>1950</v>
      </c>
      <c r="B582" s="312">
        <v>9.7839189999999991</v>
      </c>
      <c r="C582" s="312">
        <v>18000</v>
      </c>
      <c r="D582" s="312">
        <v>1442.6237000000001</v>
      </c>
      <c r="E582" s="312">
        <v>0</v>
      </c>
      <c r="F582" s="312">
        <v>0</v>
      </c>
      <c r="G582" s="312">
        <v>0</v>
      </c>
      <c r="H582" s="312">
        <v>3.9607109999999999</v>
      </c>
      <c r="I582" s="312">
        <v>218.5026</v>
      </c>
      <c r="J582" s="312">
        <v>0</v>
      </c>
      <c r="K582" s="312">
        <v>0</v>
      </c>
    </row>
    <row r="583" spans="1:11" x14ac:dyDescent="0.2">
      <c r="A583" s="312">
        <v>1950</v>
      </c>
      <c r="B583" s="312">
        <v>9.8391959999999994</v>
      </c>
      <c r="C583" s="312">
        <v>19000</v>
      </c>
      <c r="D583" s="312">
        <v>1335.7910999999999</v>
      </c>
      <c r="E583" s="312">
        <v>0</v>
      </c>
      <c r="F583" s="312">
        <v>0</v>
      </c>
      <c r="G583" s="312">
        <v>0</v>
      </c>
      <c r="H583" s="312">
        <v>1.0614254999999999</v>
      </c>
      <c r="I583" s="312">
        <v>165.39507</v>
      </c>
      <c r="J583" s="312">
        <v>0</v>
      </c>
      <c r="K583" s="312">
        <v>0</v>
      </c>
    </row>
    <row r="584" spans="1:11" x14ac:dyDescent="0.2">
      <c r="A584" s="312">
        <v>1950</v>
      </c>
      <c r="B584" s="312">
        <v>9.8944720000000004</v>
      </c>
      <c r="C584" s="312">
        <v>20000</v>
      </c>
      <c r="D584" s="312">
        <v>1215.6987999999999</v>
      </c>
      <c r="E584" s="312">
        <v>0</v>
      </c>
      <c r="F584" s="312">
        <v>0</v>
      </c>
      <c r="G584" s="312">
        <v>0</v>
      </c>
      <c r="H584" s="312">
        <v>0.13717436</v>
      </c>
      <c r="I584" s="312">
        <v>119.84712</v>
      </c>
      <c r="J584" s="312">
        <v>0</v>
      </c>
      <c r="K584" s="312">
        <v>0</v>
      </c>
    </row>
    <row r="585" spans="1:11" x14ac:dyDescent="0.2">
      <c r="A585" s="312">
        <v>1950</v>
      </c>
      <c r="B585" s="312">
        <v>9.9497490000000006</v>
      </c>
      <c r="C585" s="312">
        <v>20000</v>
      </c>
      <c r="D585" s="312">
        <v>1087.2696000000001</v>
      </c>
      <c r="E585" s="312">
        <v>0</v>
      </c>
      <c r="F585" s="312">
        <v>0</v>
      </c>
      <c r="G585" s="312">
        <v>0</v>
      </c>
      <c r="H585" s="312">
        <v>1.34582E-3</v>
      </c>
      <c r="I585" s="312">
        <v>82.251917000000006</v>
      </c>
      <c r="J585" s="312">
        <v>0</v>
      </c>
      <c r="K585" s="312">
        <v>0</v>
      </c>
    </row>
    <row r="586" spans="1:11" x14ac:dyDescent="0.2">
      <c r="A586" s="312">
        <v>1950</v>
      </c>
      <c r="B586" s="312">
        <v>10.00502</v>
      </c>
      <c r="C586" s="312">
        <v>20000</v>
      </c>
      <c r="D586" s="312">
        <v>955.00193000000002</v>
      </c>
      <c r="E586" s="312">
        <v>0</v>
      </c>
      <c r="F586" s="312">
        <v>0</v>
      </c>
      <c r="G586" s="312">
        <v>0</v>
      </c>
      <c r="H586" s="496">
        <v>2.986E-12</v>
      </c>
      <c r="I586" s="312">
        <v>52.702751999999997</v>
      </c>
      <c r="J586" s="312">
        <v>0</v>
      </c>
      <c r="K586" s="312">
        <v>0</v>
      </c>
    </row>
    <row r="587" spans="1:11" x14ac:dyDescent="0.2">
      <c r="A587" s="312">
        <v>1950</v>
      </c>
      <c r="B587" s="312">
        <v>10.0603</v>
      </c>
      <c r="C587" s="312">
        <v>25000</v>
      </c>
      <c r="D587" s="312">
        <v>822.77265</v>
      </c>
      <c r="E587" s="312">
        <v>0</v>
      </c>
      <c r="F587" s="312">
        <v>0</v>
      </c>
      <c r="G587" s="312">
        <v>0</v>
      </c>
      <c r="H587" s="312">
        <v>0</v>
      </c>
      <c r="I587" s="312">
        <v>30.894576000000001</v>
      </c>
      <c r="J587" s="312">
        <v>0</v>
      </c>
      <c r="K587" s="312">
        <v>0</v>
      </c>
    </row>
    <row r="588" spans="1:11" x14ac:dyDescent="0.2">
      <c r="A588" s="312">
        <v>1950</v>
      </c>
      <c r="B588" s="312">
        <v>10.11558</v>
      </c>
      <c r="C588" s="312">
        <v>25000</v>
      </c>
      <c r="D588" s="312">
        <v>693.82833000000005</v>
      </c>
      <c r="E588" s="312">
        <v>0</v>
      </c>
      <c r="F588" s="312">
        <v>0</v>
      </c>
      <c r="G588" s="312">
        <v>0</v>
      </c>
      <c r="H588" s="312">
        <v>0</v>
      </c>
      <c r="I588" s="312">
        <v>16.079903000000002</v>
      </c>
      <c r="J588" s="312">
        <v>0</v>
      </c>
      <c r="K588" s="312">
        <v>0</v>
      </c>
    </row>
    <row r="589" spans="1:11" x14ac:dyDescent="0.2">
      <c r="A589" s="312">
        <v>1950</v>
      </c>
      <c r="B589" s="312">
        <v>10.17085</v>
      </c>
      <c r="C589" s="312">
        <v>25000</v>
      </c>
      <c r="D589" s="312">
        <v>570.85934999999995</v>
      </c>
      <c r="E589" s="312">
        <v>0</v>
      </c>
      <c r="F589" s="312">
        <v>0</v>
      </c>
      <c r="G589" s="312">
        <v>0</v>
      </c>
      <c r="H589" s="312">
        <v>0</v>
      </c>
      <c r="I589" s="312">
        <v>7.0880029000000002</v>
      </c>
      <c r="J589" s="312">
        <v>0</v>
      </c>
      <c r="K589" s="312">
        <v>0</v>
      </c>
    </row>
    <row r="590" spans="1:11" x14ac:dyDescent="0.2">
      <c r="A590" s="312">
        <v>1950</v>
      </c>
      <c r="B590" s="312">
        <v>10.226129999999999</v>
      </c>
      <c r="C590" s="312">
        <v>30000</v>
      </c>
      <c r="D590" s="312">
        <v>456.1891</v>
      </c>
      <c r="E590" s="312">
        <v>0</v>
      </c>
      <c r="F590" s="312">
        <v>0</v>
      </c>
      <c r="G590" s="312">
        <v>0</v>
      </c>
      <c r="H590" s="312">
        <v>0</v>
      </c>
      <c r="I590" s="312">
        <v>2.4407999999999999</v>
      </c>
      <c r="J590" s="312">
        <v>0</v>
      </c>
      <c r="K590" s="312">
        <v>0</v>
      </c>
    </row>
    <row r="591" spans="1:11" x14ac:dyDescent="0.2">
      <c r="A591" s="312">
        <v>1950</v>
      </c>
      <c r="B591" s="312">
        <v>10.281409999999999</v>
      </c>
      <c r="C591" s="312">
        <v>30000</v>
      </c>
      <c r="D591" s="312">
        <v>351.94731999999999</v>
      </c>
      <c r="E591" s="312">
        <v>0</v>
      </c>
      <c r="F591" s="312">
        <v>0</v>
      </c>
      <c r="G591" s="312">
        <v>0</v>
      </c>
      <c r="H591" s="312">
        <v>0</v>
      </c>
      <c r="I591" s="312">
        <v>0.56222127</v>
      </c>
      <c r="J591" s="312">
        <v>0</v>
      </c>
      <c r="K591" s="312">
        <v>0</v>
      </c>
    </row>
    <row r="592" spans="1:11" x14ac:dyDescent="0.2">
      <c r="A592" s="312">
        <v>1950</v>
      </c>
      <c r="B592" s="312">
        <v>10.336679999999999</v>
      </c>
      <c r="C592" s="312">
        <v>30000</v>
      </c>
      <c r="D592" s="312">
        <v>260.12340999999998</v>
      </c>
      <c r="E592" s="312">
        <v>0</v>
      </c>
      <c r="F592" s="312">
        <v>0</v>
      </c>
      <c r="G592" s="312">
        <v>0</v>
      </c>
      <c r="H592" s="312">
        <v>0</v>
      </c>
      <c r="I592" s="312">
        <v>6.0513839999999999E-2</v>
      </c>
      <c r="J592" s="312">
        <v>0</v>
      </c>
      <c r="K592" s="312">
        <v>0</v>
      </c>
    </row>
    <row r="593" spans="1:11" x14ac:dyDescent="0.2">
      <c r="A593" s="312">
        <v>1950</v>
      </c>
      <c r="B593" s="312">
        <v>10.391959999999999</v>
      </c>
      <c r="C593" s="312">
        <v>35000</v>
      </c>
      <c r="D593" s="312">
        <v>182.3381</v>
      </c>
      <c r="E593" s="312">
        <v>0</v>
      </c>
      <c r="F593" s="312">
        <v>0</v>
      </c>
      <c r="G593" s="312">
        <v>0</v>
      </c>
      <c r="H593" s="312">
        <v>0</v>
      </c>
      <c r="I593" s="496">
        <v>1.3420000000000001E-10</v>
      </c>
      <c r="J593" s="312">
        <v>0</v>
      </c>
      <c r="K593" s="312">
        <v>0</v>
      </c>
    </row>
    <row r="594" spans="1:11" x14ac:dyDescent="0.2">
      <c r="A594" s="312">
        <v>1950</v>
      </c>
      <c r="B594" s="312">
        <v>10.447240000000001</v>
      </c>
      <c r="C594" s="312">
        <v>35000</v>
      </c>
      <c r="D594" s="312">
        <v>119.2835</v>
      </c>
      <c r="E594" s="312">
        <v>0</v>
      </c>
      <c r="F594" s="312">
        <v>0</v>
      </c>
      <c r="G594" s="312">
        <v>0</v>
      </c>
      <c r="H594" s="312">
        <v>0</v>
      </c>
      <c r="I594" s="312">
        <v>0</v>
      </c>
      <c r="J594" s="312">
        <v>0</v>
      </c>
      <c r="K594" s="312">
        <v>0</v>
      </c>
    </row>
    <row r="595" spans="1:11" x14ac:dyDescent="0.2">
      <c r="A595" s="312">
        <v>1950</v>
      </c>
      <c r="B595" s="312">
        <v>10.502509999999999</v>
      </c>
      <c r="C595" s="312">
        <v>35000</v>
      </c>
      <c r="D595" s="312">
        <v>70.663189000000003</v>
      </c>
      <c r="E595" s="312">
        <v>0</v>
      </c>
      <c r="F595" s="312">
        <v>0</v>
      </c>
      <c r="G595" s="312">
        <v>0</v>
      </c>
      <c r="H595" s="312">
        <v>0</v>
      </c>
      <c r="I595" s="312">
        <v>0</v>
      </c>
      <c r="J595" s="312">
        <v>0</v>
      </c>
      <c r="K595" s="312">
        <v>0</v>
      </c>
    </row>
    <row r="596" spans="1:11" x14ac:dyDescent="0.2">
      <c r="A596" s="312">
        <v>1950</v>
      </c>
      <c r="B596" s="312">
        <v>10.557790000000001</v>
      </c>
      <c r="C596" s="312">
        <v>40000</v>
      </c>
      <c r="D596" s="312">
        <v>36.239424999999997</v>
      </c>
      <c r="E596" s="312">
        <v>0</v>
      </c>
      <c r="F596" s="312">
        <v>0</v>
      </c>
      <c r="G596" s="312">
        <v>0</v>
      </c>
      <c r="H596" s="312">
        <v>0</v>
      </c>
      <c r="I596" s="312">
        <v>0</v>
      </c>
      <c r="J596" s="312">
        <v>0</v>
      </c>
      <c r="K596" s="312">
        <v>0</v>
      </c>
    </row>
    <row r="597" spans="1:11" x14ac:dyDescent="0.2">
      <c r="A597" s="312">
        <v>1950</v>
      </c>
      <c r="B597" s="312">
        <v>10.61307</v>
      </c>
      <c r="C597" s="312">
        <v>40000</v>
      </c>
      <c r="D597" s="312">
        <v>14.968767</v>
      </c>
      <c r="E597" s="312">
        <v>0</v>
      </c>
      <c r="F597" s="312">
        <v>0</v>
      </c>
      <c r="G597" s="312">
        <v>0</v>
      </c>
      <c r="H597" s="312">
        <v>0</v>
      </c>
      <c r="I597" s="312">
        <v>0</v>
      </c>
      <c r="J597" s="312">
        <v>0</v>
      </c>
      <c r="K597" s="312">
        <v>0</v>
      </c>
    </row>
    <row r="598" spans="1:11" x14ac:dyDescent="0.2">
      <c r="A598" s="312">
        <v>1950</v>
      </c>
      <c r="B598" s="312">
        <v>10.668340000000001</v>
      </c>
      <c r="C598" s="312">
        <v>45000</v>
      </c>
      <c r="D598" s="312">
        <v>4.3307143999999997</v>
      </c>
      <c r="E598" s="312">
        <v>0</v>
      </c>
      <c r="F598" s="312">
        <v>0</v>
      </c>
      <c r="G598" s="312">
        <v>0</v>
      </c>
      <c r="H598" s="312">
        <v>0</v>
      </c>
      <c r="I598" s="312">
        <v>0</v>
      </c>
      <c r="J598" s="312">
        <v>0</v>
      </c>
      <c r="K598" s="312">
        <v>0</v>
      </c>
    </row>
    <row r="599" spans="1:11" x14ac:dyDescent="0.2">
      <c r="A599" s="312">
        <v>1950</v>
      </c>
      <c r="B599" s="312">
        <v>10.72362</v>
      </c>
      <c r="C599" s="312">
        <v>45000</v>
      </c>
      <c r="D599" s="312">
        <v>0.59923263999999998</v>
      </c>
      <c r="E599" s="312">
        <v>0</v>
      </c>
      <c r="F599" s="312">
        <v>0</v>
      </c>
      <c r="G599" s="312">
        <v>0</v>
      </c>
      <c r="H599" s="312">
        <v>0</v>
      </c>
      <c r="I599" s="312">
        <v>0</v>
      </c>
      <c r="J599" s="312">
        <v>0</v>
      </c>
      <c r="K599" s="312">
        <v>0</v>
      </c>
    </row>
    <row r="600" spans="1:11" x14ac:dyDescent="0.2">
      <c r="A600" s="312">
        <v>1950</v>
      </c>
      <c r="B600" s="312">
        <v>10.778890000000001</v>
      </c>
      <c r="C600" s="312">
        <v>50000</v>
      </c>
      <c r="D600" s="312">
        <v>-2.427464E-2</v>
      </c>
      <c r="E600" s="312">
        <v>0</v>
      </c>
      <c r="F600" s="312">
        <v>0</v>
      </c>
      <c r="G600" s="312">
        <v>0</v>
      </c>
      <c r="H600" s="312">
        <v>0</v>
      </c>
      <c r="I600" s="312">
        <v>0</v>
      </c>
      <c r="J600" s="312">
        <v>0</v>
      </c>
      <c r="K600" s="312">
        <v>0</v>
      </c>
    </row>
    <row r="601" spans="1:11" x14ac:dyDescent="0.2">
      <c r="A601" s="312">
        <v>1950</v>
      </c>
      <c r="B601" s="312">
        <v>10.83417</v>
      </c>
      <c r="C601" s="312">
        <v>50000</v>
      </c>
      <c r="D601" s="496">
        <v>-4.2519999999999999E-10</v>
      </c>
      <c r="E601" s="312">
        <v>0</v>
      </c>
      <c r="F601" s="312">
        <v>0</v>
      </c>
      <c r="G601" s="312">
        <v>0</v>
      </c>
      <c r="H601" s="312">
        <v>0</v>
      </c>
      <c r="I601" s="312">
        <v>0</v>
      </c>
      <c r="J601" s="312">
        <v>0</v>
      </c>
      <c r="K601" s="312">
        <v>0</v>
      </c>
    </row>
    <row r="602" spans="1:11" x14ac:dyDescent="0.2">
      <c r="A602" s="312">
        <v>1950</v>
      </c>
      <c r="B602" s="312">
        <v>10.88945</v>
      </c>
      <c r="C602" s="312">
        <v>55000</v>
      </c>
      <c r="D602" s="312">
        <v>0</v>
      </c>
      <c r="E602" s="312">
        <v>0</v>
      </c>
      <c r="F602" s="312">
        <v>0</v>
      </c>
      <c r="G602" s="312">
        <v>0</v>
      </c>
      <c r="H602" s="312">
        <v>0</v>
      </c>
      <c r="I602" s="312">
        <v>0</v>
      </c>
      <c r="J602" s="312">
        <v>0</v>
      </c>
      <c r="K602" s="312">
        <v>0</v>
      </c>
    </row>
    <row r="603" spans="1:11" x14ac:dyDescent="0.2">
      <c r="A603" s="312">
        <v>1950</v>
      </c>
      <c r="B603" s="312">
        <v>10.94472</v>
      </c>
      <c r="C603" s="312">
        <v>55000</v>
      </c>
      <c r="D603" s="312">
        <v>0</v>
      </c>
      <c r="E603" s="312">
        <v>0</v>
      </c>
      <c r="F603" s="312">
        <v>0</v>
      </c>
      <c r="G603" s="312">
        <v>0</v>
      </c>
      <c r="H603" s="312">
        <v>0</v>
      </c>
      <c r="I603" s="312">
        <v>0</v>
      </c>
      <c r="J603" s="312">
        <v>0</v>
      </c>
      <c r="K603" s="312">
        <v>0</v>
      </c>
    </row>
    <row r="604" spans="1:11" x14ac:dyDescent="0.2">
      <c r="A604" s="312">
        <v>1950</v>
      </c>
      <c r="B604" s="312">
        <v>11</v>
      </c>
      <c r="C604" s="312">
        <v>60000</v>
      </c>
      <c r="D604" s="312">
        <v>0</v>
      </c>
      <c r="E604" s="312">
        <v>0</v>
      </c>
      <c r="F604" s="312">
        <v>0</v>
      </c>
      <c r="G604" s="312">
        <v>0</v>
      </c>
      <c r="H604" s="312">
        <v>0</v>
      </c>
      <c r="I604" s="312">
        <v>0</v>
      </c>
      <c r="J604" s="312">
        <v>0</v>
      </c>
      <c r="K604" s="312">
        <v>0</v>
      </c>
    </row>
    <row r="605" spans="1:11" x14ac:dyDescent="0.2">
      <c r="A605" s="312" t="s">
        <v>411</v>
      </c>
      <c r="B605" s="312" t="s">
        <v>4580</v>
      </c>
      <c r="C605" s="312" t="s">
        <v>4581</v>
      </c>
      <c r="D605" s="495" t="s">
        <v>19</v>
      </c>
      <c r="E605" s="495" t="s">
        <v>0</v>
      </c>
      <c r="F605" s="495" t="s">
        <v>51</v>
      </c>
      <c r="G605" s="495" t="s">
        <v>4582</v>
      </c>
      <c r="H605" s="495" t="s">
        <v>393</v>
      </c>
      <c r="I605" s="495" t="s">
        <v>24</v>
      </c>
      <c r="J605" s="495" t="s">
        <v>4583</v>
      </c>
      <c r="K605" s="495" t="s">
        <v>36</v>
      </c>
    </row>
    <row r="606" spans="1:11" x14ac:dyDescent="0.2">
      <c r="A606" s="312">
        <v>1980</v>
      </c>
      <c r="B606" s="312">
        <v>0</v>
      </c>
      <c r="C606" s="312">
        <v>1</v>
      </c>
      <c r="D606" s="312">
        <v>0</v>
      </c>
      <c r="E606" s="312">
        <v>0</v>
      </c>
      <c r="F606" s="312">
        <v>15225.075999999999</v>
      </c>
      <c r="G606" s="312">
        <v>0</v>
      </c>
      <c r="H606" s="312">
        <v>19.910838999999999</v>
      </c>
      <c r="I606" s="312">
        <v>2551.4204</v>
      </c>
      <c r="J606" s="312">
        <v>16520.058000000001</v>
      </c>
      <c r="K606" s="312">
        <v>6366.4898000000003</v>
      </c>
    </row>
    <row r="607" spans="1:11" x14ac:dyDescent="0.2">
      <c r="A607" s="312">
        <v>1980</v>
      </c>
      <c r="B607" s="312">
        <v>5.5276400000000003E-2</v>
      </c>
      <c r="C607" s="312">
        <v>1</v>
      </c>
      <c r="D607" s="312">
        <v>0</v>
      </c>
      <c r="E607" s="312">
        <v>0</v>
      </c>
      <c r="F607" s="312">
        <v>15439.136</v>
      </c>
      <c r="G607" s="312">
        <v>0</v>
      </c>
      <c r="H607" s="312">
        <v>229.47989999999999</v>
      </c>
      <c r="I607" s="312">
        <v>2844.7642999999998</v>
      </c>
      <c r="J607" s="312">
        <v>16277.643</v>
      </c>
      <c r="K607" s="312">
        <v>6535.8289000000004</v>
      </c>
    </row>
    <row r="608" spans="1:11" x14ac:dyDescent="0.2">
      <c r="A608" s="312">
        <v>1980</v>
      </c>
      <c r="B608" s="312">
        <v>0.11055280000000001</v>
      </c>
      <c r="C608" s="312">
        <v>1</v>
      </c>
      <c r="D608" s="312">
        <v>0</v>
      </c>
      <c r="E608" s="312">
        <v>0</v>
      </c>
      <c r="F608" s="312">
        <v>15481.716</v>
      </c>
      <c r="G608" s="312">
        <v>0</v>
      </c>
      <c r="H608" s="312">
        <v>428.59937000000002</v>
      </c>
      <c r="I608" s="312">
        <v>3118.2350000000001</v>
      </c>
      <c r="J608" s="312">
        <v>16417.377</v>
      </c>
      <c r="K608" s="312">
        <v>6736.3136000000004</v>
      </c>
    </row>
    <row r="609" spans="1:11" x14ac:dyDescent="0.2">
      <c r="A609" s="312">
        <v>1980</v>
      </c>
      <c r="B609" s="312">
        <v>0.16582920000000001</v>
      </c>
      <c r="C609" s="312">
        <v>1</v>
      </c>
      <c r="D609" s="312">
        <v>0</v>
      </c>
      <c r="E609" s="312">
        <v>0</v>
      </c>
      <c r="F609" s="312">
        <v>15437.865</v>
      </c>
      <c r="G609" s="312">
        <v>0</v>
      </c>
      <c r="H609" s="312">
        <v>616.59253000000001</v>
      </c>
      <c r="I609" s="312">
        <v>3378.7521000000002</v>
      </c>
      <c r="J609" s="312">
        <v>16870.027999999998</v>
      </c>
      <c r="K609" s="312">
        <v>6966.0280000000002</v>
      </c>
    </row>
    <row r="610" spans="1:11" x14ac:dyDescent="0.2">
      <c r="A610" s="312">
        <v>1980</v>
      </c>
      <c r="B610" s="312">
        <v>0.22110550000000001</v>
      </c>
      <c r="C610" s="312">
        <v>1</v>
      </c>
      <c r="D610" s="312">
        <v>0</v>
      </c>
      <c r="E610" s="312">
        <v>0</v>
      </c>
      <c r="F610" s="312">
        <v>15357.727000000001</v>
      </c>
      <c r="G610" s="312">
        <v>0</v>
      </c>
      <c r="H610" s="312">
        <v>793.15458000000001</v>
      </c>
      <c r="I610" s="312">
        <v>3632.3233</v>
      </c>
      <c r="J610" s="312">
        <v>17539.082999999999</v>
      </c>
      <c r="K610" s="312">
        <v>7221.8549000000003</v>
      </c>
    </row>
    <row r="611" spans="1:11" x14ac:dyDescent="0.2">
      <c r="A611" s="312">
        <v>1980</v>
      </c>
      <c r="B611" s="312">
        <v>0.27638190000000001</v>
      </c>
      <c r="C611" s="312">
        <v>1</v>
      </c>
      <c r="D611" s="312">
        <v>0</v>
      </c>
      <c r="E611" s="312">
        <v>0</v>
      </c>
      <c r="F611" s="312">
        <v>15261.124</v>
      </c>
      <c r="G611" s="312">
        <v>0</v>
      </c>
      <c r="H611" s="312">
        <v>958.17786000000001</v>
      </c>
      <c r="I611" s="312">
        <v>3882.1839</v>
      </c>
      <c r="J611" s="312">
        <v>18339.330999999998</v>
      </c>
      <c r="K611" s="312">
        <v>7500.2191999999995</v>
      </c>
    </row>
    <row r="612" spans="1:11" x14ac:dyDescent="0.2">
      <c r="A612" s="312">
        <v>1980</v>
      </c>
      <c r="B612" s="312">
        <v>0.33165830000000002</v>
      </c>
      <c r="C612" s="312">
        <v>1</v>
      </c>
      <c r="D612" s="312">
        <v>0</v>
      </c>
      <c r="E612" s="312">
        <v>0</v>
      </c>
      <c r="F612" s="312">
        <v>15160.548000000001</v>
      </c>
      <c r="G612" s="312">
        <v>0</v>
      </c>
      <c r="H612" s="312">
        <v>1112.1928</v>
      </c>
      <c r="I612" s="312">
        <v>4128.6836000000003</v>
      </c>
      <c r="J612" s="312">
        <v>19214.333999999999</v>
      </c>
      <c r="K612" s="312">
        <v>7797.9254000000001</v>
      </c>
    </row>
    <row r="613" spans="1:11" x14ac:dyDescent="0.2">
      <c r="A613" s="312">
        <v>1980</v>
      </c>
      <c r="B613" s="312">
        <v>0.38693470000000002</v>
      </c>
      <c r="C613" s="312">
        <v>2</v>
      </c>
      <c r="D613" s="312">
        <v>0</v>
      </c>
      <c r="E613" s="312">
        <v>0</v>
      </c>
      <c r="F613" s="312">
        <v>15069.415000000001</v>
      </c>
      <c r="G613" s="312">
        <v>0</v>
      </c>
      <c r="H613" s="312">
        <v>1257.0159000000001</v>
      </c>
      <c r="I613" s="312">
        <v>4370.0104000000001</v>
      </c>
      <c r="J613" s="312">
        <v>20129.95</v>
      </c>
      <c r="K613" s="312">
        <v>8112.2937000000002</v>
      </c>
    </row>
    <row r="614" spans="1:11" x14ac:dyDescent="0.2">
      <c r="A614" s="312">
        <v>1980</v>
      </c>
      <c r="B614" s="312">
        <v>0.44221110000000002</v>
      </c>
      <c r="C614" s="312">
        <v>2</v>
      </c>
      <c r="D614" s="312">
        <v>0</v>
      </c>
      <c r="E614" s="312">
        <v>0</v>
      </c>
      <c r="F614" s="312">
        <v>15000.558000000001</v>
      </c>
      <c r="G614" s="312">
        <v>0</v>
      </c>
      <c r="H614" s="312">
        <v>1395.4292</v>
      </c>
      <c r="I614" s="312">
        <v>4603.3427000000001</v>
      </c>
      <c r="J614" s="312">
        <v>21061.964</v>
      </c>
      <c r="K614" s="312">
        <v>8441.4465999999993</v>
      </c>
    </row>
    <row r="615" spans="1:11" x14ac:dyDescent="0.2">
      <c r="A615" s="312">
        <v>1980</v>
      </c>
      <c r="B615" s="312">
        <v>0.49748740000000002</v>
      </c>
      <c r="C615" s="312">
        <v>2</v>
      </c>
      <c r="D615" s="312">
        <v>0</v>
      </c>
      <c r="E615" s="312">
        <v>0</v>
      </c>
      <c r="F615" s="312">
        <v>14968.455</v>
      </c>
      <c r="G615" s="496">
        <v>2.1610000000000001E-10</v>
      </c>
      <c r="H615" s="312">
        <v>1530.1364000000001</v>
      </c>
      <c r="I615" s="312">
        <v>4826.4804000000004</v>
      </c>
      <c r="J615" s="312">
        <v>21991.195</v>
      </c>
      <c r="K615" s="312">
        <v>8784.3700000000008</v>
      </c>
    </row>
    <row r="616" spans="1:11" x14ac:dyDescent="0.2">
      <c r="A616" s="312">
        <v>1980</v>
      </c>
      <c r="B616" s="312">
        <v>0.55276380000000003</v>
      </c>
      <c r="C616" s="312">
        <v>2</v>
      </c>
      <c r="D616" s="312">
        <v>0</v>
      </c>
      <c r="E616" s="312">
        <v>0</v>
      </c>
      <c r="F616" s="312">
        <v>14991.499</v>
      </c>
      <c r="G616" s="312">
        <v>0.10016145999999999</v>
      </c>
      <c r="H616" s="312">
        <v>1662.7419</v>
      </c>
      <c r="I616" s="312">
        <v>5038.3654999999999</v>
      </c>
      <c r="J616" s="312">
        <v>22914.214</v>
      </c>
      <c r="K616" s="312">
        <v>9141.1435000000001</v>
      </c>
    </row>
    <row r="617" spans="1:11" x14ac:dyDescent="0.2">
      <c r="A617" s="312">
        <v>1980</v>
      </c>
      <c r="B617" s="312">
        <v>0.60804020000000003</v>
      </c>
      <c r="C617" s="312">
        <v>2</v>
      </c>
      <c r="D617" s="312">
        <v>0</v>
      </c>
      <c r="E617" s="312">
        <v>0</v>
      </c>
      <c r="F617" s="312">
        <v>15090.75</v>
      </c>
      <c r="G617" s="312">
        <v>1.1382631000000001</v>
      </c>
      <c r="H617" s="312">
        <v>1793.1904999999999</v>
      </c>
      <c r="I617" s="312">
        <v>5238.3473999999997</v>
      </c>
      <c r="J617" s="312">
        <v>23849.067999999999</v>
      </c>
      <c r="K617" s="312">
        <v>9513.5131999999994</v>
      </c>
    </row>
    <row r="618" spans="1:11" x14ac:dyDescent="0.2">
      <c r="A618" s="312">
        <v>1980</v>
      </c>
      <c r="B618" s="312">
        <v>0.66331660000000003</v>
      </c>
      <c r="C618" s="312">
        <v>2</v>
      </c>
      <c r="D618" s="312">
        <v>0</v>
      </c>
      <c r="E618" s="312">
        <v>0</v>
      </c>
      <c r="F618" s="312">
        <v>15290.482</v>
      </c>
      <c r="G618" s="312">
        <v>5.6940362000000002</v>
      </c>
      <c r="H618" s="312">
        <v>1920.2907</v>
      </c>
      <c r="I618" s="312">
        <v>5425.5589</v>
      </c>
      <c r="J618" s="312">
        <v>24817.742999999999</v>
      </c>
      <c r="K618" s="312">
        <v>9904.6502</v>
      </c>
    </row>
    <row r="619" spans="1:11" x14ac:dyDescent="0.2">
      <c r="A619" s="312">
        <v>1980</v>
      </c>
      <c r="B619" s="312">
        <v>0.71859289999999998</v>
      </c>
      <c r="C619" s="312">
        <v>2</v>
      </c>
      <c r="D619" s="312">
        <v>0</v>
      </c>
      <c r="E619" s="312">
        <v>0</v>
      </c>
      <c r="F619" s="312">
        <v>15614.244000000001</v>
      </c>
      <c r="G619" s="312">
        <v>17.915866999999999</v>
      </c>
      <c r="H619" s="312">
        <v>2043.4811</v>
      </c>
      <c r="I619" s="312">
        <v>5600.0658999999996</v>
      </c>
      <c r="J619" s="312">
        <v>25818.521000000001</v>
      </c>
      <c r="K619" s="312">
        <v>10315.723</v>
      </c>
    </row>
    <row r="620" spans="1:11" x14ac:dyDescent="0.2">
      <c r="A620" s="312">
        <v>1980</v>
      </c>
      <c r="B620" s="312">
        <v>0.77386929999999998</v>
      </c>
      <c r="C620" s="312">
        <v>2</v>
      </c>
      <c r="D620" s="312">
        <v>0</v>
      </c>
      <c r="E620" s="312">
        <v>0</v>
      </c>
      <c r="F620" s="312">
        <v>16069.558999999999</v>
      </c>
      <c r="G620" s="312">
        <v>42.636512000000003</v>
      </c>
      <c r="H620" s="312">
        <v>2162.3703</v>
      </c>
      <c r="I620" s="312">
        <v>5762.5204000000003</v>
      </c>
      <c r="J620" s="312">
        <v>26832.627</v>
      </c>
      <c r="K620" s="312">
        <v>10747.367</v>
      </c>
    </row>
    <row r="621" spans="1:11" x14ac:dyDescent="0.2">
      <c r="A621" s="312">
        <v>1980</v>
      </c>
      <c r="B621" s="312">
        <v>0.82914569999999999</v>
      </c>
      <c r="C621" s="312">
        <v>2</v>
      </c>
      <c r="D621" s="312">
        <v>0</v>
      </c>
      <c r="E621" s="312">
        <v>0</v>
      </c>
      <c r="F621" s="312">
        <v>16645.232</v>
      </c>
      <c r="G621" s="312">
        <v>84.402900000000002</v>
      </c>
      <c r="H621" s="312">
        <v>2276.4627</v>
      </c>
      <c r="I621" s="312">
        <v>5913.8445000000002</v>
      </c>
      <c r="J621" s="312">
        <v>27835.376</v>
      </c>
      <c r="K621" s="312">
        <v>11200.728999999999</v>
      </c>
    </row>
    <row r="622" spans="1:11" x14ac:dyDescent="0.2">
      <c r="A622" s="312">
        <v>1980</v>
      </c>
      <c r="B622" s="312">
        <v>0.88442209999999999</v>
      </c>
      <c r="C622" s="312">
        <v>2</v>
      </c>
      <c r="D622" s="312">
        <v>0</v>
      </c>
      <c r="E622" s="312">
        <v>0</v>
      </c>
      <c r="F622" s="312">
        <v>17318.069</v>
      </c>
      <c r="G622" s="312">
        <v>146.72591</v>
      </c>
      <c r="H622" s="312">
        <v>2385.8993999999998</v>
      </c>
      <c r="I622" s="312">
        <v>6055.723</v>
      </c>
      <c r="J622" s="312">
        <v>28808.274000000001</v>
      </c>
      <c r="K622" s="312">
        <v>11677.416999999999</v>
      </c>
    </row>
    <row r="623" spans="1:11" x14ac:dyDescent="0.2">
      <c r="A623" s="312">
        <v>1980</v>
      </c>
      <c r="B623" s="312">
        <v>0.93969849999999999</v>
      </c>
      <c r="C623" s="312">
        <v>3</v>
      </c>
      <c r="D623" s="312">
        <v>0</v>
      </c>
      <c r="E623" s="312">
        <v>0</v>
      </c>
      <c r="F623" s="312">
        <v>18061.977999999999</v>
      </c>
      <c r="G623" s="312">
        <v>231.65889000000001</v>
      </c>
      <c r="H623" s="312">
        <v>2491.6133</v>
      </c>
      <c r="I623" s="312">
        <v>6190.3773000000001</v>
      </c>
      <c r="J623" s="312">
        <v>29742.831999999999</v>
      </c>
      <c r="K623" s="312">
        <v>12179.364</v>
      </c>
    </row>
    <row r="624" spans="1:11" x14ac:dyDescent="0.2">
      <c r="A624" s="312">
        <v>1980</v>
      </c>
      <c r="B624" s="312">
        <v>0.9949749</v>
      </c>
      <c r="C624" s="312">
        <v>3</v>
      </c>
      <c r="D624" s="312">
        <v>0</v>
      </c>
      <c r="E624" s="312">
        <v>0</v>
      </c>
      <c r="F624" s="312">
        <v>18850.752</v>
      </c>
      <c r="G624" s="312">
        <v>339.69506999999999</v>
      </c>
      <c r="H624" s="312">
        <v>2594.8829000000001</v>
      </c>
      <c r="I624" s="312">
        <v>6320.0190000000002</v>
      </c>
      <c r="J624" s="312">
        <v>30637.295999999998</v>
      </c>
      <c r="K624" s="312">
        <v>12709.069</v>
      </c>
    </row>
    <row r="625" spans="1:11" x14ac:dyDescent="0.2">
      <c r="A625" s="312">
        <v>1980</v>
      </c>
      <c r="B625" s="312">
        <v>1.050251</v>
      </c>
      <c r="C625" s="312">
        <v>3</v>
      </c>
      <c r="D625" s="312">
        <v>0</v>
      </c>
      <c r="E625" s="312">
        <v>0</v>
      </c>
      <c r="F625" s="312">
        <v>19661.355</v>
      </c>
      <c r="G625" s="312">
        <v>469.91561000000002</v>
      </c>
      <c r="H625" s="312">
        <v>2696.6614</v>
      </c>
      <c r="I625" s="312">
        <v>6446.4908999999998</v>
      </c>
      <c r="J625" s="312">
        <v>31497.464</v>
      </c>
      <c r="K625" s="312">
        <v>13269.661</v>
      </c>
    </row>
    <row r="626" spans="1:11" x14ac:dyDescent="0.2">
      <c r="A626" s="312">
        <v>1980</v>
      </c>
      <c r="B626" s="312">
        <v>1.1055280000000001</v>
      </c>
      <c r="C626" s="312">
        <v>3</v>
      </c>
      <c r="D626" s="312">
        <v>0</v>
      </c>
      <c r="E626" s="312">
        <v>0</v>
      </c>
      <c r="F626" s="312">
        <v>20482.451000000001</v>
      </c>
      <c r="G626" s="312">
        <v>620.29791</v>
      </c>
      <c r="H626" s="312">
        <v>2797.0066999999999</v>
      </c>
      <c r="I626" s="312">
        <v>6571.3633</v>
      </c>
      <c r="J626" s="312">
        <v>32338.957999999999</v>
      </c>
      <c r="K626" s="312">
        <v>13864.334000000001</v>
      </c>
    </row>
    <row r="627" spans="1:11" x14ac:dyDescent="0.2">
      <c r="A627" s="312">
        <v>1980</v>
      </c>
      <c r="B627" s="312">
        <v>1.1608039999999999</v>
      </c>
      <c r="C627" s="312">
        <v>3</v>
      </c>
      <c r="D627" s="312">
        <v>0</v>
      </c>
      <c r="E627" s="496">
        <v>1.8840000000000001E-9</v>
      </c>
      <c r="F627" s="312">
        <v>21313.710999999999</v>
      </c>
      <c r="G627" s="312">
        <v>788.10464999999999</v>
      </c>
      <c r="H627" s="312">
        <v>2894.9576999999999</v>
      </c>
      <c r="I627" s="312">
        <v>6696.4768999999997</v>
      </c>
      <c r="J627" s="312">
        <v>33184.788999999997</v>
      </c>
      <c r="K627" s="312">
        <v>14496.127</v>
      </c>
    </row>
    <row r="628" spans="1:11" x14ac:dyDescent="0.2">
      <c r="A628" s="312">
        <v>1980</v>
      </c>
      <c r="B628" s="312">
        <v>1.21608</v>
      </c>
      <c r="C628" s="312">
        <v>3</v>
      </c>
      <c r="D628" s="496">
        <v>7.4689999999999997E-10</v>
      </c>
      <c r="E628" s="312">
        <v>0.84910861000000004</v>
      </c>
      <c r="F628" s="312">
        <v>22158.63</v>
      </c>
      <c r="G628" s="312">
        <v>970.26169000000004</v>
      </c>
      <c r="H628" s="312">
        <v>2989.4088000000002</v>
      </c>
      <c r="I628" s="312">
        <v>6824.1629000000003</v>
      </c>
      <c r="J628" s="312">
        <v>34057.548000000003</v>
      </c>
      <c r="K628" s="312">
        <v>15168.699000000001</v>
      </c>
    </row>
    <row r="629" spans="1:11" x14ac:dyDescent="0.2">
      <c r="A629" s="312">
        <v>1980</v>
      </c>
      <c r="B629" s="312">
        <v>1.2713570000000001</v>
      </c>
      <c r="C629" s="312">
        <v>4</v>
      </c>
      <c r="D629" s="312">
        <v>0.33665515000000001</v>
      </c>
      <c r="E629" s="312">
        <v>6.9445116999999996</v>
      </c>
      <c r="F629" s="312">
        <v>23018.154999999999</v>
      </c>
      <c r="G629" s="312">
        <v>1163.5132000000001</v>
      </c>
      <c r="H629" s="312">
        <v>3080.2024000000001</v>
      </c>
      <c r="I629" s="312">
        <v>6956.4840000000004</v>
      </c>
      <c r="J629" s="312">
        <v>34971.741999999998</v>
      </c>
      <c r="K629" s="312">
        <v>15886.837</v>
      </c>
    </row>
    <row r="630" spans="1:11" x14ac:dyDescent="0.2">
      <c r="A630" s="312">
        <v>1980</v>
      </c>
      <c r="B630" s="312">
        <v>1.326633</v>
      </c>
      <c r="C630" s="312">
        <v>4</v>
      </c>
      <c r="D630" s="312">
        <v>2.8209371999999999</v>
      </c>
      <c r="E630" s="312">
        <v>26.569686000000001</v>
      </c>
      <c r="F630" s="312">
        <v>23887.59</v>
      </c>
      <c r="G630" s="312">
        <v>1364.1709000000001</v>
      </c>
      <c r="H630" s="312">
        <v>3168.2979999999998</v>
      </c>
      <c r="I630" s="312">
        <v>7094.2920999999997</v>
      </c>
      <c r="J630" s="312">
        <v>35933.480000000003</v>
      </c>
      <c r="K630" s="312">
        <v>16656.174999999999</v>
      </c>
    </row>
    <row r="631" spans="1:11" x14ac:dyDescent="0.2">
      <c r="A631" s="312">
        <v>1980</v>
      </c>
      <c r="B631" s="312">
        <v>1.3819090000000001</v>
      </c>
      <c r="C631" s="312">
        <v>4</v>
      </c>
      <c r="D631" s="312">
        <v>11.081016999999999</v>
      </c>
      <c r="E631" s="312">
        <v>70.202697000000001</v>
      </c>
      <c r="F631" s="312">
        <v>24755.962</v>
      </c>
      <c r="G631" s="312">
        <v>1567.8187</v>
      </c>
      <c r="H631" s="312">
        <v>3255.4783000000002</v>
      </c>
      <c r="I631" s="312">
        <v>7237.3572000000004</v>
      </c>
      <c r="J631" s="312">
        <v>36942.264000000003</v>
      </c>
      <c r="K631" s="312">
        <v>17482.276999999998</v>
      </c>
    </row>
    <row r="632" spans="1:11" x14ac:dyDescent="0.2">
      <c r="A632" s="312">
        <v>1980</v>
      </c>
      <c r="B632" s="312">
        <v>1.4371860000000001</v>
      </c>
      <c r="C632" s="312">
        <v>4</v>
      </c>
      <c r="D632" s="312">
        <v>29.902585999999999</v>
      </c>
      <c r="E632" s="312">
        <v>148.28578999999999</v>
      </c>
      <c r="F632" s="312">
        <v>25607.351999999999</v>
      </c>
      <c r="G632" s="312">
        <v>1769.3275000000001</v>
      </c>
      <c r="H632" s="312">
        <v>3344.0463</v>
      </c>
      <c r="I632" s="312">
        <v>7385.8032000000003</v>
      </c>
      <c r="J632" s="312">
        <v>37995.044000000002</v>
      </c>
      <c r="K632" s="312">
        <v>18370.165000000001</v>
      </c>
    </row>
    <row r="633" spans="1:11" x14ac:dyDescent="0.2">
      <c r="A633" s="312">
        <v>1980</v>
      </c>
      <c r="B633" s="312">
        <v>1.492462</v>
      </c>
      <c r="C633" s="312">
        <v>4</v>
      </c>
      <c r="D633" s="312">
        <v>64.218621999999996</v>
      </c>
      <c r="E633" s="312">
        <v>269.33733000000001</v>
      </c>
      <c r="F633" s="312">
        <v>26423.396000000001</v>
      </c>
      <c r="G633" s="312">
        <v>1963.6699000000001</v>
      </c>
      <c r="H633" s="312">
        <v>3436.6392999999998</v>
      </c>
      <c r="I633" s="312">
        <v>7540.7869000000001</v>
      </c>
      <c r="J633" s="312">
        <v>39088.436000000002</v>
      </c>
      <c r="K633" s="312">
        <v>19323.981</v>
      </c>
    </row>
    <row r="634" spans="1:11" x14ac:dyDescent="0.2">
      <c r="A634" s="312">
        <v>1980</v>
      </c>
      <c r="B634" s="312">
        <v>1.547739</v>
      </c>
      <c r="C634" s="312">
        <v>5</v>
      </c>
      <c r="D634" s="312">
        <v>118.20552000000001</v>
      </c>
      <c r="E634" s="312">
        <v>438.76918999999998</v>
      </c>
      <c r="F634" s="312">
        <v>27187.972000000002</v>
      </c>
      <c r="G634" s="312">
        <v>2146.7631000000001</v>
      </c>
      <c r="H634" s="312">
        <v>3536.0925000000002</v>
      </c>
      <c r="I634" s="312">
        <v>7704.0398999999998</v>
      </c>
      <c r="J634" s="312">
        <v>40216.796999999999</v>
      </c>
      <c r="K634" s="312">
        <v>20346.519</v>
      </c>
    </row>
    <row r="635" spans="1:11" x14ac:dyDescent="0.2">
      <c r="A635" s="312">
        <v>1980</v>
      </c>
      <c r="B635" s="312">
        <v>1.6030150000000001</v>
      </c>
      <c r="C635" s="312">
        <v>5</v>
      </c>
      <c r="D635" s="312">
        <v>194.68478999999999</v>
      </c>
      <c r="E635" s="312">
        <v>658.45145000000002</v>
      </c>
      <c r="F635" s="312">
        <v>27899.329000000002</v>
      </c>
      <c r="G635" s="312">
        <v>2315.4829</v>
      </c>
      <c r="H635" s="312">
        <v>3645.0614</v>
      </c>
      <c r="I635" s="312">
        <v>7877.4050999999999</v>
      </c>
      <c r="J635" s="312">
        <v>41373.481</v>
      </c>
      <c r="K635" s="312">
        <v>21439.727999999999</v>
      </c>
    </row>
    <row r="636" spans="1:11" x14ac:dyDescent="0.2">
      <c r="A636" s="312">
        <v>1980</v>
      </c>
      <c r="B636" s="312">
        <v>1.658291</v>
      </c>
      <c r="C636" s="312">
        <v>5</v>
      </c>
      <c r="D636" s="312">
        <v>294.86991</v>
      </c>
      <c r="E636" s="312">
        <v>926.89688999999998</v>
      </c>
      <c r="F636" s="312">
        <v>28575.933000000001</v>
      </c>
      <c r="G636" s="312">
        <v>2467.4049</v>
      </c>
      <c r="H636" s="312">
        <v>3765.3708000000001</v>
      </c>
      <c r="I636" s="312">
        <v>8062.8639999999996</v>
      </c>
      <c r="J636" s="312">
        <v>42559.046999999999</v>
      </c>
      <c r="K636" s="312">
        <v>22605.406999999999</v>
      </c>
    </row>
    <row r="637" spans="1:11" x14ac:dyDescent="0.2">
      <c r="A637" s="312">
        <v>1980</v>
      </c>
      <c r="B637" s="312">
        <v>1.713568</v>
      </c>
      <c r="C637" s="312">
        <v>6</v>
      </c>
      <c r="D637" s="312">
        <v>418.40967999999998</v>
      </c>
      <c r="E637" s="312">
        <v>1239.8706999999999</v>
      </c>
      <c r="F637" s="312">
        <v>29249.966</v>
      </c>
      <c r="G637" s="312">
        <v>2600.7181</v>
      </c>
      <c r="H637" s="312">
        <v>3897.6541999999999</v>
      </c>
      <c r="I637" s="312">
        <v>8261.82</v>
      </c>
      <c r="J637" s="312">
        <v>43786.409</v>
      </c>
      <c r="K637" s="312">
        <v>23845.407999999999</v>
      </c>
    </row>
    <row r="638" spans="1:11" x14ac:dyDescent="0.2">
      <c r="A638" s="312">
        <v>1980</v>
      </c>
      <c r="B638" s="312">
        <v>1.7688440000000001</v>
      </c>
      <c r="C638" s="312">
        <v>6</v>
      </c>
      <c r="D638" s="312">
        <v>563.64210000000003</v>
      </c>
      <c r="E638" s="312">
        <v>1591.2303999999999</v>
      </c>
      <c r="F638" s="312">
        <v>29952.241000000002</v>
      </c>
      <c r="G638" s="312">
        <v>2714.3519000000001</v>
      </c>
      <c r="H638" s="312">
        <v>4041.3591000000001</v>
      </c>
      <c r="I638" s="312">
        <v>8474.0159999999996</v>
      </c>
      <c r="J638" s="312">
        <v>45082.904999999999</v>
      </c>
      <c r="K638" s="312">
        <v>25161.853999999999</v>
      </c>
    </row>
    <row r="639" spans="1:11" x14ac:dyDescent="0.2">
      <c r="A639" s="312">
        <v>1980</v>
      </c>
      <c r="B639" s="312">
        <v>1.8241210000000001</v>
      </c>
      <c r="C639" s="312">
        <v>6</v>
      </c>
      <c r="D639" s="312">
        <v>727.96819000000005</v>
      </c>
      <c r="E639" s="312">
        <v>1973.8395</v>
      </c>
      <c r="F639" s="312">
        <v>30706.353999999999</v>
      </c>
      <c r="G639" s="312">
        <v>2807.9792000000002</v>
      </c>
      <c r="H639" s="312">
        <v>4195.3036000000002</v>
      </c>
      <c r="I639" s="312">
        <v>8697.8881999999994</v>
      </c>
      <c r="J639" s="312">
        <v>46479.873</v>
      </c>
      <c r="K639" s="312">
        <v>26556.965</v>
      </c>
    </row>
    <row r="640" spans="1:11" x14ac:dyDescent="0.2">
      <c r="A640" s="312">
        <v>1980</v>
      </c>
      <c r="B640" s="312">
        <v>1.879397</v>
      </c>
      <c r="C640" s="312">
        <v>7</v>
      </c>
      <c r="D640" s="312">
        <v>908.27089000000001</v>
      </c>
      <c r="E640" s="312">
        <v>2380.2136</v>
      </c>
      <c r="F640" s="312">
        <v>31523.778999999999</v>
      </c>
      <c r="G640" s="312">
        <v>2881.654</v>
      </c>
      <c r="H640" s="312">
        <v>4358.2878000000001</v>
      </c>
      <c r="I640" s="312">
        <v>8931.3346000000001</v>
      </c>
      <c r="J640" s="312">
        <v>48002.273999999998</v>
      </c>
      <c r="K640" s="312">
        <v>28032.73</v>
      </c>
    </row>
    <row r="641" spans="1:11" x14ac:dyDescent="0.2">
      <c r="A641" s="312">
        <v>1980</v>
      </c>
      <c r="B641" s="312">
        <v>1.9346730000000001</v>
      </c>
      <c r="C641" s="312">
        <v>7</v>
      </c>
      <c r="D641" s="312">
        <v>1101.2329</v>
      </c>
      <c r="E641" s="312">
        <v>2802.1259</v>
      </c>
      <c r="F641" s="312">
        <v>32397.821</v>
      </c>
      <c r="G641" s="312">
        <v>2935.8748000000001</v>
      </c>
      <c r="H641" s="312">
        <v>4529.0276999999996</v>
      </c>
      <c r="I641" s="312">
        <v>9173.0288</v>
      </c>
      <c r="J641" s="312">
        <v>49666.940999999999</v>
      </c>
      <c r="K641" s="312">
        <v>29590.547999999999</v>
      </c>
    </row>
    <row r="642" spans="1:11" x14ac:dyDescent="0.2">
      <c r="A642" s="312">
        <v>1980</v>
      </c>
      <c r="B642" s="312">
        <v>1.9899500000000001</v>
      </c>
      <c r="C642" s="312">
        <v>7</v>
      </c>
      <c r="D642" s="312">
        <v>1303.2243000000001</v>
      </c>
      <c r="E642" s="312">
        <v>3229.9366</v>
      </c>
      <c r="F642" s="312">
        <v>33308.133000000002</v>
      </c>
      <c r="G642" s="312">
        <v>2972.6790999999998</v>
      </c>
      <c r="H642" s="312">
        <v>4706.0340999999999</v>
      </c>
      <c r="I642" s="312">
        <v>9424.1707999999999</v>
      </c>
      <c r="J642" s="312">
        <v>51485.466</v>
      </c>
      <c r="K642" s="312">
        <v>31230.924999999999</v>
      </c>
    </row>
    <row r="643" spans="1:11" x14ac:dyDescent="0.2">
      <c r="A643" s="312">
        <v>1980</v>
      </c>
      <c r="B643" s="312">
        <v>2.045226</v>
      </c>
      <c r="C643" s="312">
        <v>8</v>
      </c>
      <c r="D643" s="312">
        <v>1510.1518000000001</v>
      </c>
      <c r="E643" s="312">
        <v>3652.9465</v>
      </c>
      <c r="F643" s="312">
        <v>34238.298000000003</v>
      </c>
      <c r="G643" s="312">
        <v>2996.9517999999998</v>
      </c>
      <c r="H643" s="312">
        <v>4888.1270000000004</v>
      </c>
      <c r="I643" s="312">
        <v>9688.3441999999995</v>
      </c>
      <c r="J643" s="312">
        <v>53470.466</v>
      </c>
      <c r="K643" s="312">
        <v>32953.203000000001</v>
      </c>
    </row>
    <row r="644" spans="1:11" x14ac:dyDescent="0.2">
      <c r="A644" s="312">
        <v>1980</v>
      </c>
      <c r="B644" s="312">
        <v>2.1005020000000001</v>
      </c>
      <c r="C644" s="312">
        <v>8</v>
      </c>
      <c r="D644" s="312">
        <v>1717.9673</v>
      </c>
      <c r="E644" s="312">
        <v>4061.9409000000001</v>
      </c>
      <c r="F644" s="312">
        <v>35182.165999999997</v>
      </c>
      <c r="G644" s="312">
        <v>3016.2930999999999</v>
      </c>
      <c r="H644" s="312">
        <v>5074.9497000000001</v>
      </c>
      <c r="I644" s="312">
        <v>9970.0944999999992</v>
      </c>
      <c r="J644" s="312">
        <v>55641.339</v>
      </c>
      <c r="K644" s="312">
        <v>34755.332000000002</v>
      </c>
    </row>
    <row r="645" spans="1:11" x14ac:dyDescent="0.2">
      <c r="A645" s="312">
        <v>1980</v>
      </c>
      <c r="B645" s="312">
        <v>2.1557789999999999</v>
      </c>
      <c r="C645" s="312">
        <v>9</v>
      </c>
      <c r="D645" s="312">
        <v>1923.425</v>
      </c>
      <c r="E645" s="312">
        <v>4449.6315999999997</v>
      </c>
      <c r="F645" s="312">
        <v>36140.758999999998</v>
      </c>
      <c r="G645" s="312">
        <v>3039.5302999999999</v>
      </c>
      <c r="H645" s="312">
        <v>5266.2021999999997</v>
      </c>
      <c r="I645" s="312">
        <v>10273.373</v>
      </c>
      <c r="J645" s="312">
        <v>58022.485999999997</v>
      </c>
      <c r="K645" s="312">
        <v>36633.921000000002</v>
      </c>
    </row>
    <row r="646" spans="1:11" x14ac:dyDescent="0.2">
      <c r="A646" s="312">
        <v>1980</v>
      </c>
      <c r="B646" s="312">
        <v>2.211055</v>
      </c>
      <c r="C646" s="312">
        <v>9</v>
      </c>
      <c r="D646" s="312">
        <v>2123.8515000000002</v>
      </c>
      <c r="E646" s="312">
        <v>4809.6433999999999</v>
      </c>
      <c r="F646" s="312">
        <v>37118.991000000002</v>
      </c>
      <c r="G646" s="312">
        <v>3074.77</v>
      </c>
      <c r="H646" s="312">
        <v>5461.0497999999998</v>
      </c>
      <c r="I646" s="312">
        <v>10600.762000000001</v>
      </c>
      <c r="J646" s="312">
        <v>60643.19</v>
      </c>
      <c r="K646" s="312">
        <v>38584.968999999997</v>
      </c>
    </row>
    <row r="647" spans="1:11" x14ac:dyDescent="0.2">
      <c r="A647" s="312">
        <v>1980</v>
      </c>
      <c r="B647" s="312">
        <v>2.2663319999999998</v>
      </c>
      <c r="C647" s="312">
        <v>10</v>
      </c>
      <c r="D647" s="312">
        <v>2316.5147999999999</v>
      </c>
      <c r="E647" s="312">
        <v>5135.5950000000003</v>
      </c>
      <c r="F647" s="312">
        <v>38125.228999999999</v>
      </c>
      <c r="G647" s="312">
        <v>3127.8119000000002</v>
      </c>
      <c r="H647" s="312">
        <v>5658.1651000000002</v>
      </c>
      <c r="I647" s="312">
        <v>10953.65</v>
      </c>
      <c r="J647" s="312">
        <v>63538.983999999997</v>
      </c>
      <c r="K647" s="312">
        <v>40604.226000000002</v>
      </c>
    </row>
    <row r="648" spans="1:11" x14ac:dyDescent="0.2">
      <c r="A648" s="312">
        <v>1980</v>
      </c>
      <c r="B648" s="312">
        <v>2.3216079999999999</v>
      </c>
      <c r="C648" s="312">
        <v>10</v>
      </c>
      <c r="D648" s="312">
        <v>2498.2168999999999</v>
      </c>
      <c r="E648" s="312">
        <v>5421.0218999999997</v>
      </c>
      <c r="F648" s="312">
        <v>39169.94</v>
      </c>
      <c r="G648" s="312">
        <v>3201.2271000000001</v>
      </c>
      <c r="H648" s="312">
        <v>5856.4378999999999</v>
      </c>
      <c r="I648" s="312">
        <v>11332.094999999999</v>
      </c>
      <c r="J648" s="312">
        <v>66751.527000000002</v>
      </c>
      <c r="K648" s="312">
        <v>42687.17</v>
      </c>
    </row>
    <row r="649" spans="1:11" x14ac:dyDescent="0.2">
      <c r="A649" s="312">
        <v>1980</v>
      </c>
      <c r="B649" s="312">
        <v>2.376884</v>
      </c>
      <c r="C649" s="312">
        <v>11</v>
      </c>
      <c r="D649" s="312">
        <v>2665.3629000000001</v>
      </c>
      <c r="E649" s="312">
        <v>5660.1287000000002</v>
      </c>
      <c r="F649" s="312">
        <v>40269.423000000003</v>
      </c>
      <c r="G649" s="312">
        <v>3294.4625000000001</v>
      </c>
      <c r="H649" s="312">
        <v>6055.4083000000001</v>
      </c>
      <c r="I649" s="312">
        <v>11735.314</v>
      </c>
      <c r="J649" s="312">
        <v>70326.092000000004</v>
      </c>
      <c r="K649" s="312">
        <v>44829.076999999997</v>
      </c>
    </row>
    <row r="650" spans="1:11" x14ac:dyDescent="0.2">
      <c r="A650" s="312">
        <v>1980</v>
      </c>
      <c r="B650" s="312">
        <v>2.4321609999999998</v>
      </c>
      <c r="C650" s="312">
        <v>11</v>
      </c>
      <c r="D650" s="312">
        <v>2814.4526999999998</v>
      </c>
      <c r="E650" s="312">
        <v>5849.4341000000004</v>
      </c>
      <c r="F650" s="312">
        <v>41446.389000000003</v>
      </c>
      <c r="G650" s="312">
        <v>3405.3685</v>
      </c>
      <c r="H650" s="312">
        <v>6255.3485000000001</v>
      </c>
      <c r="I650" s="312">
        <v>12162.307000000001</v>
      </c>
      <c r="J650" s="312">
        <v>74313.751000000004</v>
      </c>
      <c r="K650" s="312">
        <v>47025.014000000003</v>
      </c>
    </row>
    <row r="651" spans="1:11" x14ac:dyDescent="0.2">
      <c r="A651" s="312">
        <v>1980</v>
      </c>
      <c r="B651" s="312">
        <v>2.4874369999999999</v>
      </c>
      <c r="C651" s="312">
        <v>12</v>
      </c>
      <c r="D651" s="312">
        <v>2942.6581999999999</v>
      </c>
      <c r="E651" s="312">
        <v>5990.1331</v>
      </c>
      <c r="F651" s="312">
        <v>42722.231</v>
      </c>
      <c r="G651" s="312">
        <v>3531.5997000000002</v>
      </c>
      <c r="H651" s="312">
        <v>6456.9252999999999</v>
      </c>
      <c r="I651" s="312">
        <v>12612.578</v>
      </c>
      <c r="J651" s="312">
        <v>78784.004000000001</v>
      </c>
      <c r="K651" s="312">
        <v>49269.116999999998</v>
      </c>
    </row>
    <row r="652" spans="1:11" x14ac:dyDescent="0.2">
      <c r="A652" s="312">
        <v>1980</v>
      </c>
      <c r="B652" s="312">
        <v>2.5427140000000001</v>
      </c>
      <c r="C652" s="312">
        <v>13</v>
      </c>
      <c r="D652" s="312">
        <v>3048.3152</v>
      </c>
      <c r="E652" s="312">
        <v>6087.9503999999997</v>
      </c>
      <c r="F652" s="312">
        <v>44105.997000000003</v>
      </c>
      <c r="G652" s="312">
        <v>3671.3598999999999</v>
      </c>
      <c r="H652" s="312">
        <v>6660.6244999999999</v>
      </c>
      <c r="I652" s="312">
        <v>13086.72</v>
      </c>
      <c r="J652" s="312">
        <v>83845.289999999994</v>
      </c>
      <c r="K652" s="312">
        <v>51554.451999999997</v>
      </c>
    </row>
    <row r="653" spans="1:11" x14ac:dyDescent="0.2">
      <c r="A653" s="312">
        <v>1980</v>
      </c>
      <c r="B653" s="312">
        <v>2.5979899999999998</v>
      </c>
      <c r="C653" s="312">
        <v>13</v>
      </c>
      <c r="D653" s="312">
        <v>3131.9122000000002</v>
      </c>
      <c r="E653" s="312">
        <v>6154.7103999999999</v>
      </c>
      <c r="F653" s="312">
        <v>45595.839999999997</v>
      </c>
      <c r="G653" s="312">
        <v>3823.5942</v>
      </c>
      <c r="H653" s="312">
        <v>6867.4512999999997</v>
      </c>
      <c r="I653" s="312">
        <v>13586.89</v>
      </c>
      <c r="J653" s="312">
        <v>89650.998999999996</v>
      </c>
      <c r="K653" s="312">
        <v>53873.303999999996</v>
      </c>
    </row>
    <row r="654" spans="1:11" x14ac:dyDescent="0.2">
      <c r="A654" s="312">
        <v>1980</v>
      </c>
      <c r="B654" s="312">
        <v>2.6532659999999999</v>
      </c>
      <c r="C654" s="312">
        <v>14</v>
      </c>
      <c r="D654" s="312">
        <v>3197.4441000000002</v>
      </c>
      <c r="E654" s="312">
        <v>6207.7587999999996</v>
      </c>
      <c r="F654" s="312">
        <v>47194.347999999998</v>
      </c>
      <c r="G654" s="312">
        <v>3987.8912999999998</v>
      </c>
      <c r="H654" s="312">
        <v>7079.5910000000003</v>
      </c>
      <c r="I654" s="312">
        <v>14116.207</v>
      </c>
      <c r="J654" s="312">
        <v>96392.168999999994</v>
      </c>
      <c r="K654" s="312">
        <v>56217.250999999997</v>
      </c>
    </row>
    <row r="655" spans="1:11" x14ac:dyDescent="0.2">
      <c r="A655" s="312">
        <v>1980</v>
      </c>
      <c r="B655" s="312">
        <v>2.7085430000000001</v>
      </c>
      <c r="C655" s="312">
        <v>15</v>
      </c>
      <c r="D655" s="312">
        <v>3252.1507999999999</v>
      </c>
      <c r="E655" s="312">
        <v>6267.0501999999997</v>
      </c>
      <c r="F655" s="312">
        <v>48919.381000000001</v>
      </c>
      <c r="G655" s="312">
        <v>4164.1686</v>
      </c>
      <c r="H655" s="312">
        <v>7300.4657999999999</v>
      </c>
      <c r="I655" s="312">
        <v>14677.008</v>
      </c>
      <c r="J655" s="312">
        <v>104280.58</v>
      </c>
      <c r="K655" s="312">
        <v>58577.487999999998</v>
      </c>
    </row>
    <row r="656" spans="1:11" x14ac:dyDescent="0.2">
      <c r="A656" s="312">
        <v>1980</v>
      </c>
      <c r="B656" s="312">
        <v>2.7638189999999998</v>
      </c>
      <c r="C656" s="312">
        <v>16</v>
      </c>
      <c r="D656" s="312">
        <v>3304.9056999999998</v>
      </c>
      <c r="E656" s="312">
        <v>6350.9811</v>
      </c>
      <c r="F656" s="312">
        <v>50805.936000000002</v>
      </c>
      <c r="G656" s="312">
        <v>4352.2093999999997</v>
      </c>
      <c r="H656" s="312">
        <v>7534.1325999999999</v>
      </c>
      <c r="I656" s="312">
        <v>15270.5</v>
      </c>
      <c r="J656" s="312">
        <v>113524.26</v>
      </c>
      <c r="K656" s="312">
        <v>60945.341</v>
      </c>
    </row>
    <row r="657" spans="1:11" x14ac:dyDescent="0.2">
      <c r="A657" s="312">
        <v>1980</v>
      </c>
      <c r="B657" s="312">
        <v>2.8190949999999999</v>
      </c>
      <c r="C657" s="312">
        <v>17</v>
      </c>
      <c r="D657" s="312">
        <v>3364.0947000000001</v>
      </c>
      <c r="E657" s="312">
        <v>6472.8674000000001</v>
      </c>
      <c r="F657" s="312">
        <v>52899.321000000004</v>
      </c>
      <c r="G657" s="312">
        <v>4551.4507999999996</v>
      </c>
      <c r="H657" s="312">
        <v>7784.518</v>
      </c>
      <c r="I657" s="312">
        <v>15897.732</v>
      </c>
      <c r="J657" s="312">
        <v>124308.25</v>
      </c>
      <c r="K657" s="312">
        <v>63312.347000000002</v>
      </c>
    </row>
    <row r="658" spans="1:11" x14ac:dyDescent="0.2">
      <c r="A658" s="312">
        <v>1980</v>
      </c>
      <c r="B658" s="312">
        <v>2.8743720000000001</v>
      </c>
      <c r="C658" s="312">
        <v>18</v>
      </c>
      <c r="D658" s="312">
        <v>3435.8667999999998</v>
      </c>
      <c r="E658" s="312">
        <v>6639.2732999999998</v>
      </c>
      <c r="F658" s="312">
        <v>55250.292000000001</v>
      </c>
      <c r="G658" s="312">
        <v>4760.6125000000002</v>
      </c>
      <c r="H658" s="312">
        <v>8054.5716000000002</v>
      </c>
      <c r="I658" s="312">
        <v>16559.756000000001</v>
      </c>
      <c r="J658" s="312">
        <v>136790.6</v>
      </c>
      <c r="K658" s="312">
        <v>65669.982000000004</v>
      </c>
    </row>
    <row r="659" spans="1:11" x14ac:dyDescent="0.2">
      <c r="A659" s="312">
        <v>1980</v>
      </c>
      <c r="B659" s="312">
        <v>2.9296479999999998</v>
      </c>
      <c r="C659" s="312">
        <v>19</v>
      </c>
      <c r="D659" s="312">
        <v>3523.2595000000001</v>
      </c>
      <c r="E659" s="312">
        <v>6851.2660999999998</v>
      </c>
      <c r="F659" s="312">
        <v>57934.815999999999</v>
      </c>
      <c r="G659" s="312">
        <v>4977.7284</v>
      </c>
      <c r="H659" s="312">
        <v>8346.4740000000002</v>
      </c>
      <c r="I659" s="312">
        <v>17257.085999999999</v>
      </c>
      <c r="J659" s="312">
        <v>151098.72</v>
      </c>
      <c r="K659" s="312">
        <v>68009.130999999994</v>
      </c>
    </row>
    <row r="660" spans="1:11" x14ac:dyDescent="0.2">
      <c r="A660" s="312">
        <v>1980</v>
      </c>
      <c r="B660" s="312">
        <v>2.9849250000000001</v>
      </c>
      <c r="C660" s="312">
        <v>20</v>
      </c>
      <c r="D660" s="312">
        <v>3626.7</v>
      </c>
      <c r="E660" s="312">
        <v>7106.8555999999999</v>
      </c>
      <c r="F660" s="312">
        <v>61084.813000000002</v>
      </c>
      <c r="G660" s="312">
        <v>5200.9925000000003</v>
      </c>
      <c r="H660" s="312">
        <v>8662.5473999999995</v>
      </c>
      <c r="I660" s="312">
        <v>17990.053</v>
      </c>
      <c r="J660" s="312">
        <v>167329.21</v>
      </c>
      <c r="K660" s="312">
        <v>70320.153000000006</v>
      </c>
    </row>
    <row r="661" spans="1:11" x14ac:dyDescent="0.2">
      <c r="A661" s="312">
        <v>1980</v>
      </c>
      <c r="B661" s="312">
        <v>3.0402010000000002</v>
      </c>
      <c r="C661" s="312">
        <v>20</v>
      </c>
      <c r="D661" s="312">
        <v>3745.2420000000002</v>
      </c>
      <c r="E661" s="312">
        <v>7402.1782000000003</v>
      </c>
      <c r="F661" s="312">
        <v>64910.902999999998</v>
      </c>
      <c r="G661" s="312">
        <v>5429.1652000000004</v>
      </c>
      <c r="H661" s="312">
        <v>9005.6147999999994</v>
      </c>
      <c r="I661" s="312">
        <v>18759.414000000001</v>
      </c>
      <c r="J661" s="312">
        <v>185540.26</v>
      </c>
      <c r="K661" s="312">
        <v>72593.149000000005</v>
      </c>
    </row>
    <row r="662" spans="1:11" x14ac:dyDescent="0.2">
      <c r="A662" s="312">
        <v>1980</v>
      </c>
      <c r="B662" s="312">
        <v>3.0954769999999998</v>
      </c>
      <c r="C662" s="312">
        <v>20</v>
      </c>
      <c r="D662" s="312">
        <v>3877.2242000000001</v>
      </c>
      <c r="E662" s="312">
        <v>7732.1742999999997</v>
      </c>
      <c r="F662" s="312">
        <v>69709.134999999995</v>
      </c>
      <c r="G662" s="312">
        <v>5661.9516000000003</v>
      </c>
      <c r="H662" s="312">
        <v>9378.8914999999997</v>
      </c>
      <c r="I662" s="312">
        <v>19566.775000000001</v>
      </c>
      <c r="J662" s="312">
        <v>205744.91</v>
      </c>
      <c r="K662" s="312">
        <v>74818.478000000003</v>
      </c>
    </row>
    <row r="663" spans="1:11" x14ac:dyDescent="0.2">
      <c r="A663" s="312">
        <v>1980</v>
      </c>
      <c r="B663" s="312">
        <v>3.1507540000000001</v>
      </c>
      <c r="C663" s="312">
        <v>25</v>
      </c>
      <c r="D663" s="312">
        <v>4020.7435</v>
      </c>
      <c r="E663" s="312">
        <v>8090.9130999999998</v>
      </c>
      <c r="F663" s="312">
        <v>75864.832999999999</v>
      </c>
      <c r="G663" s="312">
        <v>5900.8905000000004</v>
      </c>
      <c r="H663" s="312">
        <v>9785.8937999999998</v>
      </c>
      <c r="I663" s="312">
        <v>20415</v>
      </c>
      <c r="J663" s="312">
        <v>227906.22</v>
      </c>
      <c r="K663" s="312">
        <v>76986.864000000001</v>
      </c>
    </row>
    <row r="664" spans="1:11" x14ac:dyDescent="0.2">
      <c r="A664" s="312">
        <v>1980</v>
      </c>
      <c r="B664" s="312">
        <v>3.2060300000000002</v>
      </c>
      <c r="C664" s="312">
        <v>25</v>
      </c>
      <c r="D664" s="312">
        <v>4174.1944000000003</v>
      </c>
      <c r="E664" s="312">
        <v>8472.6931000000004</v>
      </c>
      <c r="F664" s="312">
        <v>83833.396999999997</v>
      </c>
      <c r="G664" s="312">
        <v>6148.4580999999998</v>
      </c>
      <c r="H664" s="312">
        <v>10231.192999999999</v>
      </c>
      <c r="I664" s="312">
        <v>21307.63</v>
      </c>
      <c r="J664" s="312">
        <v>251931.81</v>
      </c>
      <c r="K664" s="312">
        <v>79089.115000000005</v>
      </c>
    </row>
    <row r="665" spans="1:11" x14ac:dyDescent="0.2">
      <c r="A665" s="312">
        <v>1980</v>
      </c>
      <c r="B665" s="312">
        <v>3.261307</v>
      </c>
      <c r="C665" s="312">
        <v>25</v>
      </c>
      <c r="D665" s="312">
        <v>4336.5329000000002</v>
      </c>
      <c r="E665" s="312">
        <v>8874.8714999999993</v>
      </c>
      <c r="F665" s="312">
        <v>94094.260999999999</v>
      </c>
      <c r="G665" s="312">
        <v>6406.7992999999997</v>
      </c>
      <c r="H665" s="312">
        <v>10721.44</v>
      </c>
      <c r="I665" s="312">
        <v>22247.388999999999</v>
      </c>
      <c r="J665" s="312">
        <v>277661.74</v>
      </c>
      <c r="K665" s="312">
        <v>81116.244000000006</v>
      </c>
    </row>
    <row r="666" spans="1:11" x14ac:dyDescent="0.2">
      <c r="A666" s="312">
        <v>1980</v>
      </c>
      <c r="B666" s="312">
        <v>3.3165830000000001</v>
      </c>
      <c r="C666" s="312">
        <v>30</v>
      </c>
      <c r="D666" s="312">
        <v>4507.4495999999999</v>
      </c>
      <c r="E666" s="312">
        <v>9298.7646000000004</v>
      </c>
      <c r="F666" s="312">
        <v>107091.47</v>
      </c>
      <c r="G666" s="312">
        <v>6677.7713000000003</v>
      </c>
      <c r="H666" s="312">
        <v>11265.291999999999</v>
      </c>
      <c r="I666" s="312">
        <v>23236.052</v>
      </c>
      <c r="J666" s="312">
        <v>304855.58</v>
      </c>
      <c r="K666" s="312">
        <v>83059.823000000004</v>
      </c>
    </row>
    <row r="667" spans="1:11" x14ac:dyDescent="0.2">
      <c r="A667" s="312">
        <v>1980</v>
      </c>
      <c r="B667" s="312">
        <v>3.3718590000000002</v>
      </c>
      <c r="C667" s="312">
        <v>30</v>
      </c>
      <c r="D667" s="312">
        <v>4687.2668000000003</v>
      </c>
      <c r="E667" s="312">
        <v>9745.6221999999998</v>
      </c>
      <c r="F667" s="312">
        <v>123187.93</v>
      </c>
      <c r="G667" s="312">
        <v>6963.8153000000002</v>
      </c>
      <c r="H667" s="312">
        <v>11872.295</v>
      </c>
      <c r="I667" s="312">
        <v>24275.486000000001</v>
      </c>
      <c r="J667" s="312">
        <v>333182.78999999998</v>
      </c>
      <c r="K667" s="312">
        <v>84912.248999999996</v>
      </c>
    </row>
    <row r="668" spans="1:11" x14ac:dyDescent="0.2">
      <c r="A668" s="312">
        <v>1980</v>
      </c>
      <c r="B668" s="312">
        <v>3.427136</v>
      </c>
      <c r="C668" s="312">
        <v>30</v>
      </c>
      <c r="D668" s="312">
        <v>4876.3486999999996</v>
      </c>
      <c r="E668" s="312">
        <v>10213.374</v>
      </c>
      <c r="F668" s="312">
        <v>142633.24</v>
      </c>
      <c r="G668" s="312">
        <v>7268.2939999999999</v>
      </c>
      <c r="H668" s="312">
        <v>12552.183999999999</v>
      </c>
      <c r="I668" s="312">
        <v>25367.936000000002</v>
      </c>
      <c r="J668" s="312">
        <v>362225.03</v>
      </c>
      <c r="K668" s="312">
        <v>86666.460999999996</v>
      </c>
    </row>
    <row r="669" spans="1:11" x14ac:dyDescent="0.2">
      <c r="A669" s="312">
        <v>1980</v>
      </c>
      <c r="B669" s="312">
        <v>3.4824120000000001</v>
      </c>
      <c r="C669" s="312">
        <v>35</v>
      </c>
      <c r="D669" s="312">
        <v>5074.1481999999996</v>
      </c>
      <c r="E669" s="312">
        <v>10696.369000000001</v>
      </c>
      <c r="F669" s="312">
        <v>165547.31</v>
      </c>
      <c r="G669" s="312">
        <v>7595.2233999999999</v>
      </c>
      <c r="H669" s="312">
        <v>13314.505999999999</v>
      </c>
      <c r="I669" s="312">
        <v>26516.006000000001</v>
      </c>
      <c r="J669" s="312">
        <v>391490.51</v>
      </c>
      <c r="K669" s="312">
        <v>88315.5</v>
      </c>
    </row>
    <row r="670" spans="1:11" x14ac:dyDescent="0.2">
      <c r="A670" s="312">
        <v>1980</v>
      </c>
      <c r="B670" s="312">
        <v>3.5376880000000002</v>
      </c>
      <c r="C670" s="312">
        <v>35</v>
      </c>
      <c r="D670" s="312">
        <v>5278.4002</v>
      </c>
      <c r="E670" s="312">
        <v>11187.732</v>
      </c>
      <c r="F670" s="312">
        <v>191916.43</v>
      </c>
      <c r="G670" s="312">
        <v>7948.5594000000001</v>
      </c>
      <c r="H670" s="312">
        <v>14168.518</v>
      </c>
      <c r="I670" s="312">
        <v>27722.673999999999</v>
      </c>
      <c r="J670" s="312">
        <v>420433.91999999998</v>
      </c>
      <c r="K670" s="312">
        <v>89852.577000000005</v>
      </c>
    </row>
    <row r="671" spans="1:11" x14ac:dyDescent="0.2">
      <c r="A671" s="312">
        <v>1980</v>
      </c>
      <c r="B671" s="312">
        <v>3.592965</v>
      </c>
      <c r="C671" s="312">
        <v>35</v>
      </c>
      <c r="D671" s="312">
        <v>5485.4382999999998</v>
      </c>
      <c r="E671" s="312">
        <v>11680.616</v>
      </c>
      <c r="F671" s="312">
        <v>221593.83</v>
      </c>
      <c r="G671" s="312">
        <v>8331.8068999999996</v>
      </c>
      <c r="H671" s="312">
        <v>15123.114</v>
      </c>
      <c r="I671" s="312">
        <v>28992.15</v>
      </c>
      <c r="J671" s="312">
        <v>448479.86</v>
      </c>
      <c r="K671" s="312">
        <v>91271.593999999997</v>
      </c>
    </row>
    <row r="672" spans="1:11" x14ac:dyDescent="0.2">
      <c r="A672" s="312">
        <v>1980</v>
      </c>
      <c r="B672" s="312">
        <v>3.6482410000000001</v>
      </c>
      <c r="C672" s="312">
        <v>40</v>
      </c>
      <c r="D672" s="312">
        <v>5691.5640999999996</v>
      </c>
      <c r="E672" s="312">
        <v>12168.688</v>
      </c>
      <c r="F672" s="312">
        <v>254294.21</v>
      </c>
      <c r="G672" s="312">
        <v>8746.6923000000006</v>
      </c>
      <c r="H672" s="312">
        <v>16186.859</v>
      </c>
      <c r="I672" s="312">
        <v>30329.455999999998</v>
      </c>
      <c r="J672" s="312">
        <v>475056.39</v>
      </c>
      <c r="K672" s="312">
        <v>92567.46</v>
      </c>
    </row>
    <row r="673" spans="1:11" x14ac:dyDescent="0.2">
      <c r="A673" s="312">
        <v>1980</v>
      </c>
      <c r="B673" s="312">
        <v>3.7035179999999999</v>
      </c>
      <c r="C673" s="312">
        <v>40</v>
      </c>
      <c r="D673" s="312">
        <v>5893.7874000000002</v>
      </c>
      <c r="E673" s="312">
        <v>12646.868</v>
      </c>
      <c r="F673" s="312">
        <v>289594.06</v>
      </c>
      <c r="G673" s="312">
        <v>9192.4688000000006</v>
      </c>
      <c r="H673" s="312">
        <v>17367.873</v>
      </c>
      <c r="I673" s="312">
        <v>31739.416000000001</v>
      </c>
      <c r="J673" s="312">
        <v>499633.59</v>
      </c>
      <c r="K673" s="312">
        <v>93736.269</v>
      </c>
    </row>
    <row r="674" spans="1:11" x14ac:dyDescent="0.2">
      <c r="A674" s="312">
        <v>1980</v>
      </c>
      <c r="B674" s="312">
        <v>3.758794</v>
      </c>
      <c r="C674" s="312">
        <v>45</v>
      </c>
      <c r="D674" s="312">
        <v>6090.2124999999996</v>
      </c>
      <c r="E674" s="312">
        <v>13112.898999999999</v>
      </c>
      <c r="F674" s="312">
        <v>326933.8</v>
      </c>
      <c r="G674" s="312">
        <v>9666.7448000000004</v>
      </c>
      <c r="H674" s="312">
        <v>18673.465</v>
      </c>
      <c r="I674" s="312">
        <v>33226.466</v>
      </c>
      <c r="J674" s="312">
        <v>521752.35</v>
      </c>
      <c r="K674" s="312">
        <v>94775.53</v>
      </c>
    </row>
    <row r="675" spans="1:11" x14ac:dyDescent="0.2">
      <c r="A675" s="312">
        <v>1980</v>
      </c>
      <c r="B675" s="312">
        <v>3.8140700000000001</v>
      </c>
      <c r="C675" s="312">
        <v>45</v>
      </c>
      <c r="D675" s="312">
        <v>6280.0748000000003</v>
      </c>
      <c r="E675" s="312">
        <v>13568.736999999999</v>
      </c>
      <c r="F675" s="312">
        <v>365615.95</v>
      </c>
      <c r="G675" s="312">
        <v>10166.737999999999</v>
      </c>
      <c r="H675" s="312">
        <v>20110.330000000002</v>
      </c>
      <c r="I675" s="312">
        <v>34794.843999999997</v>
      </c>
      <c r="J675" s="312">
        <v>541034.94999999995</v>
      </c>
      <c r="K675" s="312">
        <v>95684.043000000005</v>
      </c>
    </row>
    <row r="676" spans="1:11" x14ac:dyDescent="0.2">
      <c r="A676" s="312">
        <v>1980</v>
      </c>
      <c r="B676" s="312">
        <v>3.8693469999999999</v>
      </c>
      <c r="C676" s="312">
        <v>50</v>
      </c>
      <c r="D676" s="312">
        <v>6463.6129000000001</v>
      </c>
      <c r="E676" s="312">
        <v>14018.528</v>
      </c>
      <c r="F676" s="312">
        <v>404804.11</v>
      </c>
      <c r="G676" s="312">
        <v>10690.025</v>
      </c>
      <c r="H676" s="312">
        <v>21683.988000000001</v>
      </c>
      <c r="I676" s="312">
        <v>36448.837</v>
      </c>
      <c r="J676" s="312">
        <v>557186.51</v>
      </c>
      <c r="K676" s="312">
        <v>96461.485000000001</v>
      </c>
    </row>
    <row r="677" spans="1:11" x14ac:dyDescent="0.2">
      <c r="A677" s="312">
        <v>1980</v>
      </c>
      <c r="B677" s="312">
        <v>3.924623</v>
      </c>
      <c r="C677" s="312">
        <v>50</v>
      </c>
      <c r="D677" s="312">
        <v>6642.2745000000004</v>
      </c>
      <c r="E677" s="312">
        <v>14466.870999999999</v>
      </c>
      <c r="F677" s="312">
        <v>443526.95</v>
      </c>
      <c r="G677" s="312">
        <v>11235.472</v>
      </c>
      <c r="H677" s="312">
        <v>23398.300999999999</v>
      </c>
      <c r="I677" s="312">
        <v>38193.925000000003</v>
      </c>
      <c r="J677" s="312">
        <v>569993.49</v>
      </c>
      <c r="K677" s="312">
        <v>97108.377999999997</v>
      </c>
    </row>
    <row r="678" spans="1:11" x14ac:dyDescent="0.2">
      <c r="A678" s="312">
        <v>1980</v>
      </c>
      <c r="B678" s="312">
        <v>3.9798990000000001</v>
      </c>
      <c r="C678" s="312">
        <v>55</v>
      </c>
      <c r="D678" s="312">
        <v>6818.5474999999997</v>
      </c>
      <c r="E678" s="312">
        <v>14919.233</v>
      </c>
      <c r="F678" s="312">
        <v>480703.74</v>
      </c>
      <c r="G678" s="312">
        <v>11803.064</v>
      </c>
      <c r="H678" s="312">
        <v>25255.440999999999</v>
      </c>
      <c r="I678" s="312">
        <v>40037.442000000003</v>
      </c>
      <c r="J678" s="312">
        <v>579315.31000000006</v>
      </c>
      <c r="K678" s="312">
        <v>97625.963000000003</v>
      </c>
    </row>
    <row r="679" spans="1:11" x14ac:dyDescent="0.2">
      <c r="A679" s="312">
        <v>1980</v>
      </c>
      <c r="B679" s="312">
        <v>4.0351759999999999</v>
      </c>
      <c r="C679" s="312">
        <v>55</v>
      </c>
      <c r="D679" s="312">
        <v>6995.3392000000003</v>
      </c>
      <c r="E679" s="312">
        <v>15380.375</v>
      </c>
      <c r="F679" s="312">
        <v>515205.91</v>
      </c>
      <c r="G679" s="312">
        <v>12393.638999999999</v>
      </c>
      <c r="H679" s="312">
        <v>27256.192999999999</v>
      </c>
      <c r="I679" s="312">
        <v>41987.837</v>
      </c>
      <c r="J679" s="312">
        <v>585079.46</v>
      </c>
      <c r="K679" s="312">
        <v>98015.926000000007</v>
      </c>
    </row>
    <row r="680" spans="1:11" x14ac:dyDescent="0.2">
      <c r="A680" s="312">
        <v>1980</v>
      </c>
      <c r="B680" s="312">
        <v>4.090452</v>
      </c>
      <c r="C680" s="312">
        <v>60</v>
      </c>
      <c r="D680" s="312">
        <v>7175.7819</v>
      </c>
      <c r="E680" s="312">
        <v>15852.634</v>
      </c>
      <c r="F680" s="312">
        <v>545950.55000000005</v>
      </c>
      <c r="G680" s="312">
        <v>13008.117</v>
      </c>
      <c r="H680" s="312">
        <v>29399.508000000002</v>
      </c>
      <c r="I680" s="312">
        <v>44053.165999999997</v>
      </c>
      <c r="J680" s="312">
        <v>587281.16</v>
      </c>
      <c r="K680" s="312">
        <v>98280.346999999994</v>
      </c>
    </row>
    <row r="681" spans="1:11" x14ac:dyDescent="0.2">
      <c r="A681" s="312">
        <v>1980</v>
      </c>
      <c r="B681" s="312">
        <v>4.1457290000000002</v>
      </c>
      <c r="C681" s="312">
        <v>65</v>
      </c>
      <c r="D681" s="312">
        <v>7362.8986999999997</v>
      </c>
      <c r="E681" s="312">
        <v>16336.626</v>
      </c>
      <c r="F681" s="312">
        <v>571999.99</v>
      </c>
      <c r="G681" s="312">
        <v>13646.619000000001</v>
      </c>
      <c r="H681" s="312">
        <v>31682.094000000001</v>
      </c>
      <c r="I681" s="312">
        <v>46239.995000000003</v>
      </c>
      <c r="J681" s="312">
        <v>585982.37</v>
      </c>
      <c r="K681" s="312">
        <v>98421.335000000006</v>
      </c>
    </row>
    <row r="682" spans="1:11" x14ac:dyDescent="0.2">
      <c r="A682" s="312">
        <v>1980</v>
      </c>
      <c r="B682" s="312">
        <v>4.2010050000000003</v>
      </c>
      <c r="C682" s="312">
        <v>65</v>
      </c>
      <c r="D682" s="312">
        <v>7558.5725000000002</v>
      </c>
      <c r="E682" s="312">
        <v>16831.753000000001</v>
      </c>
      <c r="F682" s="312">
        <v>592636.69999999995</v>
      </c>
      <c r="G682" s="312">
        <v>14308.085999999999</v>
      </c>
      <c r="H682" s="312">
        <v>34097.775000000001</v>
      </c>
      <c r="I682" s="312">
        <v>48553.048000000003</v>
      </c>
      <c r="J682" s="312">
        <v>581315.19999999995</v>
      </c>
      <c r="K682" s="312">
        <v>98441.221000000005</v>
      </c>
    </row>
    <row r="683" spans="1:11" x14ac:dyDescent="0.2">
      <c r="A683" s="312">
        <v>1980</v>
      </c>
      <c r="B683" s="312">
        <v>4.2562810000000004</v>
      </c>
      <c r="C683" s="312">
        <v>70</v>
      </c>
      <c r="D683" s="312">
        <v>7762.8207000000002</v>
      </c>
      <c r="E683" s="312">
        <v>17334.371999999999</v>
      </c>
      <c r="F683" s="312">
        <v>607409.81000000006</v>
      </c>
      <c r="G683" s="312">
        <v>14990.353999999999</v>
      </c>
      <c r="H683" s="312">
        <v>36636.258999999998</v>
      </c>
      <c r="I683" s="312">
        <v>50994.527000000002</v>
      </c>
      <c r="J683" s="312">
        <v>573478.80000000005</v>
      </c>
      <c r="K683" s="312">
        <v>98342.510999999999</v>
      </c>
    </row>
    <row r="684" spans="1:11" x14ac:dyDescent="0.2">
      <c r="A684" s="312">
        <v>1980</v>
      </c>
      <c r="B684" s="312">
        <v>4.3115579999999998</v>
      </c>
      <c r="C684" s="312">
        <v>75</v>
      </c>
      <c r="D684" s="312">
        <v>7974.5819000000001</v>
      </c>
      <c r="E684" s="312">
        <v>17838.753000000001</v>
      </c>
      <c r="F684" s="312">
        <v>616145.56000000006</v>
      </c>
      <c r="G684" s="312">
        <v>15691.248</v>
      </c>
      <c r="H684" s="312">
        <v>39283.186999999998</v>
      </c>
      <c r="I684" s="312">
        <v>53563.866999999998</v>
      </c>
      <c r="J684" s="312">
        <v>562735.1</v>
      </c>
      <c r="K684" s="312">
        <v>98127.922999999995</v>
      </c>
    </row>
    <row r="685" spans="1:11" x14ac:dyDescent="0.2">
      <c r="A685" s="312">
        <v>1980</v>
      </c>
      <c r="B685" s="312">
        <v>4.3668339999999999</v>
      </c>
      <c r="C685" s="312">
        <v>80</v>
      </c>
      <c r="D685" s="312">
        <v>8192.0509999999995</v>
      </c>
      <c r="E685" s="312">
        <v>18339.937000000002</v>
      </c>
      <c r="F685" s="312">
        <v>618923.28</v>
      </c>
      <c r="G685" s="312">
        <v>16409.05</v>
      </c>
      <c r="H685" s="312">
        <v>42020.93</v>
      </c>
      <c r="I685" s="312">
        <v>56257.262999999999</v>
      </c>
      <c r="J685" s="312">
        <v>549399.72</v>
      </c>
      <c r="K685" s="312">
        <v>97800.198999999993</v>
      </c>
    </row>
    <row r="686" spans="1:11" x14ac:dyDescent="0.2">
      <c r="A686" s="312">
        <v>1980</v>
      </c>
      <c r="B686" s="312">
        <v>4.4221110000000001</v>
      </c>
      <c r="C686" s="312">
        <v>85</v>
      </c>
      <c r="D686" s="312">
        <v>8413.2461999999996</v>
      </c>
      <c r="E686" s="312">
        <v>18836.058000000001</v>
      </c>
      <c r="F686" s="312">
        <v>616022.86</v>
      </c>
      <c r="G686" s="312">
        <v>17142.490000000002</v>
      </c>
      <c r="H686" s="312">
        <v>44829.656000000003</v>
      </c>
      <c r="I686" s="312">
        <v>59067.822999999997</v>
      </c>
      <c r="J686" s="312">
        <v>533826.46</v>
      </c>
      <c r="K686" s="312">
        <v>97362.122000000003</v>
      </c>
    </row>
    <row r="687" spans="1:11" x14ac:dyDescent="0.2">
      <c r="A687" s="312">
        <v>1980</v>
      </c>
      <c r="B687" s="312">
        <v>4.4773870000000002</v>
      </c>
      <c r="C687" s="312">
        <v>90</v>
      </c>
      <c r="D687" s="312">
        <v>8637.6488000000008</v>
      </c>
      <c r="E687" s="312">
        <v>19331.95</v>
      </c>
      <c r="F687" s="312">
        <v>607870.43000000005</v>
      </c>
      <c r="G687" s="312">
        <v>17892.008999999998</v>
      </c>
      <c r="H687" s="312">
        <v>47687.9</v>
      </c>
      <c r="I687" s="312">
        <v>61986.09</v>
      </c>
      <c r="J687" s="312">
        <v>516384.53</v>
      </c>
      <c r="K687" s="312">
        <v>96816.304000000004</v>
      </c>
    </row>
    <row r="688" spans="1:11" x14ac:dyDescent="0.2">
      <c r="A688" s="312">
        <v>1980</v>
      </c>
      <c r="B688" s="312">
        <v>4.5326630000000003</v>
      </c>
      <c r="C688" s="312">
        <v>95</v>
      </c>
      <c r="D688" s="312">
        <v>8866.5054</v>
      </c>
      <c r="E688" s="312">
        <v>19837.132000000001</v>
      </c>
      <c r="F688" s="312">
        <v>594993.54</v>
      </c>
      <c r="G688" s="312">
        <v>18660.161</v>
      </c>
      <c r="H688" s="312">
        <v>50572.635999999999</v>
      </c>
      <c r="I688" s="312">
        <v>65000.771000000001</v>
      </c>
      <c r="J688" s="312">
        <v>497437.16</v>
      </c>
      <c r="K688" s="312">
        <v>96165.116999999998</v>
      </c>
    </row>
    <row r="689" spans="1:11" x14ac:dyDescent="0.2">
      <c r="A689" s="312">
        <v>1980</v>
      </c>
      <c r="B689" s="312">
        <v>4.5879399999999997</v>
      </c>
      <c r="C689" s="312">
        <v>100</v>
      </c>
      <c r="D689" s="312">
        <v>9102.4671999999991</v>
      </c>
      <c r="E689" s="312">
        <v>20362.795999999998</v>
      </c>
      <c r="F689" s="312">
        <v>577983.56999999995</v>
      </c>
      <c r="G689" s="312">
        <v>19450.493999999999</v>
      </c>
      <c r="H689" s="312">
        <v>53459.222999999998</v>
      </c>
      <c r="I689" s="312">
        <v>68098.581000000006</v>
      </c>
      <c r="J689" s="312">
        <v>477320.29</v>
      </c>
      <c r="K689" s="312">
        <v>95410.403999999995</v>
      </c>
    </row>
    <row r="690" spans="1:11" x14ac:dyDescent="0.2">
      <c r="A690" s="312">
        <v>1980</v>
      </c>
      <c r="B690" s="312">
        <v>4.6432159999999998</v>
      </c>
      <c r="C690" s="312">
        <v>110</v>
      </c>
      <c r="D690" s="312">
        <v>9349.2273999999998</v>
      </c>
      <c r="E690" s="312">
        <v>20918.983</v>
      </c>
      <c r="F690" s="312">
        <v>557476.23</v>
      </c>
      <c r="G690" s="312">
        <v>20267.013999999999</v>
      </c>
      <c r="H690" s="312">
        <v>56321.675000000003</v>
      </c>
      <c r="I690" s="312">
        <v>71263.232000000004</v>
      </c>
      <c r="J690" s="312">
        <v>456331.13</v>
      </c>
      <c r="K690" s="312">
        <v>94553.668999999994</v>
      </c>
    </row>
    <row r="691" spans="1:11" x14ac:dyDescent="0.2">
      <c r="A691" s="312">
        <v>1980</v>
      </c>
      <c r="B691" s="312">
        <v>4.698493</v>
      </c>
      <c r="C691" s="312">
        <v>110</v>
      </c>
      <c r="D691" s="312">
        <v>9610.2993000000006</v>
      </c>
      <c r="E691" s="312">
        <v>21515.134999999998</v>
      </c>
      <c r="F691" s="312">
        <v>534140.22</v>
      </c>
      <c r="G691" s="312">
        <v>21113.814999999999</v>
      </c>
      <c r="H691" s="312">
        <v>59133.180999999997</v>
      </c>
      <c r="I691" s="312">
        <v>74475.482999999993</v>
      </c>
      <c r="J691" s="312">
        <v>434721.6</v>
      </c>
      <c r="K691" s="312">
        <v>93596.12</v>
      </c>
    </row>
    <row r="692" spans="1:11" x14ac:dyDescent="0.2">
      <c r="A692" s="312">
        <v>1980</v>
      </c>
      <c r="B692" s="312">
        <v>4.7537690000000001</v>
      </c>
      <c r="C692" s="312">
        <v>120</v>
      </c>
      <c r="D692" s="312">
        <v>9888.8078999999998</v>
      </c>
      <c r="E692" s="312">
        <v>22161.764999999999</v>
      </c>
      <c r="F692" s="312">
        <v>508662.5</v>
      </c>
      <c r="G692" s="312">
        <v>21995.494999999999</v>
      </c>
      <c r="H692" s="312">
        <v>61866.264000000003</v>
      </c>
      <c r="I692" s="312">
        <v>77713.345000000001</v>
      </c>
      <c r="J692" s="312">
        <v>412702.68</v>
      </c>
      <c r="K692" s="312">
        <v>92538.974000000002</v>
      </c>
    </row>
    <row r="693" spans="1:11" x14ac:dyDescent="0.2">
      <c r="A693" s="312">
        <v>1980</v>
      </c>
      <c r="B693" s="312">
        <v>4.8090450000000002</v>
      </c>
      <c r="C693" s="312">
        <v>130</v>
      </c>
      <c r="D693" s="312">
        <v>10186.968999999999</v>
      </c>
      <c r="E693" s="312">
        <v>22869.371999999999</v>
      </c>
      <c r="F693" s="312">
        <v>481730.44</v>
      </c>
      <c r="G693" s="312">
        <v>22918.143</v>
      </c>
      <c r="H693" s="312">
        <v>64492.57</v>
      </c>
      <c r="I693" s="312">
        <v>80952.142000000007</v>
      </c>
      <c r="J693" s="312">
        <v>390459.55</v>
      </c>
      <c r="K693" s="312">
        <v>91383.724000000002</v>
      </c>
    </row>
    <row r="694" spans="1:11" x14ac:dyDescent="0.2">
      <c r="A694" s="312">
        <v>1980</v>
      </c>
      <c r="B694" s="312">
        <v>4.8643219999999996</v>
      </c>
      <c r="C694" s="312">
        <v>130</v>
      </c>
      <c r="D694" s="312">
        <v>10506.332</v>
      </c>
      <c r="E694" s="312">
        <v>23648.614000000001</v>
      </c>
      <c r="F694" s="312">
        <v>454004.77</v>
      </c>
      <c r="G694" s="312">
        <v>23889.942999999999</v>
      </c>
      <c r="H694" s="312">
        <v>66982.968999999997</v>
      </c>
      <c r="I694" s="312">
        <v>84164.4</v>
      </c>
      <c r="J694" s="312">
        <v>368163.95</v>
      </c>
      <c r="K694" s="312">
        <v>90132.092000000004</v>
      </c>
    </row>
    <row r="695" spans="1:11" x14ac:dyDescent="0.2">
      <c r="A695" s="312">
        <v>1980</v>
      </c>
      <c r="B695" s="312">
        <v>4.9195979999999997</v>
      </c>
      <c r="C695" s="312">
        <v>140</v>
      </c>
      <c r="D695" s="312">
        <v>10848.653</v>
      </c>
      <c r="E695" s="312">
        <v>24512.851999999999</v>
      </c>
      <c r="F695" s="312">
        <v>426089.78</v>
      </c>
      <c r="G695" s="312">
        <v>24921.524000000001</v>
      </c>
      <c r="H695" s="312">
        <v>69308.502999999997</v>
      </c>
      <c r="I695" s="312">
        <v>87320.971999999994</v>
      </c>
      <c r="J695" s="312">
        <v>345985.06</v>
      </c>
      <c r="K695" s="312">
        <v>88786.141000000003</v>
      </c>
    </row>
    <row r="696" spans="1:11" x14ac:dyDescent="0.2">
      <c r="A696" s="312">
        <v>1980</v>
      </c>
      <c r="B696" s="312">
        <v>4.9748739999999998</v>
      </c>
      <c r="C696" s="312">
        <v>150</v>
      </c>
      <c r="D696" s="312">
        <v>11216.589</v>
      </c>
      <c r="E696" s="312">
        <v>25481.772000000001</v>
      </c>
      <c r="F696" s="312">
        <v>398500.35</v>
      </c>
      <c r="G696" s="312">
        <v>26024.76</v>
      </c>
      <c r="H696" s="312">
        <v>71441.923999999999</v>
      </c>
      <c r="I696" s="312">
        <v>90392.433999999994</v>
      </c>
      <c r="J696" s="312">
        <v>324095.28000000003</v>
      </c>
      <c r="K696" s="312">
        <v>87348.338000000003</v>
      </c>
    </row>
    <row r="697" spans="1:11" x14ac:dyDescent="0.2">
      <c r="A697" s="312">
        <v>1980</v>
      </c>
      <c r="B697" s="312">
        <v>5.030151</v>
      </c>
      <c r="C697" s="312">
        <v>160</v>
      </c>
      <c r="D697" s="312">
        <v>11614.584000000001</v>
      </c>
      <c r="E697" s="312">
        <v>26580.404999999999</v>
      </c>
      <c r="F697" s="312">
        <v>371632.06</v>
      </c>
      <c r="G697" s="312">
        <v>27211.366000000002</v>
      </c>
      <c r="H697" s="312">
        <v>73358.899000000005</v>
      </c>
      <c r="I697" s="312">
        <v>93349.856</v>
      </c>
      <c r="J697" s="312">
        <v>302661.98</v>
      </c>
      <c r="K697" s="312">
        <v>85821.486999999994</v>
      </c>
    </row>
    <row r="698" spans="1:11" x14ac:dyDescent="0.2">
      <c r="A698" s="312">
        <v>1980</v>
      </c>
      <c r="B698" s="312">
        <v>5.0854270000000001</v>
      </c>
      <c r="C698" s="312">
        <v>160</v>
      </c>
      <c r="D698" s="312">
        <v>12049.232</v>
      </c>
      <c r="E698" s="312">
        <v>27836.530999999999</v>
      </c>
      <c r="F698" s="312">
        <v>345750.1</v>
      </c>
      <c r="G698" s="312">
        <v>28491.931</v>
      </c>
      <c r="H698" s="312">
        <v>75038.638999999996</v>
      </c>
      <c r="I698" s="312">
        <v>96165.657000000007</v>
      </c>
      <c r="J698" s="312">
        <v>281835.7</v>
      </c>
      <c r="K698" s="312">
        <v>84208.75</v>
      </c>
    </row>
    <row r="699" spans="1:11" x14ac:dyDescent="0.2">
      <c r="A699" s="312">
        <v>1980</v>
      </c>
      <c r="B699" s="312">
        <v>5.1407040000000004</v>
      </c>
      <c r="C699" s="312">
        <v>170</v>
      </c>
      <c r="D699" s="312">
        <v>12528.763000000001</v>
      </c>
      <c r="E699" s="312">
        <v>29279.615000000002</v>
      </c>
      <c r="F699" s="312">
        <v>320998.59999999998</v>
      </c>
      <c r="G699" s="312">
        <v>29875.897000000001</v>
      </c>
      <c r="H699" s="312">
        <v>76464.577000000005</v>
      </c>
      <c r="I699" s="312">
        <v>98814.187999999995</v>
      </c>
      <c r="J699" s="312">
        <v>261741.49</v>
      </c>
      <c r="K699" s="312">
        <v>82514.232000000004</v>
      </c>
    </row>
    <row r="700" spans="1:11" x14ac:dyDescent="0.2">
      <c r="A700" s="312">
        <v>1980</v>
      </c>
      <c r="B700" s="312">
        <v>5.1959799999999996</v>
      </c>
      <c r="C700" s="312">
        <v>180</v>
      </c>
      <c r="D700" s="312">
        <v>13063.049000000001</v>
      </c>
      <c r="E700" s="312">
        <v>30941.683000000001</v>
      </c>
      <c r="F700" s="312">
        <v>297427.43</v>
      </c>
      <c r="G700" s="312">
        <v>31371.682000000001</v>
      </c>
      <c r="H700" s="312">
        <v>77624.577000000005</v>
      </c>
      <c r="I700" s="312">
        <v>101271.27</v>
      </c>
      <c r="J700" s="312">
        <v>242474.63</v>
      </c>
      <c r="K700" s="312">
        <v>80742.797999999995</v>
      </c>
    </row>
    <row r="701" spans="1:11" x14ac:dyDescent="0.2">
      <c r="A701" s="312">
        <v>1980</v>
      </c>
      <c r="B701" s="312">
        <v>5.2512559999999997</v>
      </c>
      <c r="C701" s="312">
        <v>190</v>
      </c>
      <c r="D701" s="312">
        <v>13664.484</v>
      </c>
      <c r="E701" s="312">
        <v>32855.571000000004</v>
      </c>
      <c r="F701" s="312">
        <v>275035.87</v>
      </c>
      <c r="G701" s="312">
        <v>32986.777000000002</v>
      </c>
      <c r="H701" s="312">
        <v>78510.437999999995</v>
      </c>
      <c r="I701" s="312">
        <v>103513.94</v>
      </c>
      <c r="J701" s="312">
        <v>224105.93</v>
      </c>
      <c r="K701" s="312">
        <v>78899.645999999993</v>
      </c>
    </row>
    <row r="702" spans="1:11" x14ac:dyDescent="0.2">
      <c r="A702" s="312">
        <v>1980</v>
      </c>
      <c r="B702" s="312">
        <v>5.3065329999999999</v>
      </c>
      <c r="C702" s="312">
        <v>200</v>
      </c>
      <c r="D702" s="312">
        <v>14348.446</v>
      </c>
      <c r="E702" s="312">
        <v>35054.732000000004</v>
      </c>
      <c r="F702" s="312">
        <v>253812.95</v>
      </c>
      <c r="G702" s="312">
        <v>34727.601999999999</v>
      </c>
      <c r="H702" s="312">
        <v>79117.104000000007</v>
      </c>
      <c r="I702" s="312">
        <v>105520.44</v>
      </c>
      <c r="J702" s="312">
        <v>206692.99</v>
      </c>
      <c r="K702" s="312">
        <v>76989.94</v>
      </c>
    </row>
    <row r="703" spans="1:11" x14ac:dyDescent="0.2">
      <c r="A703" s="312">
        <v>1980</v>
      </c>
      <c r="B703" s="312">
        <v>5.361809</v>
      </c>
      <c r="C703" s="312">
        <v>200</v>
      </c>
      <c r="D703" s="312">
        <v>15133.412</v>
      </c>
      <c r="E703" s="312">
        <v>37573.351999999999</v>
      </c>
      <c r="F703" s="312">
        <v>233761.96</v>
      </c>
      <c r="G703" s="312">
        <v>36600.508999999998</v>
      </c>
      <c r="H703" s="312">
        <v>79442.452000000005</v>
      </c>
      <c r="I703" s="312">
        <v>107270.25</v>
      </c>
      <c r="J703" s="312">
        <v>190283.65</v>
      </c>
      <c r="K703" s="312">
        <v>75018.959000000003</v>
      </c>
    </row>
    <row r="704" spans="1:11" x14ac:dyDescent="0.2">
      <c r="A704" s="312">
        <v>1980</v>
      </c>
      <c r="B704" s="312">
        <v>5.4170860000000003</v>
      </c>
      <c r="C704" s="312">
        <v>250</v>
      </c>
      <c r="D704" s="312">
        <v>16041.048000000001</v>
      </c>
      <c r="E704" s="312">
        <v>40444.343000000001</v>
      </c>
      <c r="F704" s="312">
        <v>214910.19</v>
      </c>
      <c r="G704" s="312">
        <v>38614.671000000002</v>
      </c>
      <c r="H704" s="312">
        <v>79487.278999999995</v>
      </c>
      <c r="I704" s="312">
        <v>108744.45</v>
      </c>
      <c r="J704" s="312">
        <v>174914.19</v>
      </c>
      <c r="K704" s="312">
        <v>72992.523000000001</v>
      </c>
    </row>
    <row r="705" spans="1:11" x14ac:dyDescent="0.2">
      <c r="A705" s="312">
        <v>1980</v>
      </c>
      <c r="B705" s="312">
        <v>5.4723620000000004</v>
      </c>
      <c r="C705" s="312">
        <v>250</v>
      </c>
      <c r="D705" s="312">
        <v>17095.468000000001</v>
      </c>
      <c r="E705" s="312">
        <v>43695.705000000002</v>
      </c>
      <c r="F705" s="312">
        <v>197307.09</v>
      </c>
      <c r="G705" s="312">
        <v>40783.572</v>
      </c>
      <c r="H705" s="312">
        <v>79255.004000000001</v>
      </c>
      <c r="I705" s="312">
        <v>109926.18</v>
      </c>
      <c r="J705" s="312">
        <v>160603.51</v>
      </c>
      <c r="K705" s="312">
        <v>70916.892000000007</v>
      </c>
    </row>
    <row r="706" spans="1:11" x14ac:dyDescent="0.2">
      <c r="A706" s="312">
        <v>1980</v>
      </c>
      <c r="B706" s="312">
        <v>5.5276379999999996</v>
      </c>
      <c r="C706" s="312">
        <v>250</v>
      </c>
      <c r="D706" s="312">
        <v>18320.742999999999</v>
      </c>
      <c r="E706" s="312">
        <v>47351.095000000001</v>
      </c>
      <c r="F706" s="312">
        <v>181014.61</v>
      </c>
      <c r="G706" s="312">
        <v>43124.56</v>
      </c>
      <c r="H706" s="312">
        <v>78751.903000000006</v>
      </c>
      <c r="I706" s="312">
        <v>110801.35</v>
      </c>
      <c r="J706" s="312">
        <v>147351.37</v>
      </c>
      <c r="K706" s="312">
        <v>68798.597999999998</v>
      </c>
    </row>
    <row r="707" spans="1:11" x14ac:dyDescent="0.2">
      <c r="A707" s="312">
        <v>1980</v>
      </c>
      <c r="B707" s="312">
        <v>5.5829139999999997</v>
      </c>
      <c r="C707" s="312">
        <v>250</v>
      </c>
      <c r="D707" s="312">
        <v>19738.053</v>
      </c>
      <c r="E707" s="312">
        <v>51432.173000000003</v>
      </c>
      <c r="F707" s="312">
        <v>166088.95000000001</v>
      </c>
      <c r="G707" s="312">
        <v>45658.023999999998</v>
      </c>
      <c r="H707" s="312">
        <v>77987.376000000004</v>
      </c>
      <c r="I707" s="312">
        <v>111358.93</v>
      </c>
      <c r="J707" s="312">
        <v>135139.32999999999</v>
      </c>
      <c r="K707" s="312">
        <v>66644.160000000003</v>
      </c>
    </row>
    <row r="708" spans="1:11" x14ac:dyDescent="0.2">
      <c r="A708" s="312">
        <v>1980</v>
      </c>
      <c r="B708" s="312">
        <v>5.638191</v>
      </c>
      <c r="C708" s="312">
        <v>300</v>
      </c>
      <c r="D708" s="312">
        <v>21364.556</v>
      </c>
      <c r="E708" s="312">
        <v>55958.275999999998</v>
      </c>
      <c r="F708" s="312">
        <v>152573.76999999999</v>
      </c>
      <c r="G708" s="312">
        <v>48405.614000000001</v>
      </c>
      <c r="H708" s="312">
        <v>76974.066999999995</v>
      </c>
      <c r="I708" s="312">
        <v>111591.1</v>
      </c>
      <c r="J708" s="312">
        <v>123930.28</v>
      </c>
      <c r="K708" s="312">
        <v>64459.911</v>
      </c>
    </row>
    <row r="709" spans="1:11" x14ac:dyDescent="0.2">
      <c r="A709" s="312">
        <v>1980</v>
      </c>
      <c r="B709" s="312">
        <v>5.6934670000000001</v>
      </c>
      <c r="C709" s="312">
        <v>300</v>
      </c>
      <c r="D709" s="312">
        <v>23213.339</v>
      </c>
      <c r="E709" s="312">
        <v>60947.195</v>
      </c>
      <c r="F709" s="312">
        <v>140490.97</v>
      </c>
      <c r="G709" s="312">
        <v>51387.633000000002</v>
      </c>
      <c r="H709" s="312">
        <v>75727.978000000003</v>
      </c>
      <c r="I709" s="312">
        <v>111493.36</v>
      </c>
      <c r="J709" s="312">
        <v>113671.13</v>
      </c>
      <c r="K709" s="312">
        <v>62251.86</v>
      </c>
    </row>
    <row r="710" spans="1:11" x14ac:dyDescent="0.2">
      <c r="A710" s="312">
        <v>1980</v>
      </c>
      <c r="B710" s="312">
        <v>5.7487440000000003</v>
      </c>
      <c r="C710" s="312">
        <v>300</v>
      </c>
      <c r="D710" s="312">
        <v>25294.205999999998</v>
      </c>
      <c r="E710" s="312">
        <v>66412.453999999998</v>
      </c>
      <c r="F710" s="312">
        <v>129840.3</v>
      </c>
      <c r="G710" s="312">
        <v>54620.256999999998</v>
      </c>
      <c r="H710" s="312">
        <v>74268.142999999996</v>
      </c>
      <c r="I710" s="312">
        <v>111064.61</v>
      </c>
      <c r="J710" s="312">
        <v>104294.39999999999</v>
      </c>
      <c r="K710" s="312">
        <v>60026.404000000002</v>
      </c>
    </row>
    <row r="711" spans="1:11" x14ac:dyDescent="0.2">
      <c r="A711" s="312">
        <v>1980</v>
      </c>
      <c r="B711" s="312">
        <v>5.8040200000000004</v>
      </c>
      <c r="C711" s="312">
        <v>350</v>
      </c>
      <c r="D711" s="312">
        <v>27614.775000000001</v>
      </c>
      <c r="E711" s="312">
        <v>72363.051000000007</v>
      </c>
      <c r="F711" s="312">
        <v>120597.12</v>
      </c>
      <c r="G711" s="312">
        <v>58114.046999999999</v>
      </c>
      <c r="H711" s="312">
        <v>72616.009999999995</v>
      </c>
      <c r="I711" s="312">
        <v>110307.63</v>
      </c>
      <c r="J711" s="312">
        <v>95721.096999999994</v>
      </c>
      <c r="K711" s="312">
        <v>57790.112000000001</v>
      </c>
    </row>
    <row r="712" spans="1:11" x14ac:dyDescent="0.2">
      <c r="A712" s="312">
        <v>1980</v>
      </c>
      <c r="B712" s="312">
        <v>5.8592959999999996</v>
      </c>
      <c r="C712" s="312">
        <v>350</v>
      </c>
      <c r="D712" s="312">
        <v>30180.378000000001</v>
      </c>
      <c r="E712" s="312">
        <v>78802.112999999998</v>
      </c>
      <c r="F712" s="312">
        <v>112714.35</v>
      </c>
      <c r="G712" s="312">
        <v>61872.661</v>
      </c>
      <c r="H712" s="312">
        <v>70794.59</v>
      </c>
      <c r="I712" s="312">
        <v>109229.56</v>
      </c>
      <c r="J712" s="312">
        <v>87868.735000000001</v>
      </c>
      <c r="K712" s="312">
        <v>55549.606</v>
      </c>
    </row>
    <row r="713" spans="1:11" x14ac:dyDescent="0.2">
      <c r="A713" s="312">
        <v>1980</v>
      </c>
      <c r="B713" s="312">
        <v>5.9145729999999999</v>
      </c>
      <c r="C713" s="312">
        <v>350</v>
      </c>
      <c r="D713" s="312">
        <v>32993.512999999999</v>
      </c>
      <c r="E713" s="312">
        <v>85726.881999999998</v>
      </c>
      <c r="F713" s="312">
        <v>106124.3</v>
      </c>
      <c r="G713" s="312">
        <v>65891.585000000006</v>
      </c>
      <c r="H713" s="312">
        <v>68827.668999999994</v>
      </c>
      <c r="I713" s="312">
        <v>107842.69</v>
      </c>
      <c r="J713" s="312">
        <v>80652.03</v>
      </c>
      <c r="K713" s="312">
        <v>53311.235999999997</v>
      </c>
    </row>
    <row r="714" spans="1:11" x14ac:dyDescent="0.2">
      <c r="A714" s="312">
        <v>1980</v>
      </c>
      <c r="B714" s="312">
        <v>5.969849</v>
      </c>
      <c r="C714" s="312">
        <v>400</v>
      </c>
      <c r="D714" s="312">
        <v>36053.525000000001</v>
      </c>
      <c r="E714" s="312">
        <v>93125.921000000002</v>
      </c>
      <c r="F714" s="312">
        <v>100739.5</v>
      </c>
      <c r="G714" s="312">
        <v>70157.498999999996</v>
      </c>
      <c r="H714" s="312">
        <v>66738.917000000001</v>
      </c>
      <c r="I714" s="312">
        <v>106164.35</v>
      </c>
      <c r="J714" s="312">
        <v>73988.009999999995</v>
      </c>
      <c r="K714" s="312">
        <v>51081.201000000001</v>
      </c>
    </row>
    <row r="715" spans="1:11" x14ac:dyDescent="0.2">
      <c r="A715" s="312">
        <v>1980</v>
      </c>
      <c r="B715" s="312">
        <v>6.0251260000000002</v>
      </c>
      <c r="C715" s="312">
        <v>400</v>
      </c>
      <c r="D715" s="312">
        <v>39356.154000000002</v>
      </c>
      <c r="E715" s="312">
        <v>100975.93</v>
      </c>
      <c r="F715" s="312">
        <v>96455.001999999993</v>
      </c>
      <c r="G715" s="312">
        <v>74647.567999999999</v>
      </c>
      <c r="H715" s="312">
        <v>64551.546999999999</v>
      </c>
      <c r="I715" s="312">
        <v>104216.44</v>
      </c>
      <c r="J715" s="312">
        <v>67801.638000000006</v>
      </c>
      <c r="K715" s="312">
        <v>48865.502</v>
      </c>
    </row>
    <row r="716" spans="1:11" x14ac:dyDescent="0.2">
      <c r="A716" s="312">
        <v>1980</v>
      </c>
      <c r="B716" s="312">
        <v>6.0804020000000003</v>
      </c>
      <c r="C716" s="312">
        <v>450</v>
      </c>
      <c r="D716" s="312">
        <v>42892.612000000001</v>
      </c>
      <c r="E716" s="312">
        <v>109241.91</v>
      </c>
      <c r="F716" s="312">
        <v>93150.596000000005</v>
      </c>
      <c r="G716" s="312">
        <v>79329.057000000001</v>
      </c>
      <c r="H716" s="312">
        <v>62288.311999999998</v>
      </c>
      <c r="I716" s="312">
        <v>102024.86</v>
      </c>
      <c r="J716" s="312">
        <v>62024.555999999997</v>
      </c>
      <c r="K716" s="312">
        <v>46669.813999999998</v>
      </c>
    </row>
    <row r="717" spans="1:11" x14ac:dyDescent="0.2">
      <c r="A717" s="312">
        <v>1980</v>
      </c>
      <c r="B717" s="312">
        <v>6.1356780000000004</v>
      </c>
      <c r="C717" s="312">
        <v>450</v>
      </c>
      <c r="D717" s="312">
        <v>46648.646000000001</v>
      </c>
      <c r="E717" s="312">
        <v>117878.74</v>
      </c>
      <c r="F717" s="312">
        <v>90694.831000000006</v>
      </c>
      <c r="G717" s="312">
        <v>84158.578999999998</v>
      </c>
      <c r="H717" s="312">
        <v>59971.542000000001</v>
      </c>
      <c r="I717" s="312">
        <v>99618.502999999997</v>
      </c>
      <c r="J717" s="312">
        <v>56600.122000000003</v>
      </c>
      <c r="K717" s="312">
        <v>44499.58</v>
      </c>
    </row>
    <row r="718" spans="1:11" x14ac:dyDescent="0.2">
      <c r="A718" s="312">
        <v>1980</v>
      </c>
      <c r="B718" s="312">
        <v>6.1909549999999998</v>
      </c>
      <c r="C718" s="312">
        <v>500</v>
      </c>
      <c r="D718" s="312">
        <v>50603.474000000002</v>
      </c>
      <c r="E718" s="312">
        <v>126832.35</v>
      </c>
      <c r="F718" s="312">
        <v>88945.66</v>
      </c>
      <c r="G718" s="312">
        <v>89081.323000000004</v>
      </c>
      <c r="H718" s="312">
        <v>57623.131000000001</v>
      </c>
      <c r="I718" s="312">
        <v>97027.835999999996</v>
      </c>
      <c r="J718" s="312">
        <v>51486.45</v>
      </c>
      <c r="K718" s="312">
        <v>42359.864999999998</v>
      </c>
    </row>
    <row r="719" spans="1:11" x14ac:dyDescent="0.2">
      <c r="A719" s="312">
        <v>1980</v>
      </c>
      <c r="B719" s="312">
        <v>6.2462309999999999</v>
      </c>
      <c r="C719" s="312">
        <v>500</v>
      </c>
      <c r="D719" s="312">
        <v>54730.447999999997</v>
      </c>
      <c r="E719" s="312">
        <v>136039.26</v>
      </c>
      <c r="F719" s="312">
        <v>87752.073000000004</v>
      </c>
      <c r="G719" s="312">
        <v>94029.981</v>
      </c>
      <c r="H719" s="312">
        <v>55264.220999999998</v>
      </c>
      <c r="I719" s="312">
        <v>94283.805999999997</v>
      </c>
      <c r="J719" s="312">
        <v>46649.972000000002</v>
      </c>
      <c r="K719" s="312">
        <v>40255.387000000002</v>
      </c>
    </row>
    <row r="720" spans="1:11" x14ac:dyDescent="0.2">
      <c r="A720" s="312">
        <v>1980</v>
      </c>
      <c r="B720" s="312">
        <v>6.301507</v>
      </c>
      <c r="C720" s="312">
        <v>550</v>
      </c>
      <c r="D720" s="312">
        <v>58998.887000000002</v>
      </c>
      <c r="E720" s="312">
        <v>145427.63</v>
      </c>
      <c r="F720" s="312">
        <v>86957.024999999994</v>
      </c>
      <c r="G720" s="312">
        <v>98924.375</v>
      </c>
      <c r="H720" s="312">
        <v>52914.949000000001</v>
      </c>
      <c r="I720" s="312">
        <v>91416.974000000002</v>
      </c>
      <c r="J720" s="312">
        <v>42063.152000000002</v>
      </c>
      <c r="K720" s="312">
        <v>38190.83</v>
      </c>
    </row>
    <row r="721" spans="1:11" x14ac:dyDescent="0.2">
      <c r="A721" s="312">
        <v>1980</v>
      </c>
      <c r="B721" s="312">
        <v>6.3567840000000002</v>
      </c>
      <c r="C721" s="312">
        <v>600</v>
      </c>
      <c r="D721" s="312">
        <v>63375.807000000001</v>
      </c>
      <c r="E721" s="312">
        <v>154918.9</v>
      </c>
      <c r="F721" s="312">
        <v>86408.823000000004</v>
      </c>
      <c r="G721" s="312">
        <v>103672.25</v>
      </c>
      <c r="H721" s="312">
        <v>50594.095999999998</v>
      </c>
      <c r="I721" s="312">
        <v>88456.616999999998</v>
      </c>
      <c r="J721" s="312">
        <v>37704.652000000002</v>
      </c>
      <c r="K721" s="312">
        <v>36170.944000000003</v>
      </c>
    </row>
    <row r="722" spans="1:11" x14ac:dyDescent="0.2">
      <c r="A722" s="312">
        <v>1980</v>
      </c>
      <c r="B722" s="312">
        <v>6.4120600000000003</v>
      </c>
      <c r="C722" s="312">
        <v>600</v>
      </c>
      <c r="D722" s="312">
        <v>67826.498999999996</v>
      </c>
      <c r="E722" s="312">
        <v>164427.71</v>
      </c>
      <c r="F722" s="312">
        <v>85970.479000000007</v>
      </c>
      <c r="G722" s="312">
        <v>108171.21</v>
      </c>
      <c r="H722" s="312">
        <v>48318.625</v>
      </c>
      <c r="I722" s="312">
        <v>85430.373000000007</v>
      </c>
      <c r="J722" s="312">
        <v>33566.847000000002</v>
      </c>
      <c r="K722" s="312">
        <v>34199.944000000003</v>
      </c>
    </row>
    <row r="723" spans="1:11" x14ac:dyDescent="0.2">
      <c r="A723" s="312">
        <v>1980</v>
      </c>
      <c r="B723" s="312">
        <v>6.4673369999999997</v>
      </c>
      <c r="C723" s="312">
        <v>650</v>
      </c>
      <c r="D723" s="312">
        <v>72315.092999999993</v>
      </c>
      <c r="E723" s="312">
        <v>173859.75</v>
      </c>
      <c r="F723" s="312">
        <v>85526.243000000002</v>
      </c>
      <c r="G723" s="312">
        <v>112311.91</v>
      </c>
      <c r="H723" s="312">
        <v>46103.438999999998</v>
      </c>
      <c r="I723" s="312">
        <v>82364.61</v>
      </c>
      <c r="J723" s="312">
        <v>29663.823</v>
      </c>
      <c r="K723" s="312">
        <v>32281.589</v>
      </c>
    </row>
    <row r="724" spans="1:11" x14ac:dyDescent="0.2">
      <c r="A724" s="312">
        <v>1980</v>
      </c>
      <c r="B724" s="312">
        <v>6.5226129999999998</v>
      </c>
      <c r="C724" s="312">
        <v>700</v>
      </c>
      <c r="D724" s="312">
        <v>76805.692999999999</v>
      </c>
      <c r="E724" s="312">
        <v>183110.76</v>
      </c>
      <c r="F724" s="312">
        <v>84979.303</v>
      </c>
      <c r="G724" s="312">
        <v>115983.03</v>
      </c>
      <c r="H724" s="312">
        <v>43960.946000000004</v>
      </c>
      <c r="I724" s="312">
        <v>79284.156000000003</v>
      </c>
      <c r="J724" s="312">
        <v>26031.364000000001</v>
      </c>
      <c r="K724" s="312">
        <v>30419.763999999999</v>
      </c>
    </row>
    <row r="725" spans="1:11" x14ac:dyDescent="0.2">
      <c r="A725" s="312">
        <v>1980</v>
      </c>
      <c r="B725" s="312">
        <v>6.5778889999999999</v>
      </c>
      <c r="C725" s="312">
        <v>700</v>
      </c>
      <c r="D725" s="312">
        <v>81262.879000000001</v>
      </c>
      <c r="E725" s="312">
        <v>192066.7</v>
      </c>
      <c r="F725" s="312">
        <v>84248.514999999999</v>
      </c>
      <c r="G725" s="312">
        <v>119076.02</v>
      </c>
      <c r="H725" s="312">
        <v>41900.625</v>
      </c>
      <c r="I725" s="312">
        <v>76211.459000000003</v>
      </c>
      <c r="J725" s="312">
        <v>22714.554</v>
      </c>
      <c r="K725" s="312">
        <v>28619.249</v>
      </c>
    </row>
    <row r="726" spans="1:11" x14ac:dyDescent="0.2">
      <c r="A726" s="312">
        <v>1980</v>
      </c>
      <c r="B726" s="312">
        <v>6.6331660000000001</v>
      </c>
      <c r="C726" s="312">
        <v>750</v>
      </c>
      <c r="D726" s="312">
        <v>85651.073999999993</v>
      </c>
      <c r="E726" s="312">
        <v>200604.74</v>
      </c>
      <c r="F726" s="312">
        <v>83267.721999999994</v>
      </c>
      <c r="G726" s="312">
        <v>121490.54</v>
      </c>
      <c r="H726" s="312">
        <v>39929.167000000001</v>
      </c>
      <c r="I726" s="312">
        <v>73165.841</v>
      </c>
      <c r="J726" s="312">
        <v>19758.025000000001</v>
      </c>
      <c r="K726" s="312">
        <v>26885.352999999999</v>
      </c>
    </row>
    <row r="727" spans="1:11" x14ac:dyDescent="0.2">
      <c r="A727" s="312">
        <v>1980</v>
      </c>
      <c r="B727" s="312">
        <v>6.6884420000000002</v>
      </c>
      <c r="C727" s="312">
        <v>800</v>
      </c>
      <c r="D727" s="312">
        <v>89933.267999999996</v>
      </c>
      <c r="E727" s="312">
        <v>208594.89</v>
      </c>
      <c r="F727" s="312">
        <v>81983.035000000003</v>
      </c>
      <c r="G727" s="312">
        <v>123139.5</v>
      </c>
      <c r="H727" s="312">
        <v>38050.540999999997</v>
      </c>
      <c r="I727" s="312">
        <v>70163.044999999998</v>
      </c>
      <c r="J727" s="312">
        <v>17197.396000000001</v>
      </c>
      <c r="K727" s="312">
        <v>25222.9</v>
      </c>
    </row>
    <row r="728" spans="1:11" x14ac:dyDescent="0.2">
      <c r="A728" s="312">
        <v>1980</v>
      </c>
      <c r="B728" s="312">
        <v>6.7437189999999996</v>
      </c>
      <c r="C728" s="312">
        <v>850</v>
      </c>
      <c r="D728" s="312">
        <v>94070.195000000007</v>
      </c>
      <c r="E728" s="312">
        <v>215904.04</v>
      </c>
      <c r="F728" s="312">
        <v>80356.42</v>
      </c>
      <c r="G728" s="312">
        <v>123953.61</v>
      </c>
      <c r="H728" s="312">
        <v>36266.385999999999</v>
      </c>
      <c r="I728" s="312">
        <v>67215.278999999995</v>
      </c>
      <c r="J728" s="312">
        <v>15054.707</v>
      </c>
      <c r="K728" s="312">
        <v>23635.893</v>
      </c>
    </row>
    <row r="729" spans="1:11" x14ac:dyDescent="0.2">
      <c r="A729" s="312">
        <v>1980</v>
      </c>
      <c r="B729" s="312">
        <v>6.7989949999999997</v>
      </c>
      <c r="C729" s="312">
        <v>900</v>
      </c>
      <c r="D729" s="312">
        <v>98019.217999999993</v>
      </c>
      <c r="E729" s="312">
        <v>222400.54</v>
      </c>
      <c r="F729" s="312">
        <v>78363.134999999995</v>
      </c>
      <c r="G729" s="312">
        <v>123884.88</v>
      </c>
      <c r="H729" s="312">
        <v>34576.813999999998</v>
      </c>
      <c r="I729" s="312">
        <v>64331.571000000004</v>
      </c>
      <c r="J729" s="312">
        <v>13336.689</v>
      </c>
      <c r="K729" s="312">
        <v>22127.29</v>
      </c>
    </row>
    <row r="730" spans="1:11" x14ac:dyDescent="0.2">
      <c r="A730" s="312">
        <v>1980</v>
      </c>
      <c r="B730" s="312">
        <v>6.8542709999999998</v>
      </c>
      <c r="C730" s="312">
        <v>950</v>
      </c>
      <c r="D730" s="312">
        <v>101733.1</v>
      </c>
      <c r="E730" s="312">
        <v>227958.42</v>
      </c>
      <c r="F730" s="312">
        <v>75993.294999999998</v>
      </c>
      <c r="G730" s="312">
        <v>122908.4</v>
      </c>
      <c r="H730" s="312">
        <v>32981.298999999999</v>
      </c>
      <c r="I730" s="312">
        <v>61518.118000000002</v>
      </c>
      <c r="J730" s="312">
        <v>12032.654</v>
      </c>
      <c r="K730" s="312">
        <v>20699.007000000001</v>
      </c>
    </row>
    <row r="731" spans="1:11" x14ac:dyDescent="0.2">
      <c r="A731" s="312">
        <v>1980</v>
      </c>
      <c r="B731" s="312">
        <v>6.909548</v>
      </c>
      <c r="C731" s="312">
        <v>1000</v>
      </c>
      <c r="D731" s="312">
        <v>105160.61</v>
      </c>
      <c r="E731" s="312">
        <v>232463.05</v>
      </c>
      <c r="F731" s="312">
        <v>73248.835000000006</v>
      </c>
      <c r="G731" s="312">
        <v>121022.86</v>
      </c>
      <c r="H731" s="312">
        <v>31478.973000000002</v>
      </c>
      <c r="I731" s="312">
        <v>58778.692000000003</v>
      </c>
      <c r="J731" s="312">
        <v>11116.96</v>
      </c>
      <c r="K731" s="312">
        <v>19352.062000000002</v>
      </c>
    </row>
    <row r="732" spans="1:11" x14ac:dyDescent="0.2">
      <c r="A732" s="312">
        <v>1980</v>
      </c>
      <c r="B732" s="312">
        <v>6.9648240000000001</v>
      </c>
      <c r="C732" s="312">
        <v>1100</v>
      </c>
      <c r="D732" s="312">
        <v>108247.94</v>
      </c>
      <c r="E732" s="312">
        <v>235815.39</v>
      </c>
      <c r="F732" s="312">
        <v>70146.649000000005</v>
      </c>
      <c r="G732" s="312">
        <v>118249.97</v>
      </c>
      <c r="H732" s="312">
        <v>30068.098999999998</v>
      </c>
      <c r="I732" s="312">
        <v>56115.069000000003</v>
      </c>
      <c r="J732" s="312">
        <v>10551.905000000001</v>
      </c>
      <c r="K732" s="312">
        <v>18086.662</v>
      </c>
    </row>
    <row r="733" spans="1:11" x14ac:dyDescent="0.2">
      <c r="A733" s="312">
        <v>1980</v>
      </c>
      <c r="B733" s="312">
        <v>7.0201010000000004</v>
      </c>
      <c r="C733" s="312">
        <v>1100</v>
      </c>
      <c r="D733" s="312">
        <v>110940.03</v>
      </c>
      <c r="E733" s="312">
        <v>237936.18</v>
      </c>
      <c r="F733" s="312">
        <v>66717.968999999997</v>
      </c>
      <c r="G733" s="312">
        <v>114632.87</v>
      </c>
      <c r="H733" s="312">
        <v>28745.771000000001</v>
      </c>
      <c r="I733" s="312">
        <v>53527.919000000002</v>
      </c>
      <c r="J733" s="312">
        <v>10293.285</v>
      </c>
      <c r="K733" s="312">
        <v>16901.732</v>
      </c>
    </row>
    <row r="734" spans="1:11" x14ac:dyDescent="0.2">
      <c r="A734" s="312">
        <v>1980</v>
      </c>
      <c r="B734" s="312">
        <v>7.0753769999999996</v>
      </c>
      <c r="C734" s="312">
        <v>1200</v>
      </c>
      <c r="D734" s="312">
        <v>113183.32</v>
      </c>
      <c r="E734" s="312">
        <v>238767.07</v>
      </c>
      <c r="F734" s="312">
        <v>63006.118999999999</v>
      </c>
      <c r="G734" s="312">
        <v>110234.35</v>
      </c>
      <c r="H734" s="312">
        <v>27508.07</v>
      </c>
      <c r="I734" s="312">
        <v>51017.336000000003</v>
      </c>
      <c r="J734" s="312">
        <v>10294.678</v>
      </c>
      <c r="K734" s="312">
        <v>15795.319</v>
      </c>
    </row>
    <row r="735" spans="1:11" x14ac:dyDescent="0.2">
      <c r="A735" s="312">
        <v>1980</v>
      </c>
      <c r="B735" s="312">
        <v>7.1306529999999997</v>
      </c>
      <c r="C735" s="312">
        <v>1300</v>
      </c>
      <c r="D735" s="312">
        <v>114928.67</v>
      </c>
      <c r="E735" s="312">
        <v>238271.77</v>
      </c>
      <c r="F735" s="312">
        <v>59061.351999999999</v>
      </c>
      <c r="G735" s="312">
        <v>105135.94</v>
      </c>
      <c r="H735" s="312">
        <v>26350.415000000001</v>
      </c>
      <c r="I735" s="312">
        <v>48583.031000000003</v>
      </c>
      <c r="J735" s="312">
        <v>10507.026</v>
      </c>
      <c r="K735" s="312">
        <v>14764.858</v>
      </c>
    </row>
    <row r="736" spans="1:11" x14ac:dyDescent="0.2">
      <c r="A736" s="312">
        <v>1980</v>
      </c>
      <c r="B736" s="312">
        <v>7.1859299999999999</v>
      </c>
      <c r="C736" s="312">
        <v>1300</v>
      </c>
      <c r="D736" s="312">
        <v>116133.21</v>
      </c>
      <c r="E736" s="312">
        <v>236434.63</v>
      </c>
      <c r="F736" s="312">
        <v>54937.857000000004</v>
      </c>
      <c r="G736" s="312">
        <v>99436.385999999999</v>
      </c>
      <c r="H736" s="312">
        <v>25267.423999999999</v>
      </c>
      <c r="I736" s="312">
        <v>46224.133000000002</v>
      </c>
      <c r="J736" s="312">
        <v>10880.098</v>
      </c>
      <c r="K736" s="312">
        <v>13807.226000000001</v>
      </c>
    </row>
    <row r="737" spans="1:11" x14ac:dyDescent="0.2">
      <c r="A737" s="312">
        <v>1980</v>
      </c>
      <c r="B737" s="312">
        <v>7.241206</v>
      </c>
      <c r="C737" s="312">
        <v>1400</v>
      </c>
      <c r="D737" s="312">
        <v>116762.4</v>
      </c>
      <c r="E737" s="312">
        <v>233260.9</v>
      </c>
      <c r="F737" s="312">
        <v>50698.695</v>
      </c>
      <c r="G737" s="312">
        <v>93248.887000000002</v>
      </c>
      <c r="H737" s="312">
        <v>24252.848000000002</v>
      </c>
      <c r="I737" s="312">
        <v>43939.167999999998</v>
      </c>
      <c r="J737" s="312">
        <v>11361.73</v>
      </c>
      <c r="K737" s="312">
        <v>12919.03</v>
      </c>
    </row>
    <row r="738" spans="1:11" x14ac:dyDescent="0.2">
      <c r="A738" s="312">
        <v>1980</v>
      </c>
      <c r="B738" s="312">
        <v>7.2964830000000003</v>
      </c>
      <c r="C738" s="312">
        <v>1500</v>
      </c>
      <c r="D738" s="312">
        <v>116790.63</v>
      </c>
      <c r="E738" s="312">
        <v>228779.46</v>
      </c>
      <c r="F738" s="312">
        <v>46417.597000000002</v>
      </c>
      <c r="G738" s="312">
        <v>86697.043999999994</v>
      </c>
      <c r="H738" s="312">
        <v>23299.687999999998</v>
      </c>
      <c r="I738" s="312">
        <v>41726.209000000003</v>
      </c>
      <c r="J738" s="312">
        <v>11895.885</v>
      </c>
      <c r="K738" s="312">
        <v>12096.501</v>
      </c>
    </row>
    <row r="739" spans="1:11" x14ac:dyDescent="0.2">
      <c r="A739" s="312">
        <v>1980</v>
      </c>
      <c r="B739" s="312">
        <v>7.3517590000000004</v>
      </c>
      <c r="C739" s="312">
        <v>1600</v>
      </c>
      <c r="D739" s="312">
        <v>116202.04</v>
      </c>
      <c r="E739" s="312">
        <v>223043.18</v>
      </c>
      <c r="F739" s="312">
        <v>42172.264000000003</v>
      </c>
      <c r="G739" s="312">
        <v>79909.87</v>
      </c>
      <c r="H739" s="312">
        <v>22400.23</v>
      </c>
      <c r="I739" s="312">
        <v>39582.813000000002</v>
      </c>
      <c r="J739" s="312">
        <v>12424.112999999999</v>
      </c>
      <c r="K739" s="312">
        <v>11335.226000000001</v>
      </c>
    </row>
    <row r="740" spans="1:11" x14ac:dyDescent="0.2">
      <c r="A740" s="312">
        <v>1980</v>
      </c>
      <c r="B740" s="312">
        <v>7.4070349999999996</v>
      </c>
      <c r="C740" s="312">
        <v>1700</v>
      </c>
      <c r="D740" s="312">
        <v>114989.93</v>
      </c>
      <c r="E740" s="312">
        <v>216128.22</v>
      </c>
      <c r="F740" s="312">
        <v>38035.546000000002</v>
      </c>
      <c r="G740" s="312">
        <v>73016.808000000005</v>
      </c>
      <c r="H740" s="312">
        <v>21546.499</v>
      </c>
      <c r="I740" s="312">
        <v>37506.195</v>
      </c>
      <c r="J740" s="312">
        <v>12885.105</v>
      </c>
      <c r="K740" s="312">
        <v>10630.175999999999</v>
      </c>
    </row>
    <row r="741" spans="1:11" x14ac:dyDescent="0.2">
      <c r="A741" s="312">
        <v>1980</v>
      </c>
      <c r="B741" s="312">
        <v>7.4623119999999998</v>
      </c>
      <c r="C741" s="312">
        <v>1800</v>
      </c>
      <c r="D741" s="312">
        <v>113157.17</v>
      </c>
      <c r="E741" s="312">
        <v>208132.58</v>
      </c>
      <c r="F741" s="312">
        <v>34075.275999999998</v>
      </c>
      <c r="G741" s="312">
        <v>66142.745999999999</v>
      </c>
      <c r="H741" s="312">
        <v>20730.903999999999</v>
      </c>
      <c r="I741" s="312">
        <v>35493.355000000003</v>
      </c>
      <c r="J741" s="312">
        <v>13215.262000000001</v>
      </c>
      <c r="K741" s="312">
        <v>9976.0650999999998</v>
      </c>
    </row>
    <row r="742" spans="1:11" x14ac:dyDescent="0.2">
      <c r="A742" s="312">
        <v>1980</v>
      </c>
      <c r="B742" s="312">
        <v>7.5175879999999999</v>
      </c>
      <c r="C742" s="312">
        <v>1900</v>
      </c>
      <c r="D742" s="312">
        <v>110716.98</v>
      </c>
      <c r="E742" s="312">
        <v>199173.91</v>
      </c>
      <c r="F742" s="312">
        <v>30359.624</v>
      </c>
      <c r="G742" s="312">
        <v>59403.483</v>
      </c>
      <c r="H742" s="312">
        <v>19946.886999999999</v>
      </c>
      <c r="I742" s="312">
        <v>33540.892</v>
      </c>
      <c r="J742" s="312">
        <v>13355.701999999999</v>
      </c>
      <c r="K742" s="312">
        <v>9367.4357</v>
      </c>
    </row>
    <row r="743" spans="1:11" x14ac:dyDescent="0.2">
      <c r="A743" s="312">
        <v>1980</v>
      </c>
      <c r="B743" s="312">
        <v>7.5728650000000002</v>
      </c>
      <c r="C743" s="312">
        <v>2000</v>
      </c>
      <c r="D743" s="312">
        <v>107693.14</v>
      </c>
      <c r="E743" s="312">
        <v>189387.07</v>
      </c>
      <c r="F743" s="312">
        <v>26956.591</v>
      </c>
      <c r="G743" s="312">
        <v>52901.449000000001</v>
      </c>
      <c r="H743" s="312">
        <v>19188.944</v>
      </c>
      <c r="I743" s="312">
        <v>31645.208999999999</v>
      </c>
      <c r="J743" s="312">
        <v>13263.674999999999</v>
      </c>
      <c r="K743" s="312">
        <v>8798.6972999999998</v>
      </c>
    </row>
    <row r="744" spans="1:11" x14ac:dyDescent="0.2">
      <c r="A744" s="312">
        <v>1980</v>
      </c>
      <c r="B744" s="312">
        <v>7.6281410000000003</v>
      </c>
      <c r="C744" s="312">
        <v>2000</v>
      </c>
      <c r="D744" s="312">
        <v>104120.54</v>
      </c>
      <c r="E744" s="312">
        <v>178920.59</v>
      </c>
      <c r="F744" s="312">
        <v>23922.022000000001</v>
      </c>
      <c r="G744" s="312">
        <v>46722.36</v>
      </c>
      <c r="H744" s="312">
        <v>18452.421999999999</v>
      </c>
      <c r="I744" s="312">
        <v>29802.897000000001</v>
      </c>
      <c r="J744" s="312">
        <v>12926.141</v>
      </c>
      <c r="K744" s="312">
        <v>8264.4369000000006</v>
      </c>
    </row>
    <row r="745" spans="1:11" x14ac:dyDescent="0.2">
      <c r="A745" s="312">
        <v>1980</v>
      </c>
      <c r="B745" s="312">
        <v>7.6834170000000004</v>
      </c>
      <c r="C745" s="312">
        <v>2000</v>
      </c>
      <c r="D745" s="312">
        <v>100046.33</v>
      </c>
      <c r="E745" s="312">
        <v>167931.68</v>
      </c>
      <c r="F745" s="312">
        <v>21292.173999999999</v>
      </c>
      <c r="G745" s="312">
        <v>40933.402000000002</v>
      </c>
      <c r="H745" s="312">
        <v>17733.454000000002</v>
      </c>
      <c r="I745" s="312">
        <v>28010.65</v>
      </c>
      <c r="J745" s="312">
        <v>12359.361999999999</v>
      </c>
      <c r="K745" s="312">
        <v>7760.3275999999996</v>
      </c>
    </row>
    <row r="746" spans="1:11" x14ac:dyDescent="0.2">
      <c r="A746" s="312">
        <v>1980</v>
      </c>
      <c r="B746" s="312">
        <v>7.7386929999999996</v>
      </c>
      <c r="C746" s="312">
        <v>2500</v>
      </c>
      <c r="D746" s="312">
        <v>95530.858999999997</v>
      </c>
      <c r="E746" s="312">
        <v>156580.85</v>
      </c>
      <c r="F746" s="312">
        <v>19082.133999999998</v>
      </c>
      <c r="G746" s="312">
        <v>35583.283000000003</v>
      </c>
      <c r="H746" s="312">
        <v>17028.560000000001</v>
      </c>
      <c r="I746" s="312">
        <v>26264.951000000001</v>
      </c>
      <c r="J746" s="312">
        <v>11599.294</v>
      </c>
      <c r="K746" s="312">
        <v>7283.6171999999997</v>
      </c>
    </row>
    <row r="747" spans="1:11" x14ac:dyDescent="0.2">
      <c r="A747" s="312">
        <v>1980</v>
      </c>
      <c r="B747" s="312">
        <v>7.7939699999999998</v>
      </c>
      <c r="C747" s="312">
        <v>2500</v>
      </c>
      <c r="D747" s="312">
        <v>90645.989000000001</v>
      </c>
      <c r="E747" s="312">
        <v>145026.46</v>
      </c>
      <c r="F747" s="312">
        <v>17289.143</v>
      </c>
      <c r="G747" s="312">
        <v>30702.691999999999</v>
      </c>
      <c r="H747" s="312">
        <v>16334.602999999999</v>
      </c>
      <c r="I747" s="312">
        <v>24562.249</v>
      </c>
      <c r="J747" s="312">
        <v>10689.646000000001</v>
      </c>
      <c r="K747" s="312">
        <v>6832.7402000000002</v>
      </c>
    </row>
    <row r="748" spans="1:11" x14ac:dyDescent="0.2">
      <c r="A748" s="312">
        <v>1980</v>
      </c>
      <c r="B748" s="312">
        <v>7.8492459999999999</v>
      </c>
      <c r="C748" s="312">
        <v>2500</v>
      </c>
      <c r="D748" s="312">
        <v>85472.161999999997</v>
      </c>
      <c r="E748" s="312">
        <v>133421.26</v>
      </c>
      <c r="F748" s="312">
        <v>15897.16</v>
      </c>
      <c r="G748" s="312">
        <v>26306.603999999999</v>
      </c>
      <c r="H748" s="312">
        <v>15648.931</v>
      </c>
      <c r="I748" s="312">
        <v>22899.773000000001</v>
      </c>
      <c r="J748" s="312">
        <v>9675.2823000000008</v>
      </c>
      <c r="K748" s="312">
        <v>6406.4422000000004</v>
      </c>
    </row>
    <row r="749" spans="1:11" x14ac:dyDescent="0.2">
      <c r="A749" s="312">
        <v>1980</v>
      </c>
      <c r="B749" s="312">
        <v>7.904522</v>
      </c>
      <c r="C749" s="312">
        <v>2500</v>
      </c>
      <c r="D749" s="312">
        <v>80094.014999999999</v>
      </c>
      <c r="E749" s="312">
        <v>121907.83</v>
      </c>
      <c r="F749" s="312">
        <v>14877.92</v>
      </c>
      <c r="G749" s="312">
        <v>22395.883000000002</v>
      </c>
      <c r="H749" s="312">
        <v>14969.335999999999</v>
      </c>
      <c r="I749" s="312">
        <v>21276.120999999999</v>
      </c>
      <c r="J749" s="312">
        <v>8598.4375</v>
      </c>
      <c r="K749" s="312">
        <v>6003.2957999999999</v>
      </c>
    </row>
    <row r="750" spans="1:11" x14ac:dyDescent="0.2">
      <c r="A750" s="312">
        <v>1980</v>
      </c>
      <c r="B750" s="312">
        <v>7.9597990000000003</v>
      </c>
      <c r="C750" s="312">
        <v>3000</v>
      </c>
      <c r="D750" s="312">
        <v>74596.376999999993</v>
      </c>
      <c r="E750" s="312">
        <v>110615.16</v>
      </c>
      <c r="F750" s="312">
        <v>14192.159</v>
      </c>
      <c r="G750" s="312">
        <v>18959.440999999999</v>
      </c>
      <c r="H750" s="312">
        <v>14294.242</v>
      </c>
      <c r="I750" s="312">
        <v>19691.682000000001</v>
      </c>
      <c r="J750" s="312">
        <v>7496.4996000000001</v>
      </c>
      <c r="K750" s="312">
        <v>5621.6293999999998</v>
      </c>
    </row>
    <row r="751" spans="1:11" x14ac:dyDescent="0.2">
      <c r="A751" s="312">
        <v>1980</v>
      </c>
      <c r="B751" s="312">
        <v>8.0150760000000005</v>
      </c>
      <c r="C751" s="312">
        <v>3000</v>
      </c>
      <c r="D751" s="312">
        <v>69060.593999999997</v>
      </c>
      <c r="E751" s="312">
        <v>99656.660999999993</v>
      </c>
      <c r="F751" s="312">
        <v>13787.919</v>
      </c>
      <c r="G751" s="312">
        <v>15976.016</v>
      </c>
      <c r="H751" s="312">
        <v>13623.092000000001</v>
      </c>
      <c r="I751" s="312">
        <v>18149.017</v>
      </c>
      <c r="J751" s="312">
        <v>6401.1962999999996</v>
      </c>
      <c r="K751" s="312">
        <v>5259.7483000000002</v>
      </c>
    </row>
    <row r="752" spans="1:11" x14ac:dyDescent="0.2">
      <c r="A752" s="312">
        <v>1980</v>
      </c>
      <c r="B752" s="312">
        <v>8.0703519999999997</v>
      </c>
      <c r="C752" s="312">
        <v>3000</v>
      </c>
      <c r="D752" s="312">
        <v>63562.211000000003</v>
      </c>
      <c r="E752" s="312">
        <v>89131.591</v>
      </c>
      <c r="F752" s="312">
        <v>13604.537</v>
      </c>
      <c r="G752" s="312">
        <v>13415.661</v>
      </c>
      <c r="H752" s="312">
        <v>12956.26</v>
      </c>
      <c r="I752" s="312">
        <v>16653.234</v>
      </c>
      <c r="J752" s="312">
        <v>5339.0451999999996</v>
      </c>
      <c r="K752" s="312">
        <v>4916.5721999999996</v>
      </c>
    </row>
    <row r="753" spans="1:11" x14ac:dyDescent="0.2">
      <c r="A753" s="312">
        <v>1980</v>
      </c>
      <c r="B753" s="312">
        <v>8.1256280000000007</v>
      </c>
      <c r="C753" s="312">
        <v>3500</v>
      </c>
      <c r="D753" s="312">
        <v>58168.445</v>
      </c>
      <c r="E753" s="312">
        <v>79126.63</v>
      </c>
      <c r="F753" s="312">
        <v>13573.885</v>
      </c>
      <c r="G753" s="312">
        <v>11241.297</v>
      </c>
      <c r="H753" s="312">
        <v>12294.484</v>
      </c>
      <c r="I753" s="312">
        <v>15211.473</v>
      </c>
      <c r="J753" s="312">
        <v>4332.4893000000002</v>
      </c>
      <c r="K753" s="312">
        <v>4591.5955999999996</v>
      </c>
    </row>
    <row r="754" spans="1:11" x14ac:dyDescent="0.2">
      <c r="A754" s="312">
        <v>1980</v>
      </c>
      <c r="B754" s="312">
        <v>8.180904</v>
      </c>
      <c r="C754" s="312">
        <v>3500</v>
      </c>
      <c r="D754" s="312">
        <v>52937.767</v>
      </c>
      <c r="E754" s="312">
        <v>69717.926999999996</v>
      </c>
      <c r="F754" s="312">
        <v>13621.376</v>
      </c>
      <c r="G754" s="312">
        <v>9411.4104000000007</v>
      </c>
      <c r="H754" s="312">
        <v>11639.221</v>
      </c>
      <c r="I754" s="312">
        <v>13832.322</v>
      </c>
      <c r="J754" s="312">
        <v>3401.8054999999999</v>
      </c>
      <c r="K754" s="312">
        <v>4284.7143999999998</v>
      </c>
    </row>
    <row r="755" spans="1:11" x14ac:dyDescent="0.2">
      <c r="A755" s="312">
        <v>1980</v>
      </c>
      <c r="B755" s="312">
        <v>8.2361810000000002</v>
      </c>
      <c r="C755" s="312">
        <v>4000</v>
      </c>
      <c r="D755" s="312">
        <v>47918.73</v>
      </c>
      <c r="E755" s="312">
        <v>60967.968999999997</v>
      </c>
      <c r="F755" s="312">
        <v>13670.125</v>
      </c>
      <c r="G755" s="312">
        <v>7882.4044000000004</v>
      </c>
      <c r="H755" s="312">
        <v>10992.477999999999</v>
      </c>
      <c r="I755" s="312">
        <v>12524.535</v>
      </c>
      <c r="J755" s="312">
        <v>2566.3474999999999</v>
      </c>
      <c r="K755" s="312">
        <v>3995.8683999999998</v>
      </c>
    </row>
    <row r="756" spans="1:11" x14ac:dyDescent="0.2">
      <c r="A756" s="312">
        <v>1980</v>
      </c>
      <c r="B756" s="312">
        <v>8.2914569999999994</v>
      </c>
      <c r="C756" s="312">
        <v>4000</v>
      </c>
      <c r="D756" s="312">
        <v>43150.811999999998</v>
      </c>
      <c r="E756" s="312">
        <v>52923.510999999999</v>
      </c>
      <c r="F756" s="312">
        <v>13642.963</v>
      </c>
      <c r="G756" s="312">
        <v>6611.3113999999996</v>
      </c>
      <c r="H756" s="312">
        <v>10356.507</v>
      </c>
      <c r="I756" s="312">
        <v>11295.893</v>
      </c>
      <c r="J756" s="312">
        <v>1843.3103000000001</v>
      </c>
      <c r="K756" s="312">
        <v>3725.0099</v>
      </c>
    </row>
    <row r="757" spans="1:11" x14ac:dyDescent="0.2">
      <c r="A757" s="312">
        <v>1980</v>
      </c>
      <c r="B757" s="312">
        <v>8.3467339999999997</v>
      </c>
      <c r="C757" s="312">
        <v>4000</v>
      </c>
      <c r="D757" s="312">
        <v>38664.108</v>
      </c>
      <c r="E757" s="312">
        <v>45614.137000000002</v>
      </c>
      <c r="F757" s="312">
        <v>13473.200999999999</v>
      </c>
      <c r="G757" s="312">
        <v>5557.1575000000003</v>
      </c>
      <c r="H757" s="312">
        <v>9733.3415000000005</v>
      </c>
      <c r="I757" s="312">
        <v>10152.225</v>
      </c>
      <c r="J757" s="312">
        <v>1245.2646</v>
      </c>
      <c r="K757" s="312">
        <v>3471.6673000000001</v>
      </c>
    </row>
    <row r="758" spans="1:11" x14ac:dyDescent="0.2">
      <c r="A758" s="312">
        <v>1980</v>
      </c>
      <c r="B758" s="312">
        <v>8.4020100000000006</v>
      </c>
      <c r="C758" s="312">
        <v>4500</v>
      </c>
      <c r="D758" s="312">
        <v>34479.762000000002</v>
      </c>
      <c r="E758" s="312">
        <v>39051.902000000002</v>
      </c>
      <c r="F758" s="312">
        <v>13121.259</v>
      </c>
      <c r="G758" s="312">
        <v>4681.7452000000003</v>
      </c>
      <c r="H758" s="312">
        <v>9124.3611000000001</v>
      </c>
      <c r="I758" s="312">
        <v>9097.7983000000004</v>
      </c>
      <c r="J758" s="312">
        <v>777.97380999999996</v>
      </c>
      <c r="K758" s="312">
        <v>3234.9654999999998</v>
      </c>
    </row>
    <row r="759" spans="1:11" x14ac:dyDescent="0.2">
      <c r="A759" s="312">
        <v>1980</v>
      </c>
      <c r="B759" s="312">
        <v>8.4572870000000009</v>
      </c>
      <c r="C759" s="312">
        <v>4500</v>
      </c>
      <c r="D759" s="312">
        <v>30609.562000000002</v>
      </c>
      <c r="E759" s="312">
        <v>33231.379999999997</v>
      </c>
      <c r="F759" s="312">
        <v>12577.081</v>
      </c>
      <c r="G759" s="312">
        <v>3951.2067000000002</v>
      </c>
      <c r="H759" s="312">
        <v>8530.0792999999994</v>
      </c>
      <c r="I759" s="312">
        <v>8135.2717000000002</v>
      </c>
      <c r="J759" s="312">
        <v>438.54415999999998</v>
      </c>
      <c r="K759" s="312">
        <v>3013.6655999999998</v>
      </c>
    </row>
    <row r="760" spans="1:11" x14ac:dyDescent="0.2">
      <c r="A760" s="312">
        <v>1980</v>
      </c>
      <c r="B760" s="312">
        <v>8.5125630000000001</v>
      </c>
      <c r="C760" s="312">
        <v>5000</v>
      </c>
      <c r="D760" s="312">
        <v>27057.442999999999</v>
      </c>
      <c r="E760" s="312">
        <v>28134.109</v>
      </c>
      <c r="F760" s="312">
        <v>11852.54</v>
      </c>
      <c r="G760" s="312">
        <v>3337.3481000000002</v>
      </c>
      <c r="H760" s="312">
        <v>7950.7389999999996</v>
      </c>
      <c r="I760" s="312">
        <v>7265.7893999999997</v>
      </c>
      <c r="J760" s="312">
        <v>214.72970000000001</v>
      </c>
      <c r="K760" s="312">
        <v>2805.9456</v>
      </c>
    </row>
    <row r="761" spans="1:11" x14ac:dyDescent="0.2">
      <c r="A761" s="312">
        <v>1980</v>
      </c>
      <c r="B761" s="312">
        <v>8.5678400000000003</v>
      </c>
      <c r="C761" s="312">
        <v>5500</v>
      </c>
      <c r="D761" s="312">
        <v>23820.753000000001</v>
      </c>
      <c r="E761" s="312">
        <v>23728.993999999999</v>
      </c>
      <c r="F761" s="312">
        <v>10971.239</v>
      </c>
      <c r="G761" s="312">
        <v>2817.8879000000002</v>
      </c>
      <c r="H761" s="312">
        <v>7386.7133000000003</v>
      </c>
      <c r="I761" s="312">
        <v>6488.9090999999999</v>
      </c>
      <c r="J761" s="312">
        <v>85.689987000000002</v>
      </c>
      <c r="K761" s="312">
        <v>2609.6680000000001</v>
      </c>
    </row>
    <row r="762" spans="1:11" x14ac:dyDescent="0.2">
      <c r="A762" s="312">
        <v>1980</v>
      </c>
      <c r="B762" s="312">
        <v>8.6231159999999996</v>
      </c>
      <c r="C762" s="312">
        <v>5500</v>
      </c>
      <c r="D762" s="312">
        <v>20892.829000000002</v>
      </c>
      <c r="E762" s="312">
        <v>19975.080999999998</v>
      </c>
      <c r="F762" s="312">
        <v>9966.6422000000002</v>
      </c>
      <c r="G762" s="312">
        <v>2375.6736999999998</v>
      </c>
      <c r="H762" s="312">
        <v>6838.9486999999999</v>
      </c>
      <c r="I762" s="312">
        <v>5802.9558999999999</v>
      </c>
      <c r="J762" s="312">
        <v>24.731605999999999</v>
      </c>
      <c r="K762" s="312">
        <v>2422.84</v>
      </c>
    </row>
    <row r="763" spans="1:11" x14ac:dyDescent="0.2">
      <c r="A763" s="312">
        <v>1980</v>
      </c>
      <c r="B763" s="312">
        <v>8.6783920000000006</v>
      </c>
      <c r="C763" s="312">
        <v>6000</v>
      </c>
      <c r="D763" s="312">
        <v>18263.526000000002</v>
      </c>
      <c r="E763" s="312">
        <v>16823.929</v>
      </c>
      <c r="F763" s="312">
        <v>8879.9997000000003</v>
      </c>
      <c r="G763" s="312">
        <v>1997.3158000000001</v>
      </c>
      <c r="H763" s="312">
        <v>6308.6614</v>
      </c>
      <c r="I763" s="312">
        <v>5205.3375999999998</v>
      </c>
      <c r="J763" s="312">
        <v>3.9715598000000001</v>
      </c>
      <c r="K763" s="312">
        <v>2243.5835000000002</v>
      </c>
    </row>
    <row r="764" spans="1:11" x14ac:dyDescent="0.2">
      <c r="A764" s="312">
        <v>1980</v>
      </c>
      <c r="B764" s="312">
        <v>8.7336679999999998</v>
      </c>
      <c r="C764" s="312">
        <v>6000</v>
      </c>
      <c r="D764" s="312">
        <v>15919.587</v>
      </c>
      <c r="E764" s="312">
        <v>14222.375</v>
      </c>
      <c r="F764" s="312">
        <v>7752.7049999999999</v>
      </c>
      <c r="G764" s="312">
        <v>1672.0392999999999</v>
      </c>
      <c r="H764" s="312">
        <v>5797.2024000000001</v>
      </c>
      <c r="I764" s="312">
        <v>4692.9346999999998</v>
      </c>
      <c r="J764" s="312">
        <v>0.21015027999999999</v>
      </c>
      <c r="K764" s="312">
        <v>2069.8692999999998</v>
      </c>
    </row>
    <row r="765" spans="1:11" x14ac:dyDescent="0.2">
      <c r="A765" s="312">
        <v>1980</v>
      </c>
      <c r="B765" s="312">
        <v>8.788945</v>
      </c>
      <c r="C765" s="312">
        <v>6500</v>
      </c>
      <c r="D765" s="312">
        <v>13844.798000000001</v>
      </c>
      <c r="E765" s="312">
        <v>12113.581</v>
      </c>
      <c r="F765" s="312">
        <v>6620.8339999999998</v>
      </c>
      <c r="G765" s="312">
        <v>1390.8166000000001</v>
      </c>
      <c r="H765" s="312">
        <v>5306.5925999999999</v>
      </c>
      <c r="I765" s="312">
        <v>4261.8639999999996</v>
      </c>
      <c r="J765" s="496">
        <v>4.662E-10</v>
      </c>
      <c r="K765" s="312">
        <v>1899.7665</v>
      </c>
    </row>
    <row r="766" spans="1:11" x14ac:dyDescent="0.2">
      <c r="A766" s="312">
        <v>1980</v>
      </c>
      <c r="B766" s="312">
        <v>8.8442209999999992</v>
      </c>
      <c r="C766" s="312">
        <v>7000</v>
      </c>
      <c r="D766" s="312">
        <v>12021.119000000001</v>
      </c>
      <c r="E766" s="312">
        <v>10438.337</v>
      </c>
      <c r="F766" s="312">
        <v>5515.0191000000004</v>
      </c>
      <c r="G766" s="312">
        <v>1146.0096000000001</v>
      </c>
      <c r="H766" s="312">
        <v>4839.9218000000001</v>
      </c>
      <c r="I766" s="312">
        <v>3906.9888000000001</v>
      </c>
      <c r="J766" s="312">
        <v>0</v>
      </c>
      <c r="K766" s="312">
        <v>1732.2484999999999</v>
      </c>
    </row>
    <row r="767" spans="1:11" x14ac:dyDescent="0.2">
      <c r="A767" s="312">
        <v>1980</v>
      </c>
      <c r="B767" s="312">
        <v>8.8994970000000002</v>
      </c>
      <c r="C767" s="312">
        <v>7500</v>
      </c>
      <c r="D767" s="312">
        <v>10429.165000000001</v>
      </c>
      <c r="E767" s="312">
        <v>9135.5174000000006</v>
      </c>
      <c r="F767" s="312">
        <v>4461.8410000000003</v>
      </c>
      <c r="G767" s="312">
        <v>931.34559000000002</v>
      </c>
      <c r="H767" s="312">
        <v>4400.8725999999997</v>
      </c>
      <c r="I767" s="312">
        <v>3621.4294</v>
      </c>
      <c r="J767" s="312">
        <v>0</v>
      </c>
      <c r="K767" s="312">
        <v>1567.5061000000001</v>
      </c>
    </row>
    <row r="768" spans="1:11" x14ac:dyDescent="0.2">
      <c r="A768" s="312">
        <v>1980</v>
      </c>
      <c r="B768" s="312">
        <v>8.9547740000000005</v>
      </c>
      <c r="C768" s="312">
        <v>8000</v>
      </c>
      <c r="D768" s="312">
        <v>9048.9745000000003</v>
      </c>
      <c r="E768" s="312">
        <v>8143.0762999999997</v>
      </c>
      <c r="F768" s="312">
        <v>3485.8139999999999</v>
      </c>
      <c r="G768" s="312">
        <v>742.11937999999998</v>
      </c>
      <c r="H768" s="312">
        <v>3993.0520000000001</v>
      </c>
      <c r="I768" s="312">
        <v>3396.7175000000002</v>
      </c>
      <c r="J768" s="312">
        <v>0</v>
      </c>
      <c r="K768" s="312">
        <v>1406.3471999999999</v>
      </c>
    </row>
    <row r="769" spans="1:11" x14ac:dyDescent="0.2">
      <c r="A769" s="312">
        <v>1980</v>
      </c>
      <c r="B769" s="312">
        <v>9.0100499999999997</v>
      </c>
      <c r="C769" s="312">
        <v>8000</v>
      </c>
      <c r="D769" s="312">
        <v>7861.0861999999997</v>
      </c>
      <c r="E769" s="312">
        <v>7399.0311000000002</v>
      </c>
      <c r="F769" s="312">
        <v>2610.3427000000001</v>
      </c>
      <c r="G769" s="312">
        <v>575.26574000000005</v>
      </c>
      <c r="H769" s="312">
        <v>3619.2750000000001</v>
      </c>
      <c r="I769" s="312">
        <v>3223.1244000000002</v>
      </c>
      <c r="J769" s="312">
        <v>0</v>
      </c>
      <c r="K769" s="312">
        <v>1249.6289999999999</v>
      </c>
    </row>
    <row r="770" spans="1:11" x14ac:dyDescent="0.2">
      <c r="A770" s="312">
        <v>1980</v>
      </c>
      <c r="B770" s="312">
        <v>9.0653269999999999</v>
      </c>
      <c r="C770" s="312">
        <v>8500</v>
      </c>
      <c r="D770" s="312">
        <v>6847.4058000000005</v>
      </c>
      <c r="E770" s="312">
        <v>6843.0907999999999</v>
      </c>
      <c r="F770" s="312">
        <v>1855.615</v>
      </c>
      <c r="G770" s="312">
        <v>429.56364000000002</v>
      </c>
      <c r="H770" s="312">
        <v>3280.982</v>
      </c>
      <c r="I770" s="312">
        <v>3090.4355999999998</v>
      </c>
      <c r="J770" s="312">
        <v>0</v>
      </c>
      <c r="K770" s="312">
        <v>1098.0634</v>
      </c>
    </row>
    <row r="771" spans="1:11" x14ac:dyDescent="0.2">
      <c r="A771" s="312">
        <v>1980</v>
      </c>
      <c r="B771" s="312">
        <v>9.1206029999999991</v>
      </c>
      <c r="C771" s="312">
        <v>9000</v>
      </c>
      <c r="D771" s="312">
        <v>5991.6818000000003</v>
      </c>
      <c r="E771" s="312">
        <v>6419.0069000000003</v>
      </c>
      <c r="F771" s="312">
        <v>1235.9911</v>
      </c>
      <c r="G771" s="312">
        <v>305.31635999999997</v>
      </c>
      <c r="H771" s="312">
        <v>2978.3458000000001</v>
      </c>
      <c r="I771" s="312">
        <v>2988.9059999999999</v>
      </c>
      <c r="J771" s="312">
        <v>0</v>
      </c>
      <c r="K771" s="312">
        <v>952.33289000000002</v>
      </c>
    </row>
    <row r="772" spans="1:11" x14ac:dyDescent="0.2">
      <c r="A772" s="312">
        <v>1980</v>
      </c>
      <c r="B772" s="312">
        <v>9.1758790000000001</v>
      </c>
      <c r="C772" s="312">
        <v>9500</v>
      </c>
      <c r="D772" s="312">
        <v>5279.0934999999999</v>
      </c>
      <c r="E772" s="312">
        <v>6076.6322</v>
      </c>
      <c r="F772" s="312">
        <v>757.39819999999997</v>
      </c>
      <c r="G772" s="312">
        <v>203.72918999999999</v>
      </c>
      <c r="H772" s="312">
        <v>2710.7456999999999</v>
      </c>
      <c r="I772" s="312">
        <v>2910.2689</v>
      </c>
      <c r="J772" s="312">
        <v>0</v>
      </c>
      <c r="K772" s="312">
        <v>813.3143</v>
      </c>
    </row>
    <row r="773" spans="1:11" x14ac:dyDescent="0.2">
      <c r="A773" s="312">
        <v>1980</v>
      </c>
      <c r="B773" s="312">
        <v>9.2311549999999993</v>
      </c>
      <c r="C773" s="312">
        <v>10000</v>
      </c>
      <c r="D773" s="312">
        <v>4695.8109000000004</v>
      </c>
      <c r="E773" s="312">
        <v>5773.5315000000001</v>
      </c>
      <c r="F773" s="312">
        <v>415.61932000000002</v>
      </c>
      <c r="G773" s="312">
        <v>125.34256000000001</v>
      </c>
      <c r="H773" s="312">
        <v>2477.4713000000002</v>
      </c>
      <c r="I773" s="312">
        <v>2848.4367000000002</v>
      </c>
      <c r="J773" s="312">
        <v>0</v>
      </c>
      <c r="K773" s="312">
        <v>682.27250000000004</v>
      </c>
    </row>
    <row r="774" spans="1:11" x14ac:dyDescent="0.2">
      <c r="A774" s="312">
        <v>1980</v>
      </c>
      <c r="B774" s="312">
        <v>9.2864319999999996</v>
      </c>
      <c r="C774" s="312">
        <v>11000</v>
      </c>
      <c r="D774" s="312">
        <v>4227.9759000000004</v>
      </c>
      <c r="E774" s="312">
        <v>5477.0794999999998</v>
      </c>
      <c r="F774" s="312">
        <v>195.72572</v>
      </c>
      <c r="G774" s="312">
        <v>69.241202999999999</v>
      </c>
      <c r="H774" s="312">
        <v>2277.8917999999999</v>
      </c>
      <c r="I774" s="312">
        <v>2799.0569</v>
      </c>
      <c r="J774" s="312">
        <v>0</v>
      </c>
      <c r="K774" s="312">
        <v>560.63818000000003</v>
      </c>
    </row>
    <row r="775" spans="1:11" x14ac:dyDescent="0.2">
      <c r="A775" s="312">
        <v>1980</v>
      </c>
      <c r="B775" s="312">
        <v>9.3417080000000006</v>
      </c>
      <c r="C775" s="312">
        <v>12000</v>
      </c>
      <c r="D775" s="312">
        <v>3861.2075</v>
      </c>
      <c r="E775" s="312">
        <v>5166.6795000000002</v>
      </c>
      <c r="F775" s="312">
        <v>73.497853000000006</v>
      </c>
      <c r="G775" s="312">
        <v>32.938158000000001</v>
      </c>
      <c r="H775" s="312">
        <v>2111.5318000000002</v>
      </c>
      <c r="I775" s="312">
        <v>2758.6480000000001</v>
      </c>
      <c r="J775" s="312">
        <v>0</v>
      </c>
      <c r="K775" s="312">
        <v>449.60851000000002</v>
      </c>
    </row>
    <row r="776" spans="1:11" x14ac:dyDescent="0.2">
      <c r="A776" s="312">
        <v>1980</v>
      </c>
      <c r="B776" s="312">
        <v>9.3969850000000008</v>
      </c>
      <c r="C776" s="312">
        <v>12000</v>
      </c>
      <c r="D776" s="312">
        <v>3580.3290999999999</v>
      </c>
      <c r="E776" s="312">
        <v>4831.6444000000001</v>
      </c>
      <c r="F776" s="312">
        <v>19.004473000000001</v>
      </c>
      <c r="G776" s="312">
        <v>12.548192999999999</v>
      </c>
      <c r="H776" s="312">
        <v>1978.0766000000001</v>
      </c>
      <c r="I776" s="312">
        <v>2724.1161000000002</v>
      </c>
      <c r="J776" s="312">
        <v>0</v>
      </c>
      <c r="K776" s="312">
        <v>350.13319000000001</v>
      </c>
    </row>
    <row r="777" spans="1:11" x14ac:dyDescent="0.2">
      <c r="A777" s="312">
        <v>1980</v>
      </c>
      <c r="B777" s="312">
        <v>9.452261</v>
      </c>
      <c r="C777" s="312">
        <v>13000</v>
      </c>
      <c r="D777" s="312">
        <v>3369.2224999999999</v>
      </c>
      <c r="E777" s="312">
        <v>4468.7512999999999</v>
      </c>
      <c r="F777" s="312">
        <v>2.3000476000000001</v>
      </c>
      <c r="G777" s="312">
        <v>3.3078183000000001</v>
      </c>
      <c r="H777" s="312">
        <v>1876.7058</v>
      </c>
      <c r="I777" s="312">
        <v>2692.3548000000001</v>
      </c>
      <c r="J777" s="312">
        <v>0</v>
      </c>
      <c r="K777" s="312">
        <v>263.06371000000001</v>
      </c>
    </row>
    <row r="778" spans="1:11" x14ac:dyDescent="0.2">
      <c r="A778" s="312">
        <v>1980</v>
      </c>
      <c r="B778" s="312">
        <v>9.5075380000000003</v>
      </c>
      <c r="C778" s="312">
        <v>14000</v>
      </c>
      <c r="D778" s="312">
        <v>3211.1606999999999</v>
      </c>
      <c r="E778" s="312">
        <v>4079.8609000000001</v>
      </c>
      <c r="F778" s="496">
        <v>5.102E-9</v>
      </c>
      <c r="G778" s="312">
        <v>0.40761866000000002</v>
      </c>
      <c r="H778" s="312">
        <v>1805.8425</v>
      </c>
      <c r="I778" s="312">
        <v>2660.1887000000002</v>
      </c>
      <c r="J778" s="312">
        <v>0</v>
      </c>
      <c r="K778" s="312">
        <v>189.10258999999999</v>
      </c>
    </row>
    <row r="779" spans="1:11" x14ac:dyDescent="0.2">
      <c r="A779" s="312">
        <v>1980</v>
      </c>
      <c r="B779" s="312">
        <v>9.5628139999999995</v>
      </c>
      <c r="C779" s="312">
        <v>15000</v>
      </c>
      <c r="D779" s="312">
        <v>3089.6390000000001</v>
      </c>
      <c r="E779" s="312">
        <v>3670.4083999999998</v>
      </c>
      <c r="F779" s="312">
        <v>0</v>
      </c>
      <c r="G779" s="496">
        <v>9.0429999999999997E-10</v>
      </c>
      <c r="H779" s="312">
        <v>1763.0347999999999</v>
      </c>
      <c r="I779" s="312">
        <v>2624.68</v>
      </c>
      <c r="J779" s="312">
        <v>0</v>
      </c>
      <c r="K779" s="312">
        <v>128.64869999999999</v>
      </c>
    </row>
    <row r="780" spans="1:11" x14ac:dyDescent="0.2">
      <c r="A780" s="312">
        <v>1980</v>
      </c>
      <c r="B780" s="312">
        <v>9.6180909999999997</v>
      </c>
      <c r="C780" s="312">
        <v>15000</v>
      </c>
      <c r="D780" s="312">
        <v>2989.2226999999998</v>
      </c>
      <c r="E780" s="312">
        <v>3247.3227999999999</v>
      </c>
      <c r="F780" s="312">
        <v>0</v>
      </c>
      <c r="G780" s="312">
        <v>0</v>
      </c>
      <c r="H780" s="312">
        <v>1744.5038999999999</v>
      </c>
      <c r="I780" s="312">
        <v>2583.1397999999999</v>
      </c>
      <c r="J780" s="312">
        <v>0</v>
      </c>
      <c r="K780" s="312">
        <v>81.610068999999996</v>
      </c>
    </row>
    <row r="781" spans="1:11" x14ac:dyDescent="0.2">
      <c r="A781" s="312">
        <v>1980</v>
      </c>
      <c r="B781" s="312">
        <v>9.6733670000000007</v>
      </c>
      <c r="C781" s="312">
        <v>16000</v>
      </c>
      <c r="D781" s="312">
        <v>2896.5030999999999</v>
      </c>
      <c r="E781" s="312">
        <v>2819.3609000000001</v>
      </c>
      <c r="F781" s="312">
        <v>0</v>
      </c>
      <c r="G781" s="312">
        <v>0</v>
      </c>
      <c r="H781" s="312">
        <v>1745.4534000000001</v>
      </c>
      <c r="I781" s="312">
        <v>2532.5574000000001</v>
      </c>
      <c r="J781" s="312">
        <v>0</v>
      </c>
      <c r="K781" s="312">
        <v>47.274453000000001</v>
      </c>
    </row>
    <row r="782" spans="1:11" x14ac:dyDescent="0.2">
      <c r="A782" s="312">
        <v>1980</v>
      </c>
      <c r="B782" s="312">
        <v>9.7286429999999999</v>
      </c>
      <c r="C782" s="312">
        <v>17000</v>
      </c>
      <c r="D782" s="312">
        <v>2800.8852000000002</v>
      </c>
      <c r="E782" s="312">
        <v>2396.9358999999999</v>
      </c>
      <c r="F782" s="312">
        <v>0</v>
      </c>
      <c r="G782" s="312">
        <v>0</v>
      </c>
      <c r="H782" s="312">
        <v>1760.6542999999999</v>
      </c>
      <c r="I782" s="312">
        <v>2469.7073999999998</v>
      </c>
      <c r="J782" s="312">
        <v>0</v>
      </c>
      <c r="K782" s="312">
        <v>24.240362000000001</v>
      </c>
    </row>
    <row r="783" spans="1:11" x14ac:dyDescent="0.2">
      <c r="A783" s="312">
        <v>1980</v>
      </c>
      <c r="B783" s="312">
        <v>9.7839189999999991</v>
      </c>
      <c r="C783" s="312">
        <v>18000</v>
      </c>
      <c r="D783" s="312">
        <v>2694.4949000000001</v>
      </c>
      <c r="E783" s="312">
        <v>1989.6958999999999</v>
      </c>
      <c r="F783" s="312">
        <v>0</v>
      </c>
      <c r="G783" s="312">
        <v>0</v>
      </c>
      <c r="H783" s="312">
        <v>1784.7835</v>
      </c>
      <c r="I783" s="312">
        <v>2391.7058999999999</v>
      </c>
      <c r="J783" s="312">
        <v>0</v>
      </c>
      <c r="K783" s="312">
        <v>10.474254</v>
      </c>
    </row>
    <row r="784" spans="1:11" x14ac:dyDescent="0.2">
      <c r="A784" s="312">
        <v>1980</v>
      </c>
      <c r="B784" s="312">
        <v>9.8391959999999994</v>
      </c>
      <c r="C784" s="312">
        <v>19000</v>
      </c>
      <c r="D784" s="312">
        <v>2572.1959000000002</v>
      </c>
      <c r="E784" s="312">
        <v>1605.886</v>
      </c>
      <c r="F784" s="312">
        <v>0</v>
      </c>
      <c r="G784" s="312">
        <v>0</v>
      </c>
      <c r="H784" s="312">
        <v>1812.7524000000001</v>
      </c>
      <c r="I784" s="312">
        <v>2296.5616</v>
      </c>
      <c r="J784" s="312">
        <v>0</v>
      </c>
      <c r="K784" s="312">
        <v>3.5048778999999999</v>
      </c>
    </row>
    <row r="785" spans="1:11" x14ac:dyDescent="0.2">
      <c r="A785" s="312">
        <v>1980</v>
      </c>
      <c r="B785" s="312">
        <v>9.8944720000000004</v>
      </c>
      <c r="C785" s="312">
        <v>20000</v>
      </c>
      <c r="D785" s="312">
        <v>2431.2953000000002</v>
      </c>
      <c r="E785" s="312">
        <v>1253.0156999999999</v>
      </c>
      <c r="F785" s="312">
        <v>0</v>
      </c>
      <c r="G785" s="312">
        <v>0</v>
      </c>
      <c r="H785" s="312">
        <v>1840.3849</v>
      </c>
      <c r="I785" s="312">
        <v>2183.4850000000001</v>
      </c>
      <c r="J785" s="312">
        <v>0</v>
      </c>
      <c r="K785" s="312">
        <v>0.77287896</v>
      </c>
    </row>
    <row r="786" spans="1:11" x14ac:dyDescent="0.2">
      <c r="A786" s="312">
        <v>1980</v>
      </c>
      <c r="B786" s="312">
        <v>9.9497490000000006</v>
      </c>
      <c r="C786" s="312">
        <v>20000</v>
      </c>
      <c r="D786" s="312">
        <v>2271.6797999999999</v>
      </c>
      <c r="E786" s="312">
        <v>938.24726999999996</v>
      </c>
      <c r="F786" s="312">
        <v>0</v>
      </c>
      <c r="G786" s="312">
        <v>0</v>
      </c>
      <c r="H786" s="312">
        <v>1865.0234</v>
      </c>
      <c r="I786" s="312">
        <v>2052.8744999999999</v>
      </c>
      <c r="J786" s="312">
        <v>0</v>
      </c>
      <c r="K786" s="312">
        <v>7.896533E-2</v>
      </c>
    </row>
    <row r="787" spans="1:11" x14ac:dyDescent="0.2">
      <c r="A787" s="312">
        <v>1980</v>
      </c>
      <c r="B787" s="312">
        <v>10.00502</v>
      </c>
      <c r="C787" s="312">
        <v>20000</v>
      </c>
      <c r="D787" s="312">
        <v>2095.2318</v>
      </c>
      <c r="E787" s="312">
        <v>667.81056999999998</v>
      </c>
      <c r="F787" s="312">
        <v>0</v>
      </c>
      <c r="G787" s="312">
        <v>0</v>
      </c>
      <c r="H787" s="312">
        <v>1885.3583000000001</v>
      </c>
      <c r="I787" s="312">
        <v>1906.5254</v>
      </c>
      <c r="J787" s="312">
        <v>0</v>
      </c>
      <c r="K787" s="496">
        <v>1.752E-10</v>
      </c>
    </row>
    <row r="788" spans="1:11" x14ac:dyDescent="0.2">
      <c r="A788" s="312">
        <v>1980</v>
      </c>
      <c r="B788" s="312">
        <v>10.0603</v>
      </c>
      <c r="C788" s="312">
        <v>25000</v>
      </c>
      <c r="D788" s="312">
        <v>1904.7202</v>
      </c>
      <c r="E788" s="312">
        <v>446.04431</v>
      </c>
      <c r="F788" s="312">
        <v>0</v>
      </c>
      <c r="G788" s="312">
        <v>0</v>
      </c>
      <c r="H788" s="312">
        <v>1900.1087</v>
      </c>
      <c r="I788" s="312">
        <v>1747.5382</v>
      </c>
      <c r="J788" s="312">
        <v>0</v>
      </c>
      <c r="K788" s="312">
        <v>0</v>
      </c>
    </row>
    <row r="789" spans="1:11" x14ac:dyDescent="0.2">
      <c r="A789" s="312">
        <v>1980</v>
      </c>
      <c r="B789" s="312">
        <v>10.11558</v>
      </c>
      <c r="C789" s="312">
        <v>25000</v>
      </c>
      <c r="D789" s="312">
        <v>1703.7834</v>
      </c>
      <c r="E789" s="312">
        <v>274.58433000000002</v>
      </c>
      <c r="F789" s="312">
        <v>0</v>
      </c>
      <c r="G789" s="312">
        <v>0</v>
      </c>
      <c r="H789" s="312">
        <v>1907.3490999999999</v>
      </c>
      <c r="I789" s="312">
        <v>1579.9251999999999</v>
      </c>
      <c r="J789" s="312">
        <v>0</v>
      </c>
      <c r="K789" s="312">
        <v>0</v>
      </c>
    </row>
    <row r="790" spans="1:11" x14ac:dyDescent="0.2">
      <c r="A790" s="312">
        <v>1980</v>
      </c>
      <c r="B790" s="312">
        <v>10.17085</v>
      </c>
      <c r="C790" s="312">
        <v>25000</v>
      </c>
      <c r="D790" s="312">
        <v>1497.2086999999999</v>
      </c>
      <c r="E790" s="312">
        <v>151.70648</v>
      </c>
      <c r="F790" s="312">
        <v>0</v>
      </c>
      <c r="G790" s="312">
        <v>0</v>
      </c>
      <c r="H790" s="312">
        <v>1904.5944</v>
      </c>
      <c r="I790" s="312">
        <v>1408.0422000000001</v>
      </c>
      <c r="J790" s="312">
        <v>0</v>
      </c>
      <c r="K790" s="312">
        <v>0</v>
      </c>
    </row>
    <row r="791" spans="1:11" x14ac:dyDescent="0.2">
      <c r="A791" s="312">
        <v>1980</v>
      </c>
      <c r="B791" s="312">
        <v>10.226129999999999</v>
      </c>
      <c r="C791" s="312">
        <v>30000</v>
      </c>
      <c r="D791" s="312">
        <v>1290.6314</v>
      </c>
      <c r="E791" s="312">
        <v>72.140367999999995</v>
      </c>
      <c r="F791" s="312">
        <v>0</v>
      </c>
      <c r="G791" s="312">
        <v>0</v>
      </c>
      <c r="H791" s="312">
        <v>1889.1569</v>
      </c>
      <c r="I791" s="312">
        <v>1236.1252999999999</v>
      </c>
      <c r="J791" s="312">
        <v>0</v>
      </c>
      <c r="K791" s="312">
        <v>0</v>
      </c>
    </row>
    <row r="792" spans="1:11" x14ac:dyDescent="0.2">
      <c r="A792" s="312">
        <v>1980</v>
      </c>
      <c r="B792" s="312">
        <v>10.281409999999999</v>
      </c>
      <c r="C792" s="312">
        <v>30000</v>
      </c>
      <c r="D792" s="312">
        <v>1089.1116</v>
      </c>
      <c r="E792" s="312">
        <v>27.455711000000001</v>
      </c>
      <c r="F792" s="312">
        <v>0</v>
      </c>
      <c r="G792" s="312">
        <v>0</v>
      </c>
      <c r="H792" s="312">
        <v>1858.6302000000001</v>
      </c>
      <c r="I792" s="312">
        <v>1067.9309000000001</v>
      </c>
      <c r="J792" s="312">
        <v>0</v>
      </c>
      <c r="K792" s="312">
        <v>0</v>
      </c>
    </row>
    <row r="793" spans="1:11" x14ac:dyDescent="0.2">
      <c r="A793" s="312">
        <v>1980</v>
      </c>
      <c r="B793" s="312">
        <v>10.336679999999999</v>
      </c>
      <c r="C793" s="312">
        <v>30000</v>
      </c>
      <c r="D793" s="312">
        <v>896.86156000000005</v>
      </c>
      <c r="E793" s="312">
        <v>7.2256385999999999</v>
      </c>
      <c r="F793" s="312">
        <v>0</v>
      </c>
      <c r="G793" s="312">
        <v>0</v>
      </c>
      <c r="H793" s="312">
        <v>1811.3695</v>
      </c>
      <c r="I793" s="312">
        <v>906.59126000000003</v>
      </c>
      <c r="J793" s="312">
        <v>0</v>
      </c>
      <c r="K793" s="312">
        <v>0</v>
      </c>
    </row>
    <row r="794" spans="1:11" x14ac:dyDescent="0.2">
      <c r="A794" s="312">
        <v>1980</v>
      </c>
      <c r="B794" s="312">
        <v>10.391959999999999</v>
      </c>
      <c r="C794" s="312">
        <v>35000</v>
      </c>
      <c r="D794" s="312">
        <v>717.48217999999997</v>
      </c>
      <c r="E794" s="312">
        <v>0.88892015999999996</v>
      </c>
      <c r="F794" s="312">
        <v>0</v>
      </c>
      <c r="G794" s="312">
        <v>0</v>
      </c>
      <c r="H794" s="312">
        <v>1746.6813</v>
      </c>
      <c r="I794" s="312">
        <v>754.57318999999995</v>
      </c>
      <c r="J794" s="312">
        <v>0</v>
      </c>
      <c r="K794" s="312">
        <v>0</v>
      </c>
    </row>
    <row r="795" spans="1:11" x14ac:dyDescent="0.2">
      <c r="A795" s="312">
        <v>1980</v>
      </c>
      <c r="B795" s="312">
        <v>10.447240000000001</v>
      </c>
      <c r="C795" s="312">
        <v>35000</v>
      </c>
      <c r="D795" s="312">
        <v>553.28277000000003</v>
      </c>
      <c r="E795" s="496">
        <v>1.9629999999999999E-9</v>
      </c>
      <c r="F795" s="312">
        <v>0</v>
      </c>
      <c r="G795" s="312">
        <v>0</v>
      </c>
      <c r="H795" s="312">
        <v>1665.2294999999999</v>
      </c>
      <c r="I795" s="312">
        <v>612.93101000000001</v>
      </c>
      <c r="J795" s="312">
        <v>0</v>
      </c>
      <c r="K795" s="312">
        <v>0</v>
      </c>
    </row>
    <row r="796" spans="1:11" x14ac:dyDescent="0.2">
      <c r="A796" s="312">
        <v>1980</v>
      </c>
      <c r="B796" s="312">
        <v>10.502509999999999</v>
      </c>
      <c r="C796" s="312">
        <v>35000</v>
      </c>
      <c r="D796" s="312">
        <v>404.84768000000003</v>
      </c>
      <c r="E796" s="312">
        <v>0</v>
      </c>
      <c r="F796" s="312">
        <v>0</v>
      </c>
      <c r="G796" s="312">
        <v>0</v>
      </c>
      <c r="H796" s="312">
        <v>1569.3797999999999</v>
      </c>
      <c r="I796" s="312">
        <v>480.66323999999997</v>
      </c>
      <c r="J796" s="312">
        <v>0</v>
      </c>
      <c r="K796" s="312">
        <v>0</v>
      </c>
    </row>
    <row r="797" spans="1:11" x14ac:dyDescent="0.2">
      <c r="A797" s="312">
        <v>1980</v>
      </c>
      <c r="B797" s="312">
        <v>10.557790000000001</v>
      </c>
      <c r="C797" s="312">
        <v>40000</v>
      </c>
      <c r="D797" s="312">
        <v>274.85214999999999</v>
      </c>
      <c r="E797" s="312">
        <v>0</v>
      </c>
      <c r="F797" s="312">
        <v>0</v>
      </c>
      <c r="G797" s="312">
        <v>0</v>
      </c>
      <c r="H797" s="312">
        <v>1460.6651999999999</v>
      </c>
      <c r="I797" s="312">
        <v>358.21017999999998</v>
      </c>
      <c r="J797" s="312">
        <v>0</v>
      </c>
      <c r="K797" s="312">
        <v>0</v>
      </c>
    </row>
    <row r="798" spans="1:11" x14ac:dyDescent="0.2">
      <c r="A798" s="312">
        <v>1980</v>
      </c>
      <c r="B798" s="312">
        <v>10.61307</v>
      </c>
      <c r="C798" s="312">
        <v>40000</v>
      </c>
      <c r="D798" s="312">
        <v>167.47306</v>
      </c>
      <c r="E798" s="312">
        <v>0</v>
      </c>
      <c r="F798" s="312">
        <v>0</v>
      </c>
      <c r="G798" s="312">
        <v>0</v>
      </c>
      <c r="H798" s="312">
        <v>1339.6194</v>
      </c>
      <c r="I798" s="312">
        <v>247.97712999999999</v>
      </c>
      <c r="J798" s="312">
        <v>0</v>
      </c>
      <c r="K798" s="312">
        <v>0</v>
      </c>
    </row>
    <row r="799" spans="1:11" x14ac:dyDescent="0.2">
      <c r="A799" s="312">
        <v>1980</v>
      </c>
      <c r="B799" s="312">
        <v>10.668340000000001</v>
      </c>
      <c r="C799" s="312">
        <v>45000</v>
      </c>
      <c r="D799" s="312">
        <v>86.336550000000003</v>
      </c>
      <c r="E799" s="312">
        <v>0</v>
      </c>
      <c r="F799" s="312">
        <v>0</v>
      </c>
      <c r="G799" s="312">
        <v>0</v>
      </c>
      <c r="H799" s="312">
        <v>1206.3402000000001</v>
      </c>
      <c r="I799" s="312">
        <v>153.39700999999999</v>
      </c>
      <c r="J799" s="312">
        <v>0</v>
      </c>
      <c r="K799" s="312">
        <v>0</v>
      </c>
    </row>
    <row r="800" spans="1:11" x14ac:dyDescent="0.2">
      <c r="A800" s="312">
        <v>1980</v>
      </c>
      <c r="B800" s="312">
        <v>10.72362</v>
      </c>
      <c r="C800" s="312">
        <v>45000</v>
      </c>
      <c r="D800" s="312">
        <v>32.726629000000003</v>
      </c>
      <c r="E800" s="312">
        <v>0</v>
      </c>
      <c r="F800" s="312">
        <v>0</v>
      </c>
      <c r="G800" s="312">
        <v>0</v>
      </c>
      <c r="H800" s="312">
        <v>1060.7796000000001</v>
      </c>
      <c r="I800" s="312">
        <v>77.928526000000005</v>
      </c>
      <c r="J800" s="312">
        <v>0</v>
      </c>
      <c r="K800" s="312">
        <v>0</v>
      </c>
    </row>
    <row r="801" spans="1:11" x14ac:dyDescent="0.2">
      <c r="A801" s="312">
        <v>1980</v>
      </c>
      <c r="B801" s="312">
        <v>10.778890000000001</v>
      </c>
      <c r="C801" s="312">
        <v>50000</v>
      </c>
      <c r="D801" s="312">
        <v>4.3692655</v>
      </c>
      <c r="E801" s="312">
        <v>0</v>
      </c>
      <c r="F801" s="312">
        <v>0</v>
      </c>
      <c r="G801" s="312">
        <v>0</v>
      </c>
      <c r="H801" s="312">
        <v>902.86251000000004</v>
      </c>
      <c r="I801" s="312">
        <v>24.114936</v>
      </c>
      <c r="J801" s="312">
        <v>0</v>
      </c>
      <c r="K801" s="312">
        <v>0</v>
      </c>
    </row>
    <row r="802" spans="1:11" x14ac:dyDescent="0.2">
      <c r="A802" s="312">
        <v>1980</v>
      </c>
      <c r="B802" s="312">
        <v>10.83417</v>
      </c>
      <c r="C802" s="312">
        <v>50000</v>
      </c>
      <c r="D802" s="312">
        <v>-4.9053903999999999</v>
      </c>
      <c r="E802" s="312">
        <v>0</v>
      </c>
      <c r="F802" s="312">
        <v>0</v>
      </c>
      <c r="G802" s="312">
        <v>0</v>
      </c>
      <c r="H802" s="312">
        <v>732.48191999999995</v>
      </c>
      <c r="I802" s="312">
        <v>-7.4599339000000002</v>
      </c>
      <c r="J802" s="312">
        <v>0</v>
      </c>
      <c r="K802" s="312">
        <v>0</v>
      </c>
    </row>
    <row r="803" spans="1:11" x14ac:dyDescent="0.2">
      <c r="A803" s="312">
        <v>1980</v>
      </c>
      <c r="B803" s="312">
        <v>10.88945</v>
      </c>
      <c r="C803" s="312">
        <v>55000</v>
      </c>
      <c r="D803" s="312">
        <v>-3.9291855</v>
      </c>
      <c r="E803" s="312">
        <v>0</v>
      </c>
      <c r="F803" s="312">
        <v>0</v>
      </c>
      <c r="G803" s="312">
        <v>0</v>
      </c>
      <c r="H803" s="312">
        <v>549.51608999999996</v>
      </c>
      <c r="I803" s="312">
        <v>-19.152926000000001</v>
      </c>
      <c r="J803" s="312">
        <v>0</v>
      </c>
      <c r="K803" s="312">
        <v>0</v>
      </c>
    </row>
    <row r="804" spans="1:11" x14ac:dyDescent="0.2">
      <c r="A804" s="312">
        <v>1980</v>
      </c>
      <c r="B804" s="312">
        <v>10.94472</v>
      </c>
      <c r="C804" s="312">
        <v>55000</v>
      </c>
      <c r="D804" s="312">
        <v>-1.0004944</v>
      </c>
      <c r="E804" s="312">
        <v>0</v>
      </c>
      <c r="F804" s="312">
        <v>0</v>
      </c>
      <c r="G804" s="312">
        <v>0</v>
      </c>
      <c r="H804" s="312">
        <v>353.81045999999998</v>
      </c>
      <c r="I804" s="312">
        <v>-16.723783000000001</v>
      </c>
      <c r="J804" s="312">
        <v>0</v>
      </c>
      <c r="K804" s="312">
        <v>0</v>
      </c>
    </row>
    <row r="805" spans="1:11" x14ac:dyDescent="0.2">
      <c r="A805" s="312">
        <v>1980</v>
      </c>
      <c r="B805" s="312">
        <v>11</v>
      </c>
      <c r="C805" s="312">
        <v>60000</v>
      </c>
      <c r="D805" s="496">
        <v>-4.4100000000000003E-9</v>
      </c>
      <c r="E805" s="312">
        <v>0</v>
      </c>
      <c r="F805" s="312">
        <v>0</v>
      </c>
      <c r="G805" s="312">
        <v>0</v>
      </c>
      <c r="H805" s="312">
        <v>145.25184999999999</v>
      </c>
      <c r="I805" s="312">
        <v>-8.4109535999999991</v>
      </c>
      <c r="J805" s="312">
        <v>0</v>
      </c>
      <c r="K805" s="312">
        <v>0</v>
      </c>
    </row>
    <row r="806" spans="1:11" x14ac:dyDescent="0.2">
      <c r="A806" s="312" t="s">
        <v>411</v>
      </c>
      <c r="B806" s="312" t="s">
        <v>4580</v>
      </c>
      <c r="C806" s="312" t="s">
        <v>4581</v>
      </c>
      <c r="D806" s="495" t="s">
        <v>19</v>
      </c>
      <c r="E806" s="495" t="s">
        <v>0</v>
      </c>
      <c r="F806" s="495" t="s">
        <v>51</v>
      </c>
      <c r="G806" s="495" t="s">
        <v>4582</v>
      </c>
      <c r="H806" s="495" t="s">
        <v>393</v>
      </c>
      <c r="I806" s="495" t="s">
        <v>24</v>
      </c>
      <c r="J806" s="495" t="s">
        <v>4583</v>
      </c>
      <c r="K806" s="495" t="s">
        <v>36</v>
      </c>
    </row>
    <row r="807" spans="1:11" x14ac:dyDescent="0.2">
      <c r="A807" s="312">
        <v>2020</v>
      </c>
      <c r="B807" s="312">
        <v>0</v>
      </c>
      <c r="C807" s="312">
        <v>1</v>
      </c>
      <c r="D807" s="312">
        <v>0</v>
      </c>
      <c r="E807" s="312">
        <v>0</v>
      </c>
      <c r="F807" s="312">
        <v>0</v>
      </c>
      <c r="G807" s="312">
        <v>0</v>
      </c>
      <c r="H807" s="312">
        <v>0</v>
      </c>
      <c r="I807" s="312">
        <v>0</v>
      </c>
      <c r="J807" s="312">
        <v>0</v>
      </c>
      <c r="K807" s="312">
        <v>7574.5392000000002</v>
      </c>
    </row>
    <row r="808" spans="1:11" x14ac:dyDescent="0.2">
      <c r="A808" s="312">
        <v>2020</v>
      </c>
      <c r="B808" s="312">
        <v>5.5276400000000003E-2</v>
      </c>
      <c r="C808" s="312">
        <v>1</v>
      </c>
      <c r="D808" s="312">
        <v>0</v>
      </c>
      <c r="E808" s="312">
        <v>0</v>
      </c>
      <c r="F808" s="312">
        <v>0</v>
      </c>
      <c r="G808" s="312">
        <v>0</v>
      </c>
      <c r="H808" s="312">
        <v>0</v>
      </c>
      <c r="I808" s="312">
        <v>0</v>
      </c>
      <c r="J808" s="312">
        <v>0</v>
      </c>
      <c r="K808" s="312">
        <v>8806.2230999999992</v>
      </c>
    </row>
    <row r="809" spans="1:11" x14ac:dyDescent="0.2">
      <c r="A809" s="312">
        <v>2020</v>
      </c>
      <c r="B809" s="312">
        <v>0.11055280000000001</v>
      </c>
      <c r="C809" s="312">
        <v>1</v>
      </c>
      <c r="D809" s="312">
        <v>0</v>
      </c>
      <c r="E809" s="312">
        <v>0</v>
      </c>
      <c r="F809" s="312">
        <v>0</v>
      </c>
      <c r="G809" s="312">
        <v>0</v>
      </c>
      <c r="H809" s="312">
        <v>0</v>
      </c>
      <c r="I809" s="312">
        <v>0</v>
      </c>
      <c r="J809" s="312">
        <v>0</v>
      </c>
      <c r="K809" s="312">
        <v>9977.9369999999999</v>
      </c>
    </row>
    <row r="810" spans="1:11" x14ac:dyDescent="0.2">
      <c r="A810" s="312">
        <v>2020</v>
      </c>
      <c r="B810" s="312">
        <v>0.16582920000000001</v>
      </c>
      <c r="C810" s="312">
        <v>1</v>
      </c>
      <c r="D810" s="312">
        <v>0</v>
      </c>
      <c r="E810" s="312">
        <v>0</v>
      </c>
      <c r="F810" s="312">
        <v>0</v>
      </c>
      <c r="G810" s="312">
        <v>0</v>
      </c>
      <c r="H810" s="312">
        <v>0</v>
      </c>
      <c r="I810" s="312">
        <v>0</v>
      </c>
      <c r="J810" s="312">
        <v>0</v>
      </c>
      <c r="K810" s="312">
        <v>11117.874</v>
      </c>
    </row>
    <row r="811" spans="1:11" x14ac:dyDescent="0.2">
      <c r="A811" s="312">
        <v>2020</v>
      </c>
      <c r="B811" s="312">
        <v>0.22110550000000001</v>
      </c>
      <c r="C811" s="312">
        <v>1</v>
      </c>
      <c r="D811" s="312">
        <v>0</v>
      </c>
      <c r="E811" s="312">
        <v>0</v>
      </c>
      <c r="F811" s="312">
        <v>0</v>
      </c>
      <c r="G811" s="312">
        <v>0</v>
      </c>
      <c r="H811" s="312">
        <v>0</v>
      </c>
      <c r="I811" s="312">
        <v>0</v>
      </c>
      <c r="J811" s="496">
        <v>-1.837E-9</v>
      </c>
      <c r="K811" s="312">
        <v>12243.182000000001</v>
      </c>
    </row>
    <row r="812" spans="1:11" x14ac:dyDescent="0.2">
      <c r="A812" s="312">
        <v>2020</v>
      </c>
      <c r="B812" s="312">
        <v>0.27638190000000001</v>
      </c>
      <c r="C812" s="312">
        <v>1</v>
      </c>
      <c r="D812" s="312">
        <v>0</v>
      </c>
      <c r="E812" s="312">
        <v>0</v>
      </c>
      <c r="F812" s="312">
        <v>0</v>
      </c>
      <c r="G812" s="312">
        <v>0</v>
      </c>
      <c r="H812" s="312">
        <v>0</v>
      </c>
      <c r="I812" s="312">
        <v>0</v>
      </c>
      <c r="J812" s="312">
        <v>0.94872040000000002</v>
      </c>
      <c r="K812" s="312">
        <v>13358.707</v>
      </c>
    </row>
    <row r="813" spans="1:11" x14ac:dyDescent="0.2">
      <c r="A813" s="312">
        <v>2020</v>
      </c>
      <c r="B813" s="312">
        <v>0.33165830000000002</v>
      </c>
      <c r="C813" s="312">
        <v>1</v>
      </c>
      <c r="D813" s="312">
        <v>0</v>
      </c>
      <c r="E813" s="312">
        <v>0</v>
      </c>
      <c r="F813" s="312">
        <v>0</v>
      </c>
      <c r="G813" s="312">
        <v>0</v>
      </c>
      <c r="H813" s="312">
        <v>0</v>
      </c>
      <c r="I813" s="312">
        <v>0</v>
      </c>
      <c r="J813" s="312">
        <v>16.588986999999999</v>
      </c>
      <c r="K813" s="312">
        <v>14460.272999999999</v>
      </c>
    </row>
    <row r="814" spans="1:11" x14ac:dyDescent="0.2">
      <c r="A814" s="312">
        <v>2020</v>
      </c>
      <c r="B814" s="312">
        <v>0.38693470000000002</v>
      </c>
      <c r="C814" s="312">
        <v>2</v>
      </c>
      <c r="D814" s="312">
        <v>0</v>
      </c>
      <c r="E814" s="312">
        <v>0</v>
      </c>
      <c r="F814" s="312">
        <v>0</v>
      </c>
      <c r="G814" s="312">
        <v>0</v>
      </c>
      <c r="H814" s="312">
        <v>0</v>
      </c>
      <c r="I814" s="312">
        <v>0</v>
      </c>
      <c r="J814" s="312">
        <v>85.987898000000001</v>
      </c>
      <c r="K814" s="312">
        <v>15541.333000000001</v>
      </c>
    </row>
    <row r="815" spans="1:11" x14ac:dyDescent="0.2">
      <c r="A815" s="312">
        <v>2020</v>
      </c>
      <c r="B815" s="312">
        <v>0.44221110000000002</v>
      </c>
      <c r="C815" s="312">
        <v>2</v>
      </c>
      <c r="D815" s="312">
        <v>0</v>
      </c>
      <c r="E815" s="312">
        <v>0</v>
      </c>
      <c r="F815" s="312">
        <v>0</v>
      </c>
      <c r="G815" s="312">
        <v>0</v>
      </c>
      <c r="H815" s="312">
        <v>0</v>
      </c>
      <c r="I815" s="312">
        <v>0</v>
      </c>
      <c r="J815" s="312">
        <v>264.80135000000001</v>
      </c>
      <c r="K815" s="312">
        <v>16598.001</v>
      </c>
    </row>
    <row r="816" spans="1:11" x14ac:dyDescent="0.2">
      <c r="A816" s="312">
        <v>2020</v>
      </c>
      <c r="B816" s="312">
        <v>0.49748740000000002</v>
      </c>
      <c r="C816" s="312">
        <v>2</v>
      </c>
      <c r="D816" s="312">
        <v>0</v>
      </c>
      <c r="E816" s="312">
        <v>0</v>
      </c>
      <c r="F816" s="312">
        <v>0</v>
      </c>
      <c r="G816" s="312">
        <v>0</v>
      </c>
      <c r="H816" s="312">
        <v>0</v>
      </c>
      <c r="I816" s="312">
        <v>0</v>
      </c>
      <c r="J816" s="312">
        <v>605.72847000000002</v>
      </c>
      <c r="K816" s="312">
        <v>17629.047999999999</v>
      </c>
    </row>
    <row r="817" spans="1:11" x14ac:dyDescent="0.2">
      <c r="A817" s="312">
        <v>2020</v>
      </c>
      <c r="B817" s="312">
        <v>0.55276380000000003</v>
      </c>
      <c r="C817" s="312">
        <v>2</v>
      </c>
      <c r="D817" s="312">
        <v>0</v>
      </c>
      <c r="E817" s="312">
        <v>0</v>
      </c>
      <c r="F817" s="312">
        <v>0</v>
      </c>
      <c r="G817" s="312">
        <v>0</v>
      </c>
      <c r="H817" s="312">
        <v>0</v>
      </c>
      <c r="I817" s="312">
        <v>0</v>
      </c>
      <c r="J817" s="312">
        <v>1145.1867999999999</v>
      </c>
      <c r="K817" s="312">
        <v>18633.419999999998</v>
      </c>
    </row>
    <row r="818" spans="1:11" x14ac:dyDescent="0.2">
      <c r="A818" s="312">
        <v>2020</v>
      </c>
      <c r="B818" s="312">
        <v>0.60804020000000003</v>
      </c>
      <c r="C818" s="312">
        <v>2</v>
      </c>
      <c r="D818" s="312">
        <v>0</v>
      </c>
      <c r="E818" s="312">
        <v>0</v>
      </c>
      <c r="F818" s="312">
        <v>0</v>
      </c>
      <c r="G818" s="312">
        <v>0</v>
      </c>
      <c r="H818" s="312">
        <v>0</v>
      </c>
      <c r="I818" s="312">
        <v>0</v>
      </c>
      <c r="J818" s="312">
        <v>1904.7402</v>
      </c>
      <c r="K818" s="312">
        <v>19608.289000000001</v>
      </c>
    </row>
    <row r="819" spans="1:11" x14ac:dyDescent="0.2">
      <c r="A819" s="312">
        <v>2020</v>
      </c>
      <c r="B819" s="312">
        <v>0.66331660000000003</v>
      </c>
      <c r="C819" s="312">
        <v>2</v>
      </c>
      <c r="D819" s="312">
        <v>0</v>
      </c>
      <c r="E819" s="312">
        <v>0</v>
      </c>
      <c r="F819" s="312">
        <v>0</v>
      </c>
      <c r="G819" s="312">
        <v>0</v>
      </c>
      <c r="H819" s="312">
        <v>0</v>
      </c>
      <c r="I819" s="496">
        <v>1.2739999999999999E-9</v>
      </c>
      <c r="J819" s="312">
        <v>2901.1131</v>
      </c>
      <c r="K819" s="312">
        <v>20550.732</v>
      </c>
    </row>
    <row r="820" spans="1:11" x14ac:dyDescent="0.2">
      <c r="A820" s="312">
        <v>2020</v>
      </c>
      <c r="B820" s="312">
        <v>0.71859289999999998</v>
      </c>
      <c r="C820" s="312">
        <v>2</v>
      </c>
      <c r="D820" s="312">
        <v>0</v>
      </c>
      <c r="E820" s="312">
        <v>0</v>
      </c>
      <c r="F820" s="312">
        <v>0</v>
      </c>
      <c r="G820" s="312">
        <v>0</v>
      </c>
      <c r="H820" s="312">
        <v>0</v>
      </c>
      <c r="I820" s="312">
        <v>0.57411089000000004</v>
      </c>
      <c r="J820" s="312">
        <v>4135.3037000000004</v>
      </c>
      <c r="K820" s="312">
        <v>21462.627</v>
      </c>
    </row>
    <row r="821" spans="1:11" x14ac:dyDescent="0.2">
      <c r="A821" s="312">
        <v>2020</v>
      </c>
      <c r="B821" s="312">
        <v>0.77386929999999998</v>
      </c>
      <c r="C821" s="312">
        <v>2</v>
      </c>
      <c r="D821" s="312">
        <v>0</v>
      </c>
      <c r="E821" s="312">
        <v>0</v>
      </c>
      <c r="F821" s="312">
        <v>0</v>
      </c>
      <c r="G821" s="312">
        <v>0</v>
      </c>
      <c r="H821" s="312">
        <v>0</v>
      </c>
      <c r="I821" s="312">
        <v>4.7504051</v>
      </c>
      <c r="J821" s="312">
        <v>5591.5172000000002</v>
      </c>
      <c r="K821" s="312">
        <v>22345.776999999998</v>
      </c>
    </row>
    <row r="822" spans="1:11" x14ac:dyDescent="0.2">
      <c r="A822" s="312">
        <v>2020</v>
      </c>
      <c r="B822" s="312">
        <v>0.82914569999999999</v>
      </c>
      <c r="C822" s="312">
        <v>2</v>
      </c>
      <c r="D822" s="312">
        <v>0</v>
      </c>
      <c r="E822" s="312">
        <v>0</v>
      </c>
      <c r="F822" s="312">
        <v>0</v>
      </c>
      <c r="G822" s="312">
        <v>0</v>
      </c>
      <c r="H822" s="496">
        <v>1.2E-9</v>
      </c>
      <c r="I822" s="312">
        <v>18.426642999999999</v>
      </c>
      <c r="J822" s="312">
        <v>7244.0823</v>
      </c>
      <c r="K822" s="312">
        <v>23198.725999999999</v>
      </c>
    </row>
    <row r="823" spans="1:11" x14ac:dyDescent="0.2">
      <c r="A823" s="312">
        <v>2020</v>
      </c>
      <c r="B823" s="312">
        <v>0.88442209999999999</v>
      </c>
      <c r="C823" s="312">
        <v>2</v>
      </c>
      <c r="D823" s="312">
        <v>0</v>
      </c>
      <c r="E823" s="312">
        <v>0</v>
      </c>
      <c r="F823" s="312">
        <v>0</v>
      </c>
      <c r="G823" s="312">
        <v>0</v>
      </c>
      <c r="H823" s="312">
        <v>0.54015959999999996</v>
      </c>
      <c r="I823" s="312">
        <v>49.306790999999997</v>
      </c>
      <c r="J823" s="312">
        <v>9061.6893999999993</v>
      </c>
      <c r="K823" s="312">
        <v>24017.89</v>
      </c>
    </row>
    <row r="824" spans="1:11" x14ac:dyDescent="0.2">
      <c r="A824" s="312">
        <v>2020</v>
      </c>
      <c r="B824" s="312">
        <v>0.93969849999999999</v>
      </c>
      <c r="C824" s="312">
        <v>3</v>
      </c>
      <c r="D824" s="312">
        <v>0</v>
      </c>
      <c r="E824" s="312">
        <v>0</v>
      </c>
      <c r="F824" s="312">
        <v>0</v>
      </c>
      <c r="G824" s="312">
        <v>0</v>
      </c>
      <c r="H824" s="312">
        <v>4.9256387000000004</v>
      </c>
      <c r="I824" s="312">
        <v>105.36920000000001</v>
      </c>
      <c r="J824" s="312">
        <v>11010.745000000001</v>
      </c>
      <c r="K824" s="312">
        <v>24799.046999999999</v>
      </c>
    </row>
    <row r="825" spans="1:11" x14ac:dyDescent="0.2">
      <c r="A825" s="312">
        <v>2020</v>
      </c>
      <c r="B825" s="312">
        <v>0.9949749</v>
      </c>
      <c r="C825" s="312">
        <v>3</v>
      </c>
      <c r="D825" s="312">
        <v>0</v>
      </c>
      <c r="E825" s="312">
        <v>0</v>
      </c>
      <c r="F825" s="312">
        <v>0</v>
      </c>
      <c r="G825" s="312">
        <v>0</v>
      </c>
      <c r="H825" s="312">
        <v>21.027947000000001</v>
      </c>
      <c r="I825" s="312">
        <v>193.51560000000001</v>
      </c>
      <c r="J825" s="312">
        <v>13054.681</v>
      </c>
      <c r="K825" s="312">
        <v>25537.966</v>
      </c>
    </row>
    <row r="826" spans="1:11" x14ac:dyDescent="0.2">
      <c r="A826" s="312">
        <v>2020</v>
      </c>
      <c r="B826" s="312">
        <v>1.050251</v>
      </c>
      <c r="C826" s="312">
        <v>3</v>
      </c>
      <c r="D826" s="312">
        <v>0</v>
      </c>
      <c r="E826" s="312">
        <v>0</v>
      </c>
      <c r="F826" s="312">
        <v>0</v>
      </c>
      <c r="G826" s="312">
        <v>0</v>
      </c>
      <c r="H826" s="312">
        <v>60.359763999999998</v>
      </c>
      <c r="I826" s="312">
        <v>318.68234000000001</v>
      </c>
      <c r="J826" s="312">
        <v>15150.94</v>
      </c>
      <c r="K826" s="312">
        <v>26231.335999999999</v>
      </c>
    </row>
    <row r="827" spans="1:11" x14ac:dyDescent="0.2">
      <c r="A827" s="312">
        <v>2020</v>
      </c>
      <c r="B827" s="312">
        <v>1.1055280000000001</v>
      </c>
      <c r="C827" s="312">
        <v>3</v>
      </c>
      <c r="D827" s="312">
        <v>0</v>
      </c>
      <c r="E827" s="312">
        <v>0</v>
      </c>
      <c r="F827" s="496">
        <v>4.4830000000000003E-9</v>
      </c>
      <c r="G827" s="496">
        <v>1.0709999999999999E-9</v>
      </c>
      <c r="H827" s="312">
        <v>135.78702000000001</v>
      </c>
      <c r="I827" s="312">
        <v>483.46382</v>
      </c>
      <c r="J827" s="312">
        <v>17248.27</v>
      </c>
      <c r="K827" s="312">
        <v>26878.785</v>
      </c>
    </row>
    <row r="828" spans="1:11" x14ac:dyDescent="0.2">
      <c r="A828" s="312">
        <v>2020</v>
      </c>
      <c r="B828" s="312">
        <v>1.1608039999999999</v>
      </c>
      <c r="C828" s="312">
        <v>3</v>
      </c>
      <c r="D828" s="312">
        <v>0</v>
      </c>
      <c r="E828" s="312">
        <v>0</v>
      </c>
      <c r="F828" s="312">
        <v>2.0205396000000002</v>
      </c>
      <c r="G828" s="312">
        <v>0.48272291000000001</v>
      </c>
      <c r="H828" s="312">
        <v>259.20915000000002</v>
      </c>
      <c r="I828" s="312">
        <v>688.17573000000004</v>
      </c>
      <c r="J828" s="312">
        <v>19285.296999999999</v>
      </c>
      <c r="K828" s="312">
        <v>27485.412</v>
      </c>
    </row>
    <row r="829" spans="1:11" x14ac:dyDescent="0.2">
      <c r="A829" s="312">
        <v>2020</v>
      </c>
      <c r="B829" s="312">
        <v>1.21608</v>
      </c>
      <c r="C829" s="312">
        <v>3</v>
      </c>
      <c r="D829" s="312">
        <v>0</v>
      </c>
      <c r="E829" s="312">
        <v>0</v>
      </c>
      <c r="F829" s="312">
        <v>16.385643000000002</v>
      </c>
      <c r="G829" s="312">
        <v>3.9264203000000002</v>
      </c>
      <c r="H829" s="312">
        <v>439.84971000000002</v>
      </c>
      <c r="I829" s="312">
        <v>931.22947999999997</v>
      </c>
      <c r="J829" s="312">
        <v>21190.972000000002</v>
      </c>
      <c r="K829" s="312">
        <v>28065.844000000001</v>
      </c>
    </row>
    <row r="830" spans="1:11" x14ac:dyDescent="0.2">
      <c r="A830" s="312">
        <v>2020</v>
      </c>
      <c r="B830" s="312">
        <v>1.2713570000000001</v>
      </c>
      <c r="C830" s="312">
        <v>4</v>
      </c>
      <c r="D830" s="312">
        <v>0</v>
      </c>
      <c r="E830" s="312">
        <v>0</v>
      </c>
      <c r="F830" s="312">
        <v>62.145322999999998</v>
      </c>
      <c r="G830" s="312">
        <v>14.933724</v>
      </c>
      <c r="H830" s="312">
        <v>683.35847000000001</v>
      </c>
      <c r="I830" s="312">
        <v>1209.6856</v>
      </c>
      <c r="J830" s="312">
        <v>22887.465</v>
      </c>
      <c r="K830" s="312">
        <v>28642.291000000001</v>
      </c>
    </row>
    <row r="831" spans="1:11" x14ac:dyDescent="0.2">
      <c r="A831" s="312">
        <v>2020</v>
      </c>
      <c r="B831" s="312">
        <v>1.326633</v>
      </c>
      <c r="C831" s="312">
        <v>4</v>
      </c>
      <c r="D831" s="312">
        <v>0</v>
      </c>
      <c r="E831" s="312">
        <v>0</v>
      </c>
      <c r="F831" s="312">
        <v>163.23117999999999</v>
      </c>
      <c r="G831" s="312">
        <v>39.280037999999998</v>
      </c>
      <c r="H831" s="312">
        <v>991.66863000000001</v>
      </c>
      <c r="I831" s="312">
        <v>1519.8775000000001</v>
      </c>
      <c r="J831" s="312">
        <v>24295.776000000002</v>
      </c>
      <c r="K831" s="312">
        <v>29240.638999999999</v>
      </c>
    </row>
    <row r="832" spans="1:11" x14ac:dyDescent="0.2">
      <c r="A832" s="312">
        <v>2020</v>
      </c>
      <c r="B832" s="312">
        <v>1.3819090000000001</v>
      </c>
      <c r="C832" s="312">
        <v>4</v>
      </c>
      <c r="D832" s="312">
        <v>0</v>
      </c>
      <c r="E832" s="312">
        <v>0</v>
      </c>
      <c r="F832" s="312">
        <v>343.63126999999997</v>
      </c>
      <c r="G832" s="312">
        <v>82.700216999999995</v>
      </c>
      <c r="H832" s="312">
        <v>1363.4287999999999</v>
      </c>
      <c r="I832" s="312">
        <v>1858.0768</v>
      </c>
      <c r="J832" s="312">
        <v>25347.314999999999</v>
      </c>
      <c r="K832" s="312">
        <v>29887.814999999999</v>
      </c>
    </row>
    <row r="833" spans="1:11" x14ac:dyDescent="0.2">
      <c r="A833" s="312">
        <v>2020</v>
      </c>
      <c r="B833" s="312">
        <v>1.4371860000000001</v>
      </c>
      <c r="C833" s="312">
        <v>4</v>
      </c>
      <c r="D833" s="312">
        <v>0</v>
      </c>
      <c r="E833" s="312">
        <v>0</v>
      </c>
      <c r="F833" s="312">
        <v>623.36917000000005</v>
      </c>
      <c r="G833" s="312">
        <v>149.87537</v>
      </c>
      <c r="H833" s="312">
        <v>1794.8016</v>
      </c>
      <c r="I833" s="312">
        <v>2221.3663000000001</v>
      </c>
      <c r="J833" s="312">
        <v>26004.754000000001</v>
      </c>
      <c r="K833" s="312">
        <v>30609.958999999999</v>
      </c>
    </row>
    <row r="834" spans="1:11" x14ac:dyDescent="0.2">
      <c r="A834" s="312">
        <v>2020</v>
      </c>
      <c r="B834" s="312">
        <v>1.492462</v>
      </c>
      <c r="C834" s="312">
        <v>4</v>
      </c>
      <c r="D834" s="312">
        <v>0</v>
      </c>
      <c r="E834" s="312">
        <v>0</v>
      </c>
      <c r="F834" s="312">
        <v>1015.999</v>
      </c>
      <c r="G834" s="312">
        <v>243.80416</v>
      </c>
      <c r="H834" s="312">
        <v>2280.4272999999998</v>
      </c>
      <c r="I834" s="312">
        <v>2608.6381999999999</v>
      </c>
      <c r="J834" s="312">
        <v>26271.899000000001</v>
      </c>
      <c r="K834" s="312">
        <v>31434.901000000002</v>
      </c>
    </row>
    <row r="835" spans="1:11" x14ac:dyDescent="0.2">
      <c r="A835" s="312">
        <v>2020</v>
      </c>
      <c r="B835" s="312">
        <v>1.547739</v>
      </c>
      <c r="C835" s="312">
        <v>5</v>
      </c>
      <c r="D835" s="312">
        <v>0</v>
      </c>
      <c r="E835" s="312">
        <v>0</v>
      </c>
      <c r="F835" s="312">
        <v>1527.6912</v>
      </c>
      <c r="G835" s="312">
        <v>365.57826999999997</v>
      </c>
      <c r="H835" s="312">
        <v>2814.2766999999999</v>
      </c>
      <c r="I835" s="312">
        <v>3019.8647999999998</v>
      </c>
      <c r="J835" s="312">
        <v>26188.644</v>
      </c>
      <c r="K835" s="312">
        <v>32391.687000000002</v>
      </c>
    </row>
    <row r="836" spans="1:11" x14ac:dyDescent="0.2">
      <c r="A836" s="312">
        <v>2020</v>
      </c>
      <c r="B836" s="312">
        <v>1.6030150000000001</v>
      </c>
      <c r="C836" s="312">
        <v>5</v>
      </c>
      <c r="D836" s="312">
        <v>0</v>
      </c>
      <c r="E836" s="312">
        <v>0</v>
      </c>
      <c r="F836" s="312">
        <v>2157.6259</v>
      </c>
      <c r="G836" s="312">
        <v>514.48968000000002</v>
      </c>
      <c r="H836" s="312">
        <v>3390.2208999999998</v>
      </c>
      <c r="I836" s="312">
        <v>3454.5133000000001</v>
      </c>
      <c r="J836" s="312">
        <v>25819.523000000001</v>
      </c>
      <c r="K836" s="312">
        <v>33508.794999999998</v>
      </c>
    </row>
    <row r="837" spans="1:11" x14ac:dyDescent="0.2">
      <c r="A837" s="312">
        <v>2020</v>
      </c>
      <c r="B837" s="312">
        <v>1.658291</v>
      </c>
      <c r="C837" s="312">
        <v>5</v>
      </c>
      <c r="D837" s="312">
        <v>0</v>
      </c>
      <c r="E837" s="312">
        <v>0</v>
      </c>
      <c r="F837" s="312">
        <v>2899.2829000000002</v>
      </c>
      <c r="G837" s="312">
        <v>688.36438999999996</v>
      </c>
      <c r="H837" s="312">
        <v>4002.9506999999999</v>
      </c>
      <c r="I837" s="312">
        <v>3910.1307000000002</v>
      </c>
      <c r="J837" s="312">
        <v>25248.17</v>
      </c>
      <c r="K837" s="312">
        <v>34810.11</v>
      </c>
    </row>
    <row r="838" spans="1:11" x14ac:dyDescent="0.2">
      <c r="A838" s="312">
        <v>2020</v>
      </c>
      <c r="B838" s="312">
        <v>1.713568</v>
      </c>
      <c r="C838" s="312">
        <v>6</v>
      </c>
      <c r="D838" s="312">
        <v>0</v>
      </c>
      <c r="E838" s="312">
        <v>0</v>
      </c>
      <c r="F838" s="312">
        <v>3742.2206000000001</v>
      </c>
      <c r="G838" s="312">
        <v>884.01778000000002</v>
      </c>
      <c r="H838" s="312">
        <v>4647.4152000000004</v>
      </c>
      <c r="I838" s="312">
        <v>4381.6523999999999</v>
      </c>
      <c r="J838" s="312">
        <v>24578.41</v>
      </c>
      <c r="K838" s="312">
        <v>36313.89</v>
      </c>
    </row>
    <row r="839" spans="1:11" x14ac:dyDescent="0.2">
      <c r="A839" s="312">
        <v>2020</v>
      </c>
      <c r="B839" s="312">
        <v>1.7688440000000001</v>
      </c>
      <c r="C839" s="312">
        <v>6</v>
      </c>
      <c r="D839" s="312">
        <v>0</v>
      </c>
      <c r="E839" s="312">
        <v>0</v>
      </c>
      <c r="F839" s="312">
        <v>4674.018</v>
      </c>
      <c r="G839" s="312">
        <v>1097.7484999999999</v>
      </c>
      <c r="H839" s="312">
        <v>5317.3924999999999</v>
      </c>
      <c r="I839" s="312">
        <v>4861.6385</v>
      </c>
      <c r="J839" s="312">
        <v>23929.969000000001</v>
      </c>
      <c r="K839" s="312">
        <v>38034.283000000003</v>
      </c>
    </row>
    <row r="840" spans="1:11" x14ac:dyDescent="0.2">
      <c r="A840" s="312">
        <v>2020</v>
      </c>
      <c r="B840" s="312">
        <v>1.8241210000000001</v>
      </c>
      <c r="C840" s="312">
        <v>6</v>
      </c>
      <c r="D840" s="312">
        <v>0</v>
      </c>
      <c r="E840" s="312">
        <v>0</v>
      </c>
      <c r="F840" s="312">
        <v>5682.5173000000004</v>
      </c>
      <c r="G840" s="312">
        <v>1325.68</v>
      </c>
      <c r="H840" s="312">
        <v>6004.1880000000001</v>
      </c>
      <c r="I840" s="312">
        <v>5342.6764000000003</v>
      </c>
      <c r="J840" s="312">
        <v>23424.936000000002</v>
      </c>
      <c r="K840" s="312">
        <v>39984.478000000003</v>
      </c>
    </row>
    <row r="841" spans="1:11" x14ac:dyDescent="0.2">
      <c r="A841" s="312">
        <v>2020</v>
      </c>
      <c r="B841" s="312">
        <v>1.879397</v>
      </c>
      <c r="C841" s="312">
        <v>7</v>
      </c>
      <c r="D841" s="312">
        <v>0</v>
      </c>
      <c r="E841" s="312">
        <v>0</v>
      </c>
      <c r="F841" s="312">
        <v>6758.7457000000004</v>
      </c>
      <c r="G841" s="312">
        <v>1563.5216</v>
      </c>
      <c r="H841" s="312">
        <v>6696.0918000000001</v>
      </c>
      <c r="I841" s="312">
        <v>5823.0848999999998</v>
      </c>
      <c r="J841" s="312">
        <v>23172.907999999999</v>
      </c>
      <c r="K841" s="312">
        <v>42180.127999999997</v>
      </c>
    </row>
    <row r="842" spans="1:11" x14ac:dyDescent="0.2">
      <c r="A842" s="312">
        <v>2020</v>
      </c>
      <c r="B842" s="312">
        <v>1.9346730000000001</v>
      </c>
      <c r="C842" s="312">
        <v>7</v>
      </c>
      <c r="D842" s="312">
        <v>0</v>
      </c>
      <c r="E842" s="312">
        <v>0</v>
      </c>
      <c r="F842" s="312">
        <v>7899.0681999999997</v>
      </c>
      <c r="G842" s="312">
        <v>1806.1946</v>
      </c>
      <c r="H842" s="312">
        <v>7378.8870999999999</v>
      </c>
      <c r="I842" s="312">
        <v>6308.7218999999996</v>
      </c>
      <c r="J842" s="312">
        <v>23260.289000000001</v>
      </c>
      <c r="K842" s="312">
        <v>44638.398999999998</v>
      </c>
    </row>
    <row r="843" spans="1:11" x14ac:dyDescent="0.2">
      <c r="A843" s="312">
        <v>2020</v>
      </c>
      <c r="B843" s="312">
        <v>1.9899500000000001</v>
      </c>
      <c r="C843" s="312">
        <v>7</v>
      </c>
      <c r="D843" s="312">
        <v>0</v>
      </c>
      <c r="E843" s="496">
        <v>1.784E-9</v>
      </c>
      <c r="F843" s="312">
        <v>9102.4130000000005</v>
      </c>
      <c r="G843" s="312">
        <v>2047.5510999999999</v>
      </c>
      <c r="H843" s="312">
        <v>8037.7482</v>
      </c>
      <c r="I843" s="312">
        <v>6810.8382000000001</v>
      </c>
      <c r="J843" s="312">
        <v>23745.558000000001</v>
      </c>
      <c r="K843" s="312">
        <v>47374.635999999999</v>
      </c>
    </row>
    <row r="844" spans="1:11" x14ac:dyDescent="0.2">
      <c r="A844" s="312">
        <v>2020</v>
      </c>
      <c r="B844" s="312">
        <v>2.045226</v>
      </c>
      <c r="C844" s="312">
        <v>8</v>
      </c>
      <c r="D844" s="496">
        <v>1.4110000000000001E-10</v>
      </c>
      <c r="E844" s="312">
        <v>0.80399016000000001</v>
      </c>
      <c r="F844" s="312">
        <v>10365.366</v>
      </c>
      <c r="G844" s="312">
        <v>2280.2503000000002</v>
      </c>
      <c r="H844" s="312">
        <v>8660.7412999999997</v>
      </c>
      <c r="I844" s="312">
        <v>7341.4486999999999</v>
      </c>
      <c r="J844" s="312">
        <v>24660.455999999998</v>
      </c>
      <c r="K844" s="312">
        <v>50399.322</v>
      </c>
    </row>
    <row r="845" spans="1:11" x14ac:dyDescent="0.2">
      <c r="A845" s="312">
        <v>2020</v>
      </c>
      <c r="B845" s="312">
        <v>2.1005020000000001</v>
      </c>
      <c r="C845" s="312">
        <v>8</v>
      </c>
      <c r="D845" s="312">
        <v>6.3609559999999996E-2</v>
      </c>
      <c r="E845" s="312">
        <v>6.5670127999999997</v>
      </c>
      <c r="F845" s="312">
        <v>11678.107</v>
      </c>
      <c r="G845" s="312">
        <v>2495.8742000000002</v>
      </c>
      <c r="H845" s="312">
        <v>9241.7263000000003</v>
      </c>
      <c r="I845" s="312">
        <v>7910.4192000000003</v>
      </c>
      <c r="J845" s="312">
        <v>26017.228999999999</v>
      </c>
      <c r="K845" s="312">
        <v>53715.870999999999</v>
      </c>
    </row>
    <row r="846" spans="1:11" x14ac:dyDescent="0.2">
      <c r="A846" s="312">
        <v>2020</v>
      </c>
      <c r="B846" s="312">
        <v>2.1557789999999999</v>
      </c>
      <c r="C846" s="312">
        <v>9</v>
      </c>
      <c r="D846" s="312">
        <v>1.3269280999999999</v>
      </c>
      <c r="E846" s="312">
        <v>25.08597</v>
      </c>
      <c r="F846" s="312">
        <v>13022.696</v>
      </c>
      <c r="G846" s="312">
        <v>2685.3361</v>
      </c>
      <c r="H846" s="312">
        <v>9780.5678000000007</v>
      </c>
      <c r="I846" s="312">
        <v>8525.0480000000007</v>
      </c>
      <c r="J846" s="312">
        <v>27820.95</v>
      </c>
      <c r="K846" s="312">
        <v>57318.231</v>
      </c>
    </row>
    <row r="847" spans="1:11" x14ac:dyDescent="0.2">
      <c r="A847" s="312">
        <v>2020</v>
      </c>
      <c r="B847" s="312">
        <v>2.211055</v>
      </c>
      <c r="C847" s="312">
        <v>9</v>
      </c>
      <c r="D847" s="312">
        <v>8.5116937000000004</v>
      </c>
      <c r="E847" s="312">
        <v>66.182794999999999</v>
      </c>
      <c r="F847" s="312">
        <v>14374.218000000001</v>
      </c>
      <c r="G847" s="312">
        <v>2839.6406000000002</v>
      </c>
      <c r="H847" s="312">
        <v>10280.200999999999</v>
      </c>
      <c r="I847" s="312">
        <v>9189.5347000000002</v>
      </c>
      <c r="J847" s="312">
        <v>30071.278999999999</v>
      </c>
      <c r="K847" s="312">
        <v>61193.360999999997</v>
      </c>
    </row>
    <row r="848" spans="1:11" x14ac:dyDescent="0.2">
      <c r="A848" s="312">
        <v>2020</v>
      </c>
      <c r="B848" s="312">
        <v>2.2663319999999998</v>
      </c>
      <c r="C848" s="312">
        <v>10</v>
      </c>
      <c r="D848" s="312">
        <v>29.906842999999999</v>
      </c>
      <c r="E848" s="312">
        <v>139.59280000000001</v>
      </c>
      <c r="F848" s="312">
        <v>15704.458000000001</v>
      </c>
      <c r="G848" s="312">
        <v>2951.4476</v>
      </c>
      <c r="H848" s="312">
        <v>10743.588</v>
      </c>
      <c r="I848" s="312">
        <v>9903.9282000000003</v>
      </c>
      <c r="J848" s="312">
        <v>32755.634999999998</v>
      </c>
      <c r="K848" s="312">
        <v>65328.188000000002</v>
      </c>
    </row>
    <row r="849" spans="1:11" x14ac:dyDescent="0.2">
      <c r="A849" s="312">
        <v>2020</v>
      </c>
      <c r="B849" s="312">
        <v>2.3216079999999999</v>
      </c>
      <c r="C849" s="312">
        <v>10</v>
      </c>
      <c r="D849" s="312">
        <v>75.676789999999997</v>
      </c>
      <c r="E849" s="312">
        <v>253.18693999999999</v>
      </c>
      <c r="F849" s="312">
        <v>16986.95</v>
      </c>
      <c r="G849" s="312">
        <v>3017.5996</v>
      </c>
      <c r="H849" s="312">
        <v>11173.072</v>
      </c>
      <c r="I849" s="312">
        <v>10664.344999999999</v>
      </c>
      <c r="J849" s="312">
        <v>35839.535000000003</v>
      </c>
      <c r="K849" s="312">
        <v>69715.547999999995</v>
      </c>
    </row>
    <row r="850" spans="1:11" x14ac:dyDescent="0.2">
      <c r="A850" s="312">
        <v>2020</v>
      </c>
      <c r="B850" s="312">
        <v>2.376884</v>
      </c>
      <c r="C850" s="312">
        <v>11</v>
      </c>
      <c r="D850" s="312">
        <v>155.84716</v>
      </c>
      <c r="E850" s="312">
        <v>411.86506000000003</v>
      </c>
      <c r="F850" s="312">
        <v>18201.323</v>
      </c>
      <c r="G850" s="312">
        <v>3039.7777000000001</v>
      </c>
      <c r="H850" s="312">
        <v>11570.605</v>
      </c>
      <c r="I850" s="312">
        <v>11467.058999999999</v>
      </c>
      <c r="J850" s="312">
        <v>39257.536999999997</v>
      </c>
      <c r="K850" s="312">
        <v>74356.486999999994</v>
      </c>
    </row>
    <row r="851" spans="1:11" x14ac:dyDescent="0.2">
      <c r="A851" s="312">
        <v>2020</v>
      </c>
      <c r="B851" s="312">
        <v>2.4321609999999998</v>
      </c>
      <c r="C851" s="312">
        <v>11</v>
      </c>
      <c r="D851" s="312">
        <v>278.66750999999999</v>
      </c>
      <c r="E851" s="312">
        <v>617.15686000000005</v>
      </c>
      <c r="F851" s="312">
        <v>19333.68</v>
      </c>
      <c r="G851" s="312">
        <v>3023.4913999999999</v>
      </c>
      <c r="H851" s="312">
        <v>11937.022999999999</v>
      </c>
      <c r="I851" s="312">
        <v>12312.906000000001</v>
      </c>
      <c r="J851" s="312">
        <v>42908.406999999999</v>
      </c>
      <c r="K851" s="312">
        <v>79261.251999999993</v>
      </c>
    </row>
    <row r="852" spans="1:11" x14ac:dyDescent="0.2">
      <c r="A852" s="312">
        <v>2020</v>
      </c>
      <c r="B852" s="312">
        <v>2.4874369999999999</v>
      </c>
      <c r="C852" s="312">
        <v>12</v>
      </c>
      <c r="D852" s="312">
        <v>449.62189000000001</v>
      </c>
      <c r="E852" s="312">
        <v>867.40767000000005</v>
      </c>
      <c r="F852" s="312">
        <v>20371.21</v>
      </c>
      <c r="G852" s="312">
        <v>2976.5581999999999</v>
      </c>
      <c r="H852" s="312">
        <v>12271.421</v>
      </c>
      <c r="I852" s="312">
        <v>13208.043</v>
      </c>
      <c r="J852" s="312">
        <v>46661.737000000001</v>
      </c>
      <c r="K852" s="312">
        <v>84443.437999999995</v>
      </c>
    </row>
    <row r="853" spans="1:11" x14ac:dyDescent="0.2">
      <c r="A853" s="312">
        <v>2020</v>
      </c>
      <c r="B853" s="312">
        <v>2.5427140000000001</v>
      </c>
      <c r="C853" s="312">
        <v>13</v>
      </c>
      <c r="D853" s="312">
        <v>671.09869000000003</v>
      </c>
      <c r="E853" s="312">
        <v>1158.3634</v>
      </c>
      <c r="F853" s="312">
        <v>21301.915000000001</v>
      </c>
      <c r="G853" s="312">
        <v>2908.3582999999999</v>
      </c>
      <c r="H853" s="312">
        <v>12572.437</v>
      </c>
      <c r="I853" s="312">
        <v>14162.2</v>
      </c>
      <c r="J853" s="312">
        <v>50380.482000000004</v>
      </c>
      <c r="K853" s="312">
        <v>89916.597999999998</v>
      </c>
    </row>
    <row r="854" spans="1:11" x14ac:dyDescent="0.2">
      <c r="A854" s="312">
        <v>2020</v>
      </c>
      <c r="B854" s="312">
        <v>2.5979899999999998</v>
      </c>
      <c r="C854" s="312">
        <v>13</v>
      </c>
      <c r="D854" s="312">
        <v>942.59555</v>
      </c>
      <c r="E854" s="312">
        <v>1483.9698000000001</v>
      </c>
      <c r="F854" s="312">
        <v>22119.174999999999</v>
      </c>
      <c r="G854" s="312">
        <v>2828.9013</v>
      </c>
      <c r="H854" s="312">
        <v>12841.162</v>
      </c>
      <c r="I854" s="312">
        <v>15186.418</v>
      </c>
      <c r="J854" s="312">
        <v>53940.561999999998</v>
      </c>
      <c r="K854" s="312">
        <v>95694.736000000004</v>
      </c>
    </row>
    <row r="855" spans="1:11" x14ac:dyDescent="0.2">
      <c r="A855" s="312">
        <v>2020</v>
      </c>
      <c r="B855" s="312">
        <v>2.6532659999999999</v>
      </c>
      <c r="C855" s="312">
        <v>14</v>
      </c>
      <c r="D855" s="312">
        <v>1261.2837</v>
      </c>
      <c r="E855" s="312">
        <v>1837.2378000000001</v>
      </c>
      <c r="F855" s="312">
        <v>22821.802</v>
      </c>
      <c r="G855" s="312">
        <v>2747.7217999999998</v>
      </c>
      <c r="H855" s="312">
        <v>13083.957</v>
      </c>
      <c r="I855" s="312">
        <v>16290.01</v>
      </c>
      <c r="J855" s="312">
        <v>57251.714999999997</v>
      </c>
      <c r="K855" s="312">
        <v>101790</v>
      </c>
    </row>
    <row r="856" spans="1:11" x14ac:dyDescent="0.2">
      <c r="A856" s="312">
        <v>2020</v>
      </c>
      <c r="B856" s="312">
        <v>2.7085430000000001</v>
      </c>
      <c r="C856" s="312">
        <v>15</v>
      </c>
      <c r="D856" s="312">
        <v>1622.7663</v>
      </c>
      <c r="E856" s="312">
        <v>2210.8537999999999</v>
      </c>
      <c r="F856" s="312">
        <v>23413.082999999999</v>
      </c>
      <c r="G856" s="312">
        <v>2673.0066000000002</v>
      </c>
      <c r="H856" s="312">
        <v>13313.674000000001</v>
      </c>
      <c r="I856" s="312">
        <v>17478.052</v>
      </c>
      <c r="J856" s="312">
        <v>60265.023999999998</v>
      </c>
      <c r="K856" s="312">
        <v>108210.08</v>
      </c>
    </row>
    <row r="857" spans="1:11" x14ac:dyDescent="0.2">
      <c r="A857" s="312">
        <v>2020</v>
      </c>
      <c r="B857" s="312">
        <v>2.7638189999999998</v>
      </c>
      <c r="C857" s="312">
        <v>16</v>
      </c>
      <c r="D857" s="312">
        <v>2021.8747000000001</v>
      </c>
      <c r="E857" s="312">
        <v>2596.8024999999998</v>
      </c>
      <c r="F857" s="312">
        <v>23903.556</v>
      </c>
      <c r="G857" s="312">
        <v>2611.5466999999999</v>
      </c>
      <c r="H857" s="312">
        <v>13549.191999999999</v>
      </c>
      <c r="I857" s="312">
        <v>18749.185000000001</v>
      </c>
      <c r="J857" s="312">
        <v>62978.165999999997</v>
      </c>
      <c r="K857" s="312">
        <v>114954.9</v>
      </c>
    </row>
    <row r="858" spans="1:11" x14ac:dyDescent="0.2">
      <c r="A858" s="312">
        <v>2020</v>
      </c>
      <c r="B858" s="312">
        <v>2.8190949999999999</v>
      </c>
      <c r="C858" s="312">
        <v>17</v>
      </c>
      <c r="D858" s="312">
        <v>2453.3883000000001</v>
      </c>
      <c r="E858" s="312">
        <v>2985.7404999999999</v>
      </c>
      <c r="F858" s="312">
        <v>24314.23</v>
      </c>
      <c r="G858" s="312">
        <v>2570.0646999999999</v>
      </c>
      <c r="H858" s="312">
        <v>13812.623</v>
      </c>
      <c r="I858" s="312">
        <v>20095.588</v>
      </c>
      <c r="J858" s="312">
        <v>65437.089</v>
      </c>
      <c r="K858" s="312">
        <v>122019.83</v>
      </c>
    </row>
    <row r="859" spans="1:11" x14ac:dyDescent="0.2">
      <c r="A859" s="312">
        <v>2020</v>
      </c>
      <c r="B859" s="312">
        <v>2.8743720000000001</v>
      </c>
      <c r="C859" s="312">
        <v>18</v>
      </c>
      <c r="D859" s="312">
        <v>2912.4639999999999</v>
      </c>
      <c r="E859" s="312">
        <v>3366.5011</v>
      </c>
      <c r="F859" s="312">
        <v>24674.157999999999</v>
      </c>
      <c r="G859" s="312">
        <v>2555.7824000000001</v>
      </c>
      <c r="H859" s="312">
        <v>14125.921</v>
      </c>
      <c r="I859" s="312">
        <v>21505.214</v>
      </c>
      <c r="J859" s="312">
        <v>67717.857999999993</v>
      </c>
      <c r="K859" s="312">
        <v>129397.23</v>
      </c>
    </row>
    <row r="860" spans="1:11" x14ac:dyDescent="0.2">
      <c r="A860" s="312">
        <v>2020</v>
      </c>
      <c r="B860" s="312">
        <v>2.9296479999999998</v>
      </c>
      <c r="C860" s="312">
        <v>19</v>
      </c>
      <c r="D860" s="312">
        <v>3394.6505000000002</v>
      </c>
      <c r="E860" s="312">
        <v>3725.8980000000001</v>
      </c>
      <c r="F860" s="312">
        <v>25015.260999999999</v>
      </c>
      <c r="G860" s="312">
        <v>2575.9146000000001</v>
      </c>
      <c r="H860" s="312">
        <v>14507.531000000001</v>
      </c>
      <c r="I860" s="312">
        <v>22964.661</v>
      </c>
      <c r="J860" s="312">
        <v>69902.884999999995</v>
      </c>
      <c r="K860" s="312">
        <v>137077.51999999999</v>
      </c>
    </row>
    <row r="861" spans="1:11" x14ac:dyDescent="0.2">
      <c r="A861" s="312">
        <v>2020</v>
      </c>
      <c r="B861" s="312">
        <v>2.9849250000000001</v>
      </c>
      <c r="C861" s="312">
        <v>20</v>
      </c>
      <c r="D861" s="312">
        <v>3894.9881999999998</v>
      </c>
      <c r="E861" s="312">
        <v>4048.9261999999999</v>
      </c>
      <c r="F861" s="312">
        <v>25368.258999999998</v>
      </c>
      <c r="G861" s="312">
        <v>2636.4189000000001</v>
      </c>
      <c r="H861" s="312">
        <v>14970.602999999999</v>
      </c>
      <c r="I861" s="312">
        <v>24463.147000000001</v>
      </c>
      <c r="J861" s="312">
        <v>72077.244999999995</v>
      </c>
      <c r="K861" s="312">
        <v>145051.53</v>
      </c>
    </row>
    <row r="862" spans="1:11" x14ac:dyDescent="0.2">
      <c r="A862" s="312">
        <v>2020</v>
      </c>
      <c r="B862" s="312">
        <v>3.0402010000000002</v>
      </c>
      <c r="C862" s="312">
        <v>20</v>
      </c>
      <c r="D862" s="312">
        <v>4406.8829999999998</v>
      </c>
      <c r="E862" s="312">
        <v>4319.4732000000004</v>
      </c>
      <c r="F862" s="312">
        <v>25760.741999999998</v>
      </c>
      <c r="G862" s="312">
        <v>2740.9304999999999</v>
      </c>
      <c r="H862" s="312">
        <v>15523.391</v>
      </c>
      <c r="I862" s="312">
        <v>25994.177</v>
      </c>
      <c r="J862" s="312">
        <v>74334.710999999996</v>
      </c>
      <c r="K862" s="312">
        <v>153311.82999999999</v>
      </c>
    </row>
    <row r="863" spans="1:11" x14ac:dyDescent="0.2">
      <c r="A863" s="312">
        <v>2020</v>
      </c>
      <c r="B863" s="312">
        <v>3.0954769999999998</v>
      </c>
      <c r="C863" s="312">
        <v>20</v>
      </c>
      <c r="D863" s="312">
        <v>4921.3976000000002</v>
      </c>
      <c r="E863" s="312">
        <v>4521.5962</v>
      </c>
      <c r="F863" s="312">
        <v>26217.339</v>
      </c>
      <c r="G863" s="312">
        <v>2890.5142000000001</v>
      </c>
      <c r="H863" s="312">
        <v>16170.164000000001</v>
      </c>
      <c r="I863" s="312">
        <v>27555.163</v>
      </c>
      <c r="J863" s="312">
        <v>76776.976999999999</v>
      </c>
      <c r="K863" s="312">
        <v>161849.10999999999</v>
      </c>
    </row>
    <row r="864" spans="1:11" x14ac:dyDescent="0.2">
      <c r="A864" s="312">
        <v>2020</v>
      </c>
      <c r="B864" s="312">
        <v>3.1507540000000001</v>
      </c>
      <c r="C864" s="312">
        <v>25</v>
      </c>
      <c r="D864" s="312">
        <v>5427.3122000000003</v>
      </c>
      <c r="E864" s="312">
        <v>4642.1505999999999</v>
      </c>
      <c r="F864" s="312">
        <v>26761.714</v>
      </c>
      <c r="G864" s="312">
        <v>3084.462</v>
      </c>
      <c r="H864" s="312">
        <v>16913.149000000001</v>
      </c>
      <c r="I864" s="312">
        <v>29143.828000000001</v>
      </c>
      <c r="J864" s="312">
        <v>79511.593999999997</v>
      </c>
      <c r="K864" s="312">
        <v>170647.44</v>
      </c>
    </row>
    <row r="865" spans="1:11" x14ac:dyDescent="0.2">
      <c r="A865" s="312">
        <v>2020</v>
      </c>
      <c r="B865" s="312">
        <v>3.2060300000000002</v>
      </c>
      <c r="C865" s="312">
        <v>25</v>
      </c>
      <c r="D865" s="312">
        <v>5912.0567000000001</v>
      </c>
      <c r="E865" s="312">
        <v>4675.7773999999999</v>
      </c>
      <c r="F865" s="312">
        <v>27415.475999999999</v>
      </c>
      <c r="G865" s="312">
        <v>3320.5025000000001</v>
      </c>
      <c r="H865" s="312">
        <v>17753.857</v>
      </c>
      <c r="I865" s="312">
        <v>30756.431</v>
      </c>
      <c r="J865" s="312">
        <v>82653.611000000004</v>
      </c>
      <c r="K865" s="312">
        <v>179681.6</v>
      </c>
    </row>
    <row r="866" spans="1:11" x14ac:dyDescent="0.2">
      <c r="A866" s="312">
        <v>2020</v>
      </c>
      <c r="B866" s="312">
        <v>3.261307</v>
      </c>
      <c r="C866" s="312">
        <v>25</v>
      </c>
      <c r="D866" s="312">
        <v>6363.3654999999999</v>
      </c>
      <c r="E866" s="312">
        <v>4628.2305999999999</v>
      </c>
      <c r="F866" s="312">
        <v>28195.508000000002</v>
      </c>
      <c r="G866" s="312">
        <v>3594.3411000000001</v>
      </c>
      <c r="H866" s="312">
        <v>18693.483</v>
      </c>
      <c r="I866" s="312">
        <v>32387.448</v>
      </c>
      <c r="J866" s="312">
        <v>86323.547000000006</v>
      </c>
      <c r="K866" s="312">
        <v>188917.03</v>
      </c>
    </row>
    <row r="867" spans="1:11" x14ac:dyDescent="0.2">
      <c r="A867" s="312">
        <v>2020</v>
      </c>
      <c r="B867" s="312">
        <v>3.3165830000000001</v>
      </c>
      <c r="C867" s="312">
        <v>30</v>
      </c>
      <c r="D867" s="312">
        <v>6771.2111000000004</v>
      </c>
      <c r="E867" s="312">
        <v>4515.8909999999996</v>
      </c>
      <c r="F867" s="312">
        <v>29111.437999999998</v>
      </c>
      <c r="G867" s="312">
        <v>3899.4054000000001</v>
      </c>
      <c r="H867" s="312">
        <v>19731.666000000001</v>
      </c>
      <c r="I867" s="312">
        <v>34029.214999999997</v>
      </c>
      <c r="J867" s="312">
        <v>90635.32</v>
      </c>
      <c r="K867" s="312">
        <v>198312.3</v>
      </c>
    </row>
    <row r="868" spans="1:11" x14ac:dyDescent="0.2">
      <c r="A868" s="312">
        <v>2020</v>
      </c>
      <c r="B868" s="312">
        <v>3.3718590000000002</v>
      </c>
      <c r="C868" s="312">
        <v>30</v>
      </c>
      <c r="D868" s="312">
        <v>7129.1743999999999</v>
      </c>
      <c r="E868" s="312">
        <v>4360.4502000000002</v>
      </c>
      <c r="F868" s="312">
        <v>30167.347000000002</v>
      </c>
      <c r="G868" s="312">
        <v>4227.8008</v>
      </c>
      <c r="H868" s="312">
        <v>20866.907999999999</v>
      </c>
      <c r="I868" s="312">
        <v>35671.587</v>
      </c>
      <c r="J868" s="312">
        <v>95681.191999999995</v>
      </c>
      <c r="K868" s="312">
        <v>207823.5</v>
      </c>
    </row>
    <row r="869" spans="1:11" x14ac:dyDescent="0.2">
      <c r="A869" s="312">
        <v>2020</v>
      </c>
      <c r="B869" s="312">
        <v>3.427136</v>
      </c>
      <c r="C869" s="312">
        <v>30</v>
      </c>
      <c r="D869" s="312">
        <v>7433.9951000000001</v>
      </c>
      <c r="E869" s="312">
        <v>4184.5016999999998</v>
      </c>
      <c r="F869" s="312">
        <v>31369.046999999999</v>
      </c>
      <c r="G869" s="312">
        <v>4572.5154000000002</v>
      </c>
      <c r="H869" s="312">
        <v>22096.142</v>
      </c>
      <c r="I869" s="312">
        <v>37302.017999999996</v>
      </c>
      <c r="J869" s="312">
        <v>101529.16</v>
      </c>
      <c r="K869" s="312">
        <v>217409.08</v>
      </c>
    </row>
    <row r="870" spans="1:11" x14ac:dyDescent="0.2">
      <c r="A870" s="312">
        <v>2020</v>
      </c>
      <c r="B870" s="312">
        <v>3.4824120000000001</v>
      </c>
      <c r="C870" s="312">
        <v>35</v>
      </c>
      <c r="D870" s="312">
        <v>7683.0300999999999</v>
      </c>
      <c r="E870" s="312">
        <v>4008.6529999999998</v>
      </c>
      <c r="F870" s="312">
        <v>32723.045999999998</v>
      </c>
      <c r="G870" s="312">
        <v>4928.6696000000002</v>
      </c>
      <c r="H870" s="312">
        <v>23414.579000000002</v>
      </c>
      <c r="I870" s="312">
        <v>38909.357000000004</v>
      </c>
      <c r="J870" s="312">
        <v>108233.42</v>
      </c>
      <c r="K870" s="312">
        <v>227029.83</v>
      </c>
    </row>
    <row r="871" spans="1:11" x14ac:dyDescent="0.2">
      <c r="A871" s="312">
        <v>2020</v>
      </c>
      <c r="B871" s="312">
        <v>3.5376880000000002</v>
      </c>
      <c r="C871" s="312">
        <v>35</v>
      </c>
      <c r="D871" s="312">
        <v>7873.8109999999997</v>
      </c>
      <c r="E871" s="312">
        <v>3849.6970000000001</v>
      </c>
      <c r="F871" s="312">
        <v>34230.641000000003</v>
      </c>
      <c r="G871" s="312">
        <v>5294.0889999999999</v>
      </c>
      <c r="H871" s="312">
        <v>24816.955000000002</v>
      </c>
      <c r="I871" s="312">
        <v>40491.794999999998</v>
      </c>
      <c r="J871" s="312">
        <v>115852.48</v>
      </c>
      <c r="K871" s="312">
        <v>236645.8</v>
      </c>
    </row>
    <row r="872" spans="1:11" x14ac:dyDescent="0.2">
      <c r="A872" s="312">
        <v>2020</v>
      </c>
      <c r="B872" s="312">
        <v>3.592965</v>
      </c>
      <c r="C872" s="312">
        <v>35</v>
      </c>
      <c r="D872" s="312">
        <v>8005.1005999999998</v>
      </c>
      <c r="E872" s="312">
        <v>3719.8425999999999</v>
      </c>
      <c r="F872" s="312">
        <v>35885.762999999999</v>
      </c>
      <c r="G872" s="312">
        <v>5668.8419999999996</v>
      </c>
      <c r="H872" s="312">
        <v>26296.679</v>
      </c>
      <c r="I872" s="312">
        <v>42059.663</v>
      </c>
      <c r="J872" s="312">
        <v>124470.78</v>
      </c>
      <c r="K872" s="312">
        <v>246214.37</v>
      </c>
    </row>
    <row r="873" spans="1:11" x14ac:dyDescent="0.2">
      <c r="A873" s="312">
        <v>2020</v>
      </c>
      <c r="B873" s="312">
        <v>3.6482410000000001</v>
      </c>
      <c r="C873" s="312">
        <v>40</v>
      </c>
      <c r="D873" s="312">
        <v>8076.6743999999999</v>
      </c>
      <c r="E873" s="312">
        <v>3626.8542000000002</v>
      </c>
      <c r="F873" s="312">
        <v>37676.974000000002</v>
      </c>
      <c r="G873" s="312">
        <v>6055.2870999999996</v>
      </c>
      <c r="H873" s="312">
        <v>27844.476999999999</v>
      </c>
      <c r="I873" s="312">
        <v>43631.177000000003</v>
      </c>
      <c r="J873" s="312">
        <v>134214.78</v>
      </c>
      <c r="K873" s="312">
        <v>255688.28</v>
      </c>
    </row>
    <row r="874" spans="1:11" x14ac:dyDescent="0.2">
      <c r="A874" s="312">
        <v>2020</v>
      </c>
      <c r="B874" s="312">
        <v>3.7035179999999999</v>
      </c>
      <c r="C874" s="312">
        <v>40</v>
      </c>
      <c r="D874" s="312">
        <v>8089.0619999999999</v>
      </c>
      <c r="E874" s="312">
        <v>3574.8496</v>
      </c>
      <c r="F874" s="312">
        <v>39593.813000000002</v>
      </c>
      <c r="G874" s="312">
        <v>6458.6391999999996</v>
      </c>
      <c r="H874" s="312">
        <v>29450.308000000001</v>
      </c>
      <c r="I874" s="312">
        <v>45227.131999999998</v>
      </c>
      <c r="J874" s="312">
        <v>145251.12</v>
      </c>
      <c r="K874" s="312">
        <v>265013.98</v>
      </c>
    </row>
    <row r="875" spans="1:11" x14ac:dyDescent="0.2">
      <c r="A875" s="312">
        <v>2020</v>
      </c>
      <c r="B875" s="312">
        <v>3.758794</v>
      </c>
      <c r="C875" s="312">
        <v>45</v>
      </c>
      <c r="D875" s="312">
        <v>8045.1115</v>
      </c>
      <c r="E875" s="312">
        <v>3565.4940000000001</v>
      </c>
      <c r="F875" s="312">
        <v>41629.050999999999</v>
      </c>
      <c r="G875" s="312">
        <v>6885.8878999999997</v>
      </c>
      <c r="H875" s="312">
        <v>31108.67</v>
      </c>
      <c r="I875" s="312">
        <v>46868.406999999999</v>
      </c>
      <c r="J875" s="312">
        <v>157791.31</v>
      </c>
      <c r="K875" s="312">
        <v>274135.96000000002</v>
      </c>
    </row>
    <row r="876" spans="1:11" x14ac:dyDescent="0.2">
      <c r="A876" s="312">
        <v>2020</v>
      </c>
      <c r="B876" s="312">
        <v>3.8140700000000001</v>
      </c>
      <c r="C876" s="312">
        <v>45</v>
      </c>
      <c r="D876" s="312">
        <v>7950.5504000000001</v>
      </c>
      <c r="E876" s="312">
        <v>3599.5623999999998</v>
      </c>
      <c r="F876" s="312">
        <v>43778.542000000001</v>
      </c>
      <c r="G876" s="312">
        <v>7344.6611000000003</v>
      </c>
      <c r="H876" s="312">
        <v>32820.743999999999</v>
      </c>
      <c r="I876" s="312">
        <v>48575.199000000001</v>
      </c>
      <c r="J876" s="312">
        <v>172092.53</v>
      </c>
      <c r="K876" s="312">
        <v>282998.68</v>
      </c>
    </row>
    <row r="877" spans="1:11" x14ac:dyDescent="0.2">
      <c r="A877" s="312">
        <v>2020</v>
      </c>
      <c r="B877" s="312">
        <v>3.8693469999999999</v>
      </c>
      <c r="C877" s="312">
        <v>50</v>
      </c>
      <c r="D877" s="312">
        <v>7813.1767</v>
      </c>
      <c r="E877" s="312">
        <v>3678.8161</v>
      </c>
      <c r="F877" s="312">
        <v>46042.375999999997</v>
      </c>
      <c r="G877" s="312">
        <v>7842.6467000000002</v>
      </c>
      <c r="H877" s="312">
        <v>34593.038</v>
      </c>
      <c r="I877" s="312">
        <v>50366.156999999999</v>
      </c>
      <c r="J877" s="312">
        <v>188452.41</v>
      </c>
      <c r="K877" s="312">
        <v>291545.33</v>
      </c>
    </row>
    <row r="878" spans="1:11" x14ac:dyDescent="0.2">
      <c r="A878" s="312">
        <v>2020</v>
      </c>
      <c r="B878" s="312">
        <v>3.924623</v>
      </c>
      <c r="C878" s="312">
        <v>50</v>
      </c>
      <c r="D878" s="312">
        <v>7642.0432000000001</v>
      </c>
      <c r="E878" s="312">
        <v>3806.6700999999998</v>
      </c>
      <c r="F878" s="312">
        <v>48432.652999999998</v>
      </c>
      <c r="G878" s="312">
        <v>8386.5959999999995</v>
      </c>
      <c r="H878" s="312">
        <v>36434.595000000001</v>
      </c>
      <c r="I878" s="312">
        <v>52257.461000000003</v>
      </c>
      <c r="J878" s="312">
        <v>207195.25</v>
      </c>
      <c r="K878" s="312">
        <v>299719.01</v>
      </c>
    </row>
    <row r="879" spans="1:11" x14ac:dyDescent="0.2">
      <c r="A879" s="312">
        <v>2020</v>
      </c>
      <c r="B879" s="312">
        <v>3.9798990000000001</v>
      </c>
      <c r="C879" s="312">
        <v>55</v>
      </c>
      <c r="D879" s="312">
        <v>7447.7542999999996</v>
      </c>
      <c r="E879" s="312">
        <v>3986.1190000000001</v>
      </c>
      <c r="F879" s="312">
        <v>50976.296999999999</v>
      </c>
      <c r="G879" s="312">
        <v>8982.4794000000002</v>
      </c>
      <c r="H879" s="312">
        <v>38354.553</v>
      </c>
      <c r="I879" s="312">
        <v>54262.152000000002</v>
      </c>
      <c r="J879" s="312">
        <v>228647.6</v>
      </c>
      <c r="K879" s="312">
        <v>307463.90999999997</v>
      </c>
    </row>
    <row r="880" spans="1:11" x14ac:dyDescent="0.2">
      <c r="A880" s="312">
        <v>2020</v>
      </c>
      <c r="B880" s="312">
        <v>4.0351759999999999</v>
      </c>
      <c r="C880" s="312">
        <v>55</v>
      </c>
      <c r="D880" s="312">
        <v>7242.6233000000002</v>
      </c>
      <c r="E880" s="312">
        <v>4216.7586000000001</v>
      </c>
      <c r="F880" s="312">
        <v>53705.737999999998</v>
      </c>
      <c r="G880" s="312">
        <v>9635.8361999999997</v>
      </c>
      <c r="H880" s="312">
        <v>40361.345999999998</v>
      </c>
      <c r="I880" s="312">
        <v>56393.65</v>
      </c>
      <c r="J880" s="312">
        <v>253117.52</v>
      </c>
      <c r="K880" s="312">
        <v>314724.38</v>
      </c>
    </row>
    <row r="881" spans="1:11" x14ac:dyDescent="0.2">
      <c r="A881" s="312">
        <v>2020</v>
      </c>
      <c r="B881" s="312">
        <v>4.090452</v>
      </c>
      <c r="C881" s="312">
        <v>60</v>
      </c>
      <c r="D881" s="312">
        <v>7040.1782000000003</v>
      </c>
      <c r="E881" s="312">
        <v>4492.6368000000002</v>
      </c>
      <c r="F881" s="312">
        <v>56648.964999999997</v>
      </c>
      <c r="G881" s="312">
        <v>10351.109</v>
      </c>
      <c r="H881" s="312">
        <v>42464.675999999999</v>
      </c>
      <c r="I881" s="312">
        <v>58668.330999999998</v>
      </c>
      <c r="J881" s="312">
        <v>280873.69</v>
      </c>
      <c r="K881" s="312">
        <v>321443.37</v>
      </c>
    </row>
    <row r="882" spans="1:11" x14ac:dyDescent="0.2">
      <c r="A882" s="312">
        <v>2020</v>
      </c>
      <c r="B882" s="312">
        <v>4.1457290000000002</v>
      </c>
      <c r="C882" s="312">
        <v>65</v>
      </c>
      <c r="D882" s="312">
        <v>6854.5860000000002</v>
      </c>
      <c r="E882" s="312">
        <v>4802.6351999999997</v>
      </c>
      <c r="F882" s="312">
        <v>59828.506999999998</v>
      </c>
      <c r="G882" s="312">
        <v>11132.263999999999</v>
      </c>
      <c r="H882" s="312">
        <v>44675.624000000003</v>
      </c>
      <c r="I882" s="312">
        <v>61105.504000000001</v>
      </c>
      <c r="J882" s="312">
        <v>312137.32</v>
      </c>
      <c r="K882" s="312">
        <v>327566.03999999998</v>
      </c>
    </row>
    <row r="883" spans="1:11" x14ac:dyDescent="0.2">
      <c r="A883" s="312">
        <v>2020</v>
      </c>
      <c r="B883" s="312">
        <v>4.2010050000000003</v>
      </c>
      <c r="C883" s="312">
        <v>65</v>
      </c>
      <c r="D883" s="312">
        <v>6699.6342000000004</v>
      </c>
      <c r="E883" s="312">
        <v>5133.1179000000002</v>
      </c>
      <c r="F883" s="312">
        <v>63263.834000000003</v>
      </c>
      <c r="G883" s="312">
        <v>11983.391</v>
      </c>
      <c r="H883" s="312">
        <v>47004.493000000002</v>
      </c>
      <c r="I883" s="312">
        <v>63727.631000000001</v>
      </c>
      <c r="J883" s="312">
        <v>347075.06</v>
      </c>
      <c r="K883" s="312">
        <v>333042.81</v>
      </c>
    </row>
    <row r="884" spans="1:11" x14ac:dyDescent="0.2">
      <c r="A884" s="312">
        <v>2020</v>
      </c>
      <c r="B884" s="312">
        <v>4.2562810000000004</v>
      </c>
      <c r="C884" s="312">
        <v>70</v>
      </c>
      <c r="D884" s="312">
        <v>6588.2286999999997</v>
      </c>
      <c r="E884" s="312">
        <v>5469.8284000000003</v>
      </c>
      <c r="F884" s="312">
        <v>66975.638000000006</v>
      </c>
      <c r="G884" s="312">
        <v>12907.933999999999</v>
      </c>
      <c r="H884" s="312">
        <v>49461.366999999998</v>
      </c>
      <c r="I884" s="312">
        <v>66562.043000000005</v>
      </c>
      <c r="J884" s="312">
        <v>385772.83</v>
      </c>
      <c r="K884" s="312">
        <v>337828.59</v>
      </c>
    </row>
    <row r="885" spans="1:11" x14ac:dyDescent="0.2">
      <c r="A885" s="312">
        <v>2020</v>
      </c>
      <c r="B885" s="312">
        <v>4.3115579999999998</v>
      </c>
      <c r="C885" s="312">
        <v>75</v>
      </c>
      <c r="D885" s="312">
        <v>6532.1500999999998</v>
      </c>
      <c r="E885" s="312">
        <v>5800.4840000000004</v>
      </c>
      <c r="F885" s="312">
        <v>70992.036999999997</v>
      </c>
      <c r="G885" s="312">
        <v>13908.489</v>
      </c>
      <c r="H885" s="312">
        <v>52057.942000000003</v>
      </c>
      <c r="I885" s="312">
        <v>69641.384000000005</v>
      </c>
      <c r="J885" s="312">
        <v>428205.57</v>
      </c>
      <c r="K885" s="312">
        <v>341883.52</v>
      </c>
    </row>
    <row r="886" spans="1:11" x14ac:dyDescent="0.2">
      <c r="A886" s="312">
        <v>2020</v>
      </c>
      <c r="B886" s="312">
        <v>4.3668339999999999</v>
      </c>
      <c r="C886" s="312">
        <v>80</v>
      </c>
      <c r="D886" s="312">
        <v>6541.2156999999997</v>
      </c>
      <c r="E886" s="312">
        <v>6120.2916999999998</v>
      </c>
      <c r="F886" s="312">
        <v>75353.444000000003</v>
      </c>
      <c r="G886" s="312">
        <v>14985.77</v>
      </c>
      <c r="H886" s="312">
        <v>54808.896000000001</v>
      </c>
      <c r="I886" s="312">
        <v>73000.324999999997</v>
      </c>
      <c r="J886" s="312">
        <v>474222.62</v>
      </c>
      <c r="K886" s="312">
        <v>345175.94</v>
      </c>
    </row>
    <row r="887" spans="1:11" x14ac:dyDescent="0.2">
      <c r="A887" s="312">
        <v>2020</v>
      </c>
      <c r="B887" s="312">
        <v>4.4221110000000001</v>
      </c>
      <c r="C887" s="312">
        <v>85</v>
      </c>
      <c r="D887" s="312">
        <v>6622.4834000000001</v>
      </c>
      <c r="E887" s="312">
        <v>6436.0437000000002</v>
      </c>
      <c r="F887" s="312">
        <v>80108.303</v>
      </c>
      <c r="G887" s="312">
        <v>16137.581</v>
      </c>
      <c r="H887" s="312">
        <v>57732.082000000002</v>
      </c>
      <c r="I887" s="312">
        <v>76670.725999999995</v>
      </c>
      <c r="J887" s="312">
        <v>523532.98</v>
      </c>
      <c r="K887" s="312">
        <v>347681.77</v>
      </c>
    </row>
    <row r="888" spans="1:11" x14ac:dyDescent="0.2">
      <c r="A888" s="312">
        <v>2020</v>
      </c>
      <c r="B888" s="312">
        <v>4.4773870000000002</v>
      </c>
      <c r="C888" s="312">
        <v>90</v>
      </c>
      <c r="D888" s="312">
        <v>6780.8041999999996</v>
      </c>
      <c r="E888" s="312">
        <v>6762.8028999999997</v>
      </c>
      <c r="F888" s="312">
        <v>85308.144</v>
      </c>
      <c r="G888" s="312">
        <v>17359.577000000001</v>
      </c>
      <c r="H888" s="312">
        <v>60848.440999999999</v>
      </c>
      <c r="I888" s="312">
        <v>80677.441000000006</v>
      </c>
      <c r="J888" s="312">
        <v>575698.34</v>
      </c>
      <c r="K888" s="312">
        <v>349384.22</v>
      </c>
    </row>
    <row r="889" spans="1:11" x14ac:dyDescent="0.2">
      <c r="A889" s="312">
        <v>2020</v>
      </c>
      <c r="B889" s="312">
        <v>4.5326630000000003</v>
      </c>
      <c r="C889" s="312">
        <v>95</v>
      </c>
      <c r="D889" s="312">
        <v>7019.3737000000001</v>
      </c>
      <c r="E889" s="312">
        <v>7117.9159</v>
      </c>
      <c r="F889" s="312">
        <v>91002.663</v>
      </c>
      <c r="G889" s="312">
        <v>18645.766</v>
      </c>
      <c r="H889" s="312">
        <v>64179.964</v>
      </c>
      <c r="I889" s="312">
        <v>85035.839999999997</v>
      </c>
      <c r="J889" s="312">
        <v>630141.78</v>
      </c>
      <c r="K889" s="312">
        <v>350273.92</v>
      </c>
    </row>
    <row r="890" spans="1:11" x14ac:dyDescent="0.2">
      <c r="A890" s="312">
        <v>2020</v>
      </c>
      <c r="B890" s="312">
        <v>4.5879399999999997</v>
      </c>
      <c r="C890" s="312">
        <v>100</v>
      </c>
      <c r="D890" s="312">
        <v>7340.0528999999997</v>
      </c>
      <c r="E890" s="312">
        <v>7515.6908000000003</v>
      </c>
      <c r="F890" s="312">
        <v>97236.603000000003</v>
      </c>
      <c r="G890" s="312">
        <v>19989.594000000001</v>
      </c>
      <c r="H890" s="312">
        <v>67747.909</v>
      </c>
      <c r="I890" s="312">
        <v>89753.107999999993</v>
      </c>
      <c r="J890" s="312">
        <v>686157.01</v>
      </c>
      <c r="K890" s="312">
        <v>350348.12</v>
      </c>
    </row>
    <row r="891" spans="1:11" x14ac:dyDescent="0.2">
      <c r="A891" s="312">
        <v>2020</v>
      </c>
      <c r="B891" s="312">
        <v>4.6432159999999998</v>
      </c>
      <c r="C891" s="312">
        <v>110</v>
      </c>
      <c r="D891" s="312">
        <v>7742.8436000000002</v>
      </c>
      <c r="E891" s="312">
        <v>7965.8975</v>
      </c>
      <c r="F891" s="312">
        <v>104047.21</v>
      </c>
      <c r="G891" s="312">
        <v>21384.68</v>
      </c>
      <c r="H891" s="312">
        <v>71570.388999999996</v>
      </c>
      <c r="I891" s="312">
        <v>94831.444000000003</v>
      </c>
      <c r="J891" s="312">
        <v>742918.4</v>
      </c>
      <c r="K891" s="312">
        <v>349609.59</v>
      </c>
    </row>
    <row r="892" spans="1:11" x14ac:dyDescent="0.2">
      <c r="A892" s="312">
        <v>2020</v>
      </c>
      <c r="B892" s="312">
        <v>4.698493</v>
      </c>
      <c r="C892" s="312">
        <v>110</v>
      </c>
      <c r="D892" s="312">
        <v>8225.3142000000007</v>
      </c>
      <c r="E892" s="312">
        <v>8473.8294000000005</v>
      </c>
      <c r="F892" s="312">
        <v>111467.58</v>
      </c>
      <c r="G892" s="312">
        <v>22826.098999999998</v>
      </c>
      <c r="H892" s="312">
        <v>75661</v>
      </c>
      <c r="I892" s="312">
        <v>100270.41</v>
      </c>
      <c r="J892" s="312">
        <v>799489.4</v>
      </c>
      <c r="K892" s="312">
        <v>348065.74</v>
      </c>
    </row>
    <row r="893" spans="1:11" x14ac:dyDescent="0.2">
      <c r="A893" s="312">
        <v>2020</v>
      </c>
      <c r="B893" s="312">
        <v>4.7537690000000001</v>
      </c>
      <c r="C893" s="312">
        <v>120</v>
      </c>
      <c r="D893" s="312">
        <v>8783.2584999999999</v>
      </c>
      <c r="E893" s="312">
        <v>9040.4272000000001</v>
      </c>
      <c r="F893" s="312">
        <v>119534.31</v>
      </c>
      <c r="G893" s="312">
        <v>24312.435000000001</v>
      </c>
      <c r="H893" s="312">
        <v>80027.259999999995</v>
      </c>
      <c r="I893" s="312">
        <v>106067.08</v>
      </c>
      <c r="J893" s="312">
        <v>854858.17</v>
      </c>
      <c r="K893" s="312">
        <v>345729.69</v>
      </c>
    </row>
    <row r="894" spans="1:11" x14ac:dyDescent="0.2">
      <c r="A894" s="312">
        <v>2020</v>
      </c>
      <c r="B894" s="312">
        <v>4.8090450000000002</v>
      </c>
      <c r="C894" s="312">
        <v>130</v>
      </c>
      <c r="D894" s="312">
        <v>9410.9328000000005</v>
      </c>
      <c r="E894" s="312">
        <v>9664.0113999999994</v>
      </c>
      <c r="F894" s="312">
        <v>128291.62</v>
      </c>
      <c r="G894" s="312">
        <v>25847.72</v>
      </c>
      <c r="H894" s="312">
        <v>84668.562999999995</v>
      </c>
      <c r="I894" s="312">
        <v>112211.94</v>
      </c>
      <c r="J894" s="312">
        <v>907984.33</v>
      </c>
      <c r="K894" s="312">
        <v>342621.66</v>
      </c>
    </row>
    <row r="895" spans="1:11" x14ac:dyDescent="0.2">
      <c r="A895" s="312">
        <v>2020</v>
      </c>
      <c r="B895" s="312">
        <v>4.8643219999999996</v>
      </c>
      <c r="C895" s="312">
        <v>130</v>
      </c>
      <c r="D895" s="312">
        <v>10100.808000000001</v>
      </c>
      <c r="E895" s="312">
        <v>10340.734</v>
      </c>
      <c r="F895" s="312">
        <v>137785.9</v>
      </c>
      <c r="G895" s="312">
        <v>27440.331999999999</v>
      </c>
      <c r="H895" s="312">
        <v>89577.400999999998</v>
      </c>
      <c r="I895" s="312">
        <v>118687.6</v>
      </c>
      <c r="J895" s="312">
        <v>957846.57</v>
      </c>
      <c r="K895" s="312">
        <v>338767.43</v>
      </c>
    </row>
    <row r="896" spans="1:11" x14ac:dyDescent="0.2">
      <c r="A896" s="312">
        <v>2020</v>
      </c>
      <c r="B896" s="312">
        <v>4.9195979999999997</v>
      </c>
      <c r="C896" s="312">
        <v>140</v>
      </c>
      <c r="D896" s="312">
        <v>10845.189</v>
      </c>
      <c r="E896" s="312">
        <v>11066</v>
      </c>
      <c r="F896" s="312">
        <v>148063.14000000001</v>
      </c>
      <c r="G896" s="312">
        <v>29101.414000000001</v>
      </c>
      <c r="H896" s="312">
        <v>94741.710999999996</v>
      </c>
      <c r="I896" s="312">
        <v>125468.82</v>
      </c>
      <c r="J896" s="312">
        <v>1003489.5</v>
      </c>
      <c r="K896" s="312">
        <v>334200.78999999998</v>
      </c>
    </row>
    <row r="897" spans="1:11" x14ac:dyDescent="0.2">
      <c r="A897" s="312">
        <v>2020</v>
      </c>
      <c r="B897" s="312">
        <v>4.9748739999999998</v>
      </c>
      <c r="C897" s="312">
        <v>150</v>
      </c>
      <c r="D897" s="312">
        <v>11636.627</v>
      </c>
      <c r="E897" s="312">
        <v>11836.054</v>
      </c>
      <c r="F897" s="312">
        <v>159167.72</v>
      </c>
      <c r="G897" s="312">
        <v>30843</v>
      </c>
      <c r="H897" s="312">
        <v>100145.15</v>
      </c>
      <c r="I897" s="312">
        <v>132522.01</v>
      </c>
      <c r="J897" s="312">
        <v>1044070.1</v>
      </c>
      <c r="K897" s="312">
        <v>328962.71999999997</v>
      </c>
    </row>
    <row r="898" spans="1:11" x14ac:dyDescent="0.2">
      <c r="A898" s="312">
        <v>2020</v>
      </c>
      <c r="B898" s="312">
        <v>5.030151</v>
      </c>
      <c r="C898" s="312">
        <v>160</v>
      </c>
      <c r="D898" s="312">
        <v>12466.949000000001</v>
      </c>
      <c r="E898" s="312">
        <v>12649.843000000001</v>
      </c>
      <c r="F898" s="312">
        <v>171137.57</v>
      </c>
      <c r="G898" s="312">
        <v>32678.392</v>
      </c>
      <c r="H898" s="312">
        <v>105763.66</v>
      </c>
      <c r="I898" s="312">
        <v>139802.85</v>
      </c>
      <c r="J898" s="312">
        <v>1078893.7</v>
      </c>
      <c r="K898" s="312">
        <v>323097.21999999997</v>
      </c>
    </row>
    <row r="899" spans="1:11" x14ac:dyDescent="0.2">
      <c r="A899" s="312">
        <v>2020</v>
      </c>
      <c r="B899" s="312">
        <v>5.0854270000000001</v>
      </c>
      <c r="C899" s="312">
        <v>160</v>
      </c>
      <c r="D899" s="312">
        <v>13327.476000000001</v>
      </c>
      <c r="E899" s="312">
        <v>13510.232</v>
      </c>
      <c r="F899" s="312">
        <v>183997.92</v>
      </c>
      <c r="G899" s="312">
        <v>34624.347999999998</v>
      </c>
      <c r="H899" s="312">
        <v>111564.31</v>
      </c>
      <c r="I899" s="312">
        <v>147254.01999999999</v>
      </c>
      <c r="J899" s="312">
        <v>1107425.3</v>
      </c>
      <c r="K899" s="312">
        <v>316648.96999999997</v>
      </c>
    </row>
    <row r="900" spans="1:11" x14ac:dyDescent="0.2">
      <c r="A900" s="312">
        <v>2020</v>
      </c>
      <c r="B900" s="312">
        <v>5.1407040000000004</v>
      </c>
      <c r="C900" s="312">
        <v>170</v>
      </c>
      <c r="D900" s="312">
        <v>14211.525</v>
      </c>
      <c r="E900" s="312">
        <v>14421.775</v>
      </c>
      <c r="F900" s="312">
        <v>197757.4</v>
      </c>
      <c r="G900" s="312">
        <v>36703.31</v>
      </c>
      <c r="H900" s="312">
        <v>117506.3</v>
      </c>
      <c r="I900" s="312">
        <v>154806.74</v>
      </c>
      <c r="J900" s="312">
        <v>1129284</v>
      </c>
      <c r="K900" s="312">
        <v>309662.61</v>
      </c>
    </row>
    <row r="901" spans="1:11" x14ac:dyDescent="0.2">
      <c r="A901" s="312">
        <v>2020</v>
      </c>
      <c r="B901" s="312">
        <v>5.1959799999999996</v>
      </c>
      <c r="C901" s="312">
        <v>180</v>
      </c>
      <c r="D901" s="312">
        <v>15116.07</v>
      </c>
      <c r="E901" s="312">
        <v>15386.352000000001</v>
      </c>
      <c r="F901" s="312">
        <v>212409.46</v>
      </c>
      <c r="G901" s="312">
        <v>38942.425999999999</v>
      </c>
      <c r="H901" s="312">
        <v>123542.35</v>
      </c>
      <c r="I901" s="312">
        <v>162384.41</v>
      </c>
      <c r="J901" s="312">
        <v>1144222.3</v>
      </c>
      <c r="K901" s="312">
        <v>302183.74</v>
      </c>
    </row>
    <row r="902" spans="1:11" x14ac:dyDescent="0.2">
      <c r="A902" s="312">
        <v>2020</v>
      </c>
      <c r="B902" s="312">
        <v>5.2512559999999997</v>
      </c>
      <c r="C902" s="312">
        <v>190</v>
      </c>
      <c r="D902" s="312">
        <v>16040.536</v>
      </c>
      <c r="E902" s="312">
        <v>16401.222000000002</v>
      </c>
      <c r="F902" s="312">
        <v>227935.08</v>
      </c>
      <c r="G902" s="312">
        <v>41371.146999999997</v>
      </c>
      <c r="H902" s="312">
        <v>129621.44</v>
      </c>
      <c r="I902" s="312">
        <v>169905.84</v>
      </c>
      <c r="J902" s="312">
        <v>1152126.1000000001</v>
      </c>
      <c r="K902" s="312">
        <v>294259.73</v>
      </c>
    </row>
    <row r="903" spans="1:11" x14ac:dyDescent="0.2">
      <c r="A903" s="312">
        <v>2020</v>
      </c>
      <c r="B903" s="312">
        <v>5.3065329999999999</v>
      </c>
      <c r="C903" s="312">
        <v>200</v>
      </c>
      <c r="D903" s="312">
        <v>16986.178</v>
      </c>
      <c r="E903" s="312">
        <v>17460.326000000001</v>
      </c>
      <c r="F903" s="312">
        <v>244303.74</v>
      </c>
      <c r="G903" s="312">
        <v>44019.423000000003</v>
      </c>
      <c r="H903" s="312">
        <v>135689.4</v>
      </c>
      <c r="I903" s="312">
        <v>177286.64</v>
      </c>
      <c r="J903" s="312">
        <v>1153020.8999999999</v>
      </c>
      <c r="K903" s="312">
        <v>285940.07</v>
      </c>
    </row>
    <row r="904" spans="1:11" x14ac:dyDescent="0.2">
      <c r="A904" s="312">
        <v>2020</v>
      </c>
      <c r="B904" s="312">
        <v>5.361809</v>
      </c>
      <c r="C904" s="312">
        <v>200</v>
      </c>
      <c r="D904" s="312">
        <v>17956.464</v>
      </c>
      <c r="E904" s="312">
        <v>18559.206999999999</v>
      </c>
      <c r="F904" s="312">
        <v>261473.26</v>
      </c>
      <c r="G904" s="312">
        <v>46915.641000000003</v>
      </c>
      <c r="H904" s="312">
        <v>141687.22</v>
      </c>
      <c r="I904" s="312">
        <v>184442.49</v>
      </c>
      <c r="J904" s="312">
        <v>1147075.2</v>
      </c>
      <c r="K904" s="312">
        <v>277276.45</v>
      </c>
    </row>
    <row r="905" spans="1:11" x14ac:dyDescent="0.2">
      <c r="A905" s="312">
        <v>2020</v>
      </c>
      <c r="B905" s="312">
        <v>5.4170860000000003</v>
      </c>
      <c r="C905" s="312">
        <v>250</v>
      </c>
      <c r="D905" s="312">
        <v>18957.633999999998</v>
      </c>
      <c r="E905" s="312">
        <v>19696.973999999998</v>
      </c>
      <c r="F905" s="312">
        <v>279396.08</v>
      </c>
      <c r="G905" s="312">
        <v>50083.667000000001</v>
      </c>
      <c r="H905" s="312">
        <v>147552.43</v>
      </c>
      <c r="I905" s="312">
        <v>191293.57</v>
      </c>
      <c r="J905" s="312">
        <v>1134594.8</v>
      </c>
      <c r="K905" s="312">
        <v>268322.5</v>
      </c>
    </row>
    <row r="906" spans="1:11" x14ac:dyDescent="0.2">
      <c r="A906" s="312">
        <v>2020</v>
      </c>
      <c r="B906" s="312">
        <v>5.4723620000000004</v>
      </c>
      <c r="C906" s="312">
        <v>250</v>
      </c>
      <c r="D906" s="312">
        <v>19999.240000000002</v>
      </c>
      <c r="E906" s="312">
        <v>20875.64</v>
      </c>
      <c r="F906" s="312">
        <v>298026.52</v>
      </c>
      <c r="G906" s="312">
        <v>53540.841</v>
      </c>
      <c r="H906" s="312">
        <v>153222.91</v>
      </c>
      <c r="I906" s="312">
        <v>197765.93</v>
      </c>
      <c r="J906" s="312">
        <v>1116018.1000000001</v>
      </c>
      <c r="K906" s="312">
        <v>259132.73</v>
      </c>
    </row>
    <row r="907" spans="1:11" x14ac:dyDescent="0.2">
      <c r="A907" s="312">
        <v>2020</v>
      </c>
      <c r="B907" s="312">
        <v>5.5276379999999996</v>
      </c>
      <c r="C907" s="312">
        <v>250</v>
      </c>
      <c r="D907" s="312">
        <v>21094.491000000002</v>
      </c>
      <c r="E907" s="312">
        <v>22101.645</v>
      </c>
      <c r="F907" s="312">
        <v>317319.94</v>
      </c>
      <c r="G907" s="312">
        <v>57296.864000000001</v>
      </c>
      <c r="H907" s="312">
        <v>158638.22</v>
      </c>
      <c r="I907" s="312">
        <v>203789.18</v>
      </c>
      <c r="J907" s="312">
        <v>1091901</v>
      </c>
      <c r="K907" s="312">
        <v>249762</v>
      </c>
    </row>
    <row r="908" spans="1:11" x14ac:dyDescent="0.2">
      <c r="A908" s="312">
        <v>2020</v>
      </c>
      <c r="B908" s="312">
        <v>5.5829139999999997</v>
      </c>
      <c r="C908" s="312">
        <v>250</v>
      </c>
      <c r="D908" s="312">
        <v>22260.756000000001</v>
      </c>
      <c r="E908" s="312">
        <v>23388.76</v>
      </c>
      <c r="F908" s="312">
        <v>337219.17</v>
      </c>
      <c r="G908" s="312">
        <v>61353.192999999999</v>
      </c>
      <c r="H908" s="312">
        <v>163739.42000000001</v>
      </c>
      <c r="I908" s="312">
        <v>209294.76</v>
      </c>
      <c r="J908" s="312">
        <v>1062885.1000000001</v>
      </c>
      <c r="K908" s="312">
        <v>240262.29</v>
      </c>
    </row>
    <row r="909" spans="1:11" x14ac:dyDescent="0.2">
      <c r="A909" s="312">
        <v>2020</v>
      </c>
      <c r="B909" s="312">
        <v>5.638191</v>
      </c>
      <c r="C909" s="312">
        <v>300</v>
      </c>
      <c r="D909" s="312">
        <v>23520.117999999999</v>
      </c>
      <c r="E909" s="312">
        <v>24756.508999999998</v>
      </c>
      <c r="F909" s="312">
        <v>357635.03</v>
      </c>
      <c r="G909" s="312">
        <v>65702.951000000001</v>
      </c>
      <c r="H909" s="312">
        <v>168469.19</v>
      </c>
      <c r="I909" s="312">
        <v>214214.79</v>
      </c>
      <c r="J909" s="312">
        <v>1029673.2</v>
      </c>
      <c r="K909" s="312">
        <v>230681.97</v>
      </c>
    </row>
    <row r="910" spans="1:11" x14ac:dyDescent="0.2">
      <c r="A910" s="312">
        <v>2020</v>
      </c>
      <c r="B910" s="312">
        <v>5.6934670000000001</v>
      </c>
      <c r="C910" s="312">
        <v>300</v>
      </c>
      <c r="D910" s="312">
        <v>24899.303</v>
      </c>
      <c r="E910" s="312">
        <v>26225.028999999999</v>
      </c>
      <c r="F910" s="312">
        <v>378436.85</v>
      </c>
      <c r="G910" s="312">
        <v>70329.304000000004</v>
      </c>
      <c r="H910" s="312">
        <v>172771.92</v>
      </c>
      <c r="I910" s="312">
        <v>218483.52</v>
      </c>
      <c r="J910" s="312">
        <v>992998.40000000002</v>
      </c>
      <c r="K910" s="312">
        <v>221067.08</v>
      </c>
    </row>
    <row r="911" spans="1:11" x14ac:dyDescent="0.2">
      <c r="A911" s="312">
        <v>2020</v>
      </c>
      <c r="B911" s="312">
        <v>5.7487440000000003</v>
      </c>
      <c r="C911" s="312">
        <v>300</v>
      </c>
      <c r="D911" s="312">
        <v>26427.81</v>
      </c>
      <c r="E911" s="312">
        <v>27811.79</v>
      </c>
      <c r="F911" s="312">
        <v>399458.13</v>
      </c>
      <c r="G911" s="312">
        <v>75203.197</v>
      </c>
      <c r="H911" s="312">
        <v>176594.67</v>
      </c>
      <c r="I911" s="312">
        <v>222040.26</v>
      </c>
      <c r="J911" s="312">
        <v>953582.89</v>
      </c>
      <c r="K911" s="312">
        <v>211461.92</v>
      </c>
    </row>
    <row r="912" spans="1:11" x14ac:dyDescent="0.2">
      <c r="A912" s="312">
        <v>2020</v>
      </c>
      <c r="B912" s="312">
        <v>5.8040200000000004</v>
      </c>
      <c r="C912" s="312">
        <v>350</v>
      </c>
      <c r="D912" s="312">
        <v>28135.196</v>
      </c>
      <c r="E912" s="312">
        <v>29531.464</v>
      </c>
      <c r="F912" s="312">
        <v>420512</v>
      </c>
      <c r="G912" s="312">
        <v>80282.938999999998</v>
      </c>
      <c r="H912" s="312">
        <v>179890.11</v>
      </c>
      <c r="I912" s="312">
        <v>224832.27</v>
      </c>
      <c r="J912" s="312">
        <v>912100.37</v>
      </c>
      <c r="K912" s="312">
        <v>201908.82</v>
      </c>
    </row>
    <row r="913" spans="1:11" x14ac:dyDescent="0.2">
      <c r="A913" s="312">
        <v>2020</v>
      </c>
      <c r="B913" s="312">
        <v>5.8592959999999996</v>
      </c>
      <c r="C913" s="312">
        <v>350</v>
      </c>
      <c r="D913" s="312">
        <v>30048.637999999999</v>
      </c>
      <c r="E913" s="312">
        <v>31398.918000000001</v>
      </c>
      <c r="F913" s="312">
        <v>441404.96</v>
      </c>
      <c r="G913" s="312">
        <v>85516.410999999993</v>
      </c>
      <c r="H913" s="312">
        <v>182617.55</v>
      </c>
      <c r="I913" s="312">
        <v>226817.33</v>
      </c>
      <c r="J913" s="312">
        <v>869167.56</v>
      </c>
      <c r="K913" s="312">
        <v>192447.05</v>
      </c>
    </row>
    <row r="914" spans="1:11" x14ac:dyDescent="0.2">
      <c r="A914" s="312">
        <v>2020</v>
      </c>
      <c r="B914" s="312">
        <v>5.9145729999999999</v>
      </c>
      <c r="C914" s="312">
        <v>350</v>
      </c>
      <c r="D914" s="312">
        <v>32191.915000000001</v>
      </c>
      <c r="E914" s="312">
        <v>33431.389000000003</v>
      </c>
      <c r="F914" s="312">
        <v>461946.44</v>
      </c>
      <c r="G914" s="312">
        <v>90842.456999999995</v>
      </c>
      <c r="H914" s="312">
        <v>184741.87</v>
      </c>
      <c r="I914" s="312">
        <v>227968.47</v>
      </c>
      <c r="J914" s="312">
        <v>825345.16</v>
      </c>
      <c r="K914" s="312">
        <v>183111.56</v>
      </c>
    </row>
    <row r="915" spans="1:11" x14ac:dyDescent="0.2">
      <c r="A915" s="312">
        <v>2020</v>
      </c>
      <c r="B915" s="312">
        <v>5.969849</v>
      </c>
      <c r="C915" s="312">
        <v>400</v>
      </c>
      <c r="D915" s="312">
        <v>34584.803999999996</v>
      </c>
      <c r="E915" s="312">
        <v>35649.964</v>
      </c>
      <c r="F915" s="312">
        <v>481953.97</v>
      </c>
      <c r="G915" s="312">
        <v>96190.45</v>
      </c>
      <c r="H915" s="312">
        <v>186233.77</v>
      </c>
      <c r="I915" s="312">
        <v>228276.95</v>
      </c>
      <c r="J915" s="312">
        <v>781144.73</v>
      </c>
      <c r="K915" s="312">
        <v>173932.72</v>
      </c>
    </row>
    <row r="916" spans="1:11" x14ac:dyDescent="0.2">
      <c r="A916" s="312">
        <v>2020</v>
      </c>
      <c r="B916" s="312">
        <v>6.0251260000000002</v>
      </c>
      <c r="C916" s="312">
        <v>400</v>
      </c>
      <c r="D916" s="312">
        <v>37241.555999999997</v>
      </c>
      <c r="E916" s="312">
        <v>38080.218999999997</v>
      </c>
      <c r="F916" s="312">
        <v>501252.57</v>
      </c>
      <c r="G916" s="312">
        <v>101480.12</v>
      </c>
      <c r="H916" s="312">
        <v>187070.93</v>
      </c>
      <c r="I916" s="312">
        <v>227751.64</v>
      </c>
      <c r="J916" s="312">
        <v>737034.23</v>
      </c>
      <c r="K916" s="312">
        <v>164938.49</v>
      </c>
    </row>
    <row r="917" spans="1:11" x14ac:dyDescent="0.2">
      <c r="A917" s="312">
        <v>2020</v>
      </c>
      <c r="B917" s="312">
        <v>6.0804020000000003</v>
      </c>
      <c r="C917" s="312">
        <v>450</v>
      </c>
      <c r="D917" s="312">
        <v>40170.89</v>
      </c>
      <c r="E917" s="312">
        <v>40752.197999999997</v>
      </c>
      <c r="F917" s="312">
        <v>519671.97</v>
      </c>
      <c r="G917" s="312">
        <v>106623.31</v>
      </c>
      <c r="H917" s="312">
        <v>187239.76</v>
      </c>
      <c r="I917" s="312">
        <v>226417.09</v>
      </c>
      <c r="J917" s="312">
        <v>693438.34</v>
      </c>
      <c r="K917" s="312">
        <v>156155.23000000001</v>
      </c>
    </row>
    <row r="918" spans="1:11" x14ac:dyDescent="0.2">
      <c r="A918" s="312">
        <v>2020</v>
      </c>
      <c r="B918" s="312">
        <v>6.1356780000000004</v>
      </c>
      <c r="C918" s="312">
        <v>450</v>
      </c>
      <c r="D918" s="312">
        <v>43376.004000000001</v>
      </c>
      <c r="E918" s="312">
        <v>43702.124000000003</v>
      </c>
      <c r="F918" s="312">
        <v>537042.65</v>
      </c>
      <c r="G918" s="312">
        <v>111528.76</v>
      </c>
      <c r="H918" s="312">
        <v>186737.73</v>
      </c>
      <c r="I918" s="312">
        <v>224309.34</v>
      </c>
      <c r="J918" s="312">
        <v>650740.47</v>
      </c>
      <c r="K918" s="312">
        <v>147609.39000000001</v>
      </c>
    </row>
    <row r="919" spans="1:11" x14ac:dyDescent="0.2">
      <c r="A919" s="312">
        <v>2020</v>
      </c>
      <c r="B919" s="312">
        <v>6.1909549999999998</v>
      </c>
      <c r="C919" s="312">
        <v>500</v>
      </c>
      <c r="D919" s="312">
        <v>46854.019</v>
      </c>
      <c r="E919" s="312">
        <v>46971.711000000003</v>
      </c>
      <c r="F919" s="312">
        <v>553190.43999999994</v>
      </c>
      <c r="G919" s="312">
        <v>116106.88</v>
      </c>
      <c r="H919" s="312">
        <v>185574.48</v>
      </c>
      <c r="I919" s="312">
        <v>221470.87</v>
      </c>
      <c r="J919" s="312">
        <v>609281.21</v>
      </c>
      <c r="K919" s="312">
        <v>139325</v>
      </c>
    </row>
    <row r="920" spans="1:11" x14ac:dyDescent="0.2">
      <c r="A920" s="312">
        <v>2020</v>
      </c>
      <c r="B920" s="312">
        <v>6.2462309999999999</v>
      </c>
      <c r="C920" s="312">
        <v>500</v>
      </c>
      <c r="D920" s="312">
        <v>50595.862000000001</v>
      </c>
      <c r="E920" s="312">
        <v>50606.705999999998</v>
      </c>
      <c r="F920" s="312">
        <v>567940.71</v>
      </c>
      <c r="G920" s="312">
        <v>120272.79</v>
      </c>
      <c r="H920" s="312">
        <v>183770.61</v>
      </c>
      <c r="I920" s="312">
        <v>217948.3</v>
      </c>
      <c r="J920" s="312">
        <v>569364.23</v>
      </c>
      <c r="K920" s="312">
        <v>131322.72</v>
      </c>
    </row>
    <row r="921" spans="1:11" x14ac:dyDescent="0.2">
      <c r="A921" s="312">
        <v>2020</v>
      </c>
      <c r="B921" s="312">
        <v>6.301507</v>
      </c>
      <c r="C921" s="312">
        <v>550</v>
      </c>
      <c r="D921" s="312">
        <v>54586.752</v>
      </c>
      <c r="E921" s="312">
        <v>54652.955000000002</v>
      </c>
      <c r="F921" s="312">
        <v>581135.93000000005</v>
      </c>
      <c r="G921" s="312">
        <v>123947.84</v>
      </c>
      <c r="H921" s="312">
        <v>181357.61</v>
      </c>
      <c r="I921" s="312">
        <v>213792.43</v>
      </c>
      <c r="J921" s="312">
        <v>531250.79</v>
      </c>
      <c r="K921" s="312">
        <v>123619.37</v>
      </c>
    </row>
    <row r="922" spans="1:11" x14ac:dyDescent="0.2">
      <c r="A922" s="312">
        <v>2020</v>
      </c>
      <c r="B922" s="312">
        <v>6.3567840000000002</v>
      </c>
      <c r="C922" s="312">
        <v>600</v>
      </c>
      <c r="D922" s="312">
        <v>58806.836000000003</v>
      </c>
      <c r="E922" s="312">
        <v>59150.436000000002</v>
      </c>
      <c r="F922" s="312">
        <v>592648.38</v>
      </c>
      <c r="G922" s="312">
        <v>127060.83</v>
      </c>
      <c r="H922" s="312">
        <v>178376.99</v>
      </c>
      <c r="I922" s="312">
        <v>209059.74</v>
      </c>
      <c r="J922" s="312">
        <v>495152.07</v>
      </c>
      <c r="K922" s="312">
        <v>116227.39</v>
      </c>
    </row>
    <row r="923" spans="1:11" x14ac:dyDescent="0.2">
      <c r="A923" s="312">
        <v>2020</v>
      </c>
      <c r="B923" s="312">
        <v>6.4120600000000003</v>
      </c>
      <c r="C923" s="312">
        <v>600</v>
      </c>
      <c r="D923" s="312">
        <v>63229.767</v>
      </c>
      <c r="E923" s="312">
        <v>64129.192999999999</v>
      </c>
      <c r="F923" s="312">
        <v>602376.27</v>
      </c>
      <c r="G923" s="312">
        <v>129550.37</v>
      </c>
      <c r="H923" s="312">
        <v>174878.06</v>
      </c>
      <c r="I923" s="312">
        <v>203812.21</v>
      </c>
      <c r="J923" s="312">
        <v>461226.74</v>
      </c>
      <c r="K923" s="312">
        <v>109154.41</v>
      </c>
    </row>
    <row r="924" spans="1:11" x14ac:dyDescent="0.2">
      <c r="A924" s="312">
        <v>2020</v>
      </c>
      <c r="B924" s="312">
        <v>6.4673369999999997</v>
      </c>
      <c r="C924" s="312">
        <v>650</v>
      </c>
      <c r="D924" s="312">
        <v>67823.671000000002</v>
      </c>
      <c r="E924" s="312">
        <v>69611.260999999999</v>
      </c>
      <c r="F924" s="312">
        <v>610239.91</v>
      </c>
      <c r="G924" s="312">
        <v>131368.07</v>
      </c>
      <c r="H924" s="312">
        <v>170915</v>
      </c>
      <c r="I924" s="312">
        <v>198117.61</v>
      </c>
      <c r="J924" s="312">
        <v>429579.65</v>
      </c>
      <c r="K924" s="312">
        <v>102403.17</v>
      </c>
    </row>
    <row r="925" spans="1:11" x14ac:dyDescent="0.2">
      <c r="A925" s="312">
        <v>2020</v>
      </c>
      <c r="B925" s="312">
        <v>6.5226129999999998</v>
      </c>
      <c r="C925" s="312">
        <v>700</v>
      </c>
      <c r="D925" s="312">
        <v>72553.464000000007</v>
      </c>
      <c r="E925" s="312">
        <v>75611.634999999995</v>
      </c>
      <c r="F925" s="312">
        <v>616184.32999999996</v>
      </c>
      <c r="G925" s="312">
        <v>132478.91</v>
      </c>
      <c r="H925" s="312">
        <v>166543.59</v>
      </c>
      <c r="I925" s="312">
        <v>192048.82</v>
      </c>
      <c r="J925" s="312">
        <v>400256.98</v>
      </c>
      <c r="K925" s="312">
        <v>95973.16</v>
      </c>
    </row>
    <row r="926" spans="1:11" x14ac:dyDescent="0.2">
      <c r="A926" s="312">
        <v>2020</v>
      </c>
      <c r="B926" s="312">
        <v>6.5778889999999999</v>
      </c>
      <c r="C926" s="312">
        <v>700</v>
      </c>
      <c r="D926" s="312">
        <v>77382.183000000005</v>
      </c>
      <c r="E926" s="312">
        <v>82136.751999999993</v>
      </c>
      <c r="F926" s="312">
        <v>620182.28</v>
      </c>
      <c r="G926" s="312">
        <v>132860.76999999999</v>
      </c>
      <c r="H926" s="312">
        <v>161819.67000000001</v>
      </c>
      <c r="I926" s="312">
        <v>185681.42</v>
      </c>
      <c r="J926" s="312">
        <v>373252.92</v>
      </c>
      <c r="K926" s="312">
        <v>89862.191000000006</v>
      </c>
    </row>
    <row r="927" spans="1:11" x14ac:dyDescent="0.2">
      <c r="A927" s="312">
        <v>2020</v>
      </c>
      <c r="B927" s="312">
        <v>6.6331660000000001</v>
      </c>
      <c r="C927" s="312">
        <v>750</v>
      </c>
      <c r="D927" s="312">
        <v>82271.555999999997</v>
      </c>
      <c r="E927" s="312">
        <v>89180.58</v>
      </c>
      <c r="F927" s="312">
        <v>622229.29</v>
      </c>
      <c r="G927" s="312">
        <v>132504.57</v>
      </c>
      <c r="H927" s="312">
        <v>156800.39000000001</v>
      </c>
      <c r="I927" s="312">
        <v>179092.01</v>
      </c>
      <c r="J927" s="312">
        <v>348531.78</v>
      </c>
      <c r="K927" s="312">
        <v>84066.633000000002</v>
      </c>
    </row>
    <row r="928" spans="1:11" x14ac:dyDescent="0.2">
      <c r="A928" s="312">
        <v>2020</v>
      </c>
      <c r="B928" s="312">
        <v>6.6884420000000002</v>
      </c>
      <c r="C928" s="312">
        <v>800</v>
      </c>
      <c r="D928" s="312">
        <v>87181.998999999996</v>
      </c>
      <c r="E928" s="312">
        <v>96724.004000000001</v>
      </c>
      <c r="F928" s="312">
        <v>622334.63</v>
      </c>
      <c r="G928" s="312">
        <v>131414.74</v>
      </c>
      <c r="H928" s="312">
        <v>151544.1</v>
      </c>
      <c r="I928" s="312">
        <v>172353.32</v>
      </c>
      <c r="J928" s="312">
        <v>326033.28999999998</v>
      </c>
      <c r="K928" s="312">
        <v>78579.524999999994</v>
      </c>
    </row>
    <row r="929" spans="1:11" x14ac:dyDescent="0.2">
      <c r="A929" s="312">
        <v>2020</v>
      </c>
      <c r="B929" s="312">
        <v>6.7437189999999996</v>
      </c>
      <c r="C929" s="312">
        <v>850</v>
      </c>
      <c r="D929" s="312">
        <v>92073.012000000002</v>
      </c>
      <c r="E929" s="312">
        <v>104734.58</v>
      </c>
      <c r="F929" s="312">
        <v>620514.44999999995</v>
      </c>
      <c r="G929" s="312">
        <v>129608.98</v>
      </c>
      <c r="H929" s="312">
        <v>146108.98000000001</v>
      </c>
      <c r="I929" s="312">
        <v>165530.07999999999</v>
      </c>
      <c r="J929" s="312">
        <v>305665.09000000003</v>
      </c>
      <c r="K929" s="312">
        <v>73390.918999999994</v>
      </c>
    </row>
    <row r="930" spans="1:11" x14ac:dyDescent="0.2">
      <c r="A930" s="312">
        <v>2020</v>
      </c>
      <c r="B930" s="312">
        <v>6.7989949999999997</v>
      </c>
      <c r="C930" s="312">
        <v>900</v>
      </c>
      <c r="D930" s="312">
        <v>96902.339000000007</v>
      </c>
      <c r="E930" s="312">
        <v>113164.25</v>
      </c>
      <c r="F930" s="312">
        <v>616791.21</v>
      </c>
      <c r="G930" s="312">
        <v>127117.18</v>
      </c>
      <c r="H930" s="312">
        <v>140551.54999999999</v>
      </c>
      <c r="I930" s="312">
        <v>158678.09</v>
      </c>
      <c r="J930" s="312">
        <v>287299.90999999997</v>
      </c>
      <c r="K930" s="312">
        <v>68489.221000000005</v>
      </c>
    </row>
    <row r="931" spans="1:11" x14ac:dyDescent="0.2">
      <c r="A931" s="312">
        <v>2020</v>
      </c>
      <c r="B931" s="312">
        <v>6.8542709999999998</v>
      </c>
      <c r="C931" s="312">
        <v>950</v>
      </c>
      <c r="D931" s="312">
        <v>101625.81</v>
      </c>
      <c r="E931" s="312">
        <v>121945.95</v>
      </c>
      <c r="F931" s="312">
        <v>611198.54</v>
      </c>
      <c r="G931" s="312">
        <v>123980.5</v>
      </c>
      <c r="H931" s="312">
        <v>134925.9</v>
      </c>
      <c r="I931" s="312">
        <v>151843.54</v>
      </c>
      <c r="J931" s="312">
        <v>270782.74</v>
      </c>
      <c r="K931" s="312">
        <v>63863.374000000003</v>
      </c>
    </row>
    <row r="932" spans="1:11" x14ac:dyDescent="0.2">
      <c r="A932" s="312">
        <v>2020</v>
      </c>
      <c r="B932" s="312">
        <v>6.909548</v>
      </c>
      <c r="C932" s="312">
        <v>1000</v>
      </c>
      <c r="D932" s="312">
        <v>106199.25</v>
      </c>
      <c r="E932" s="312">
        <v>130990.8</v>
      </c>
      <c r="F932" s="312">
        <v>603785.31999999995</v>
      </c>
      <c r="G932" s="312">
        <v>120251.02</v>
      </c>
      <c r="H932" s="312">
        <v>129282.9</v>
      </c>
      <c r="I932" s="312">
        <v>145063.42000000001</v>
      </c>
      <c r="J932" s="312">
        <v>255942.98</v>
      </c>
      <c r="K932" s="312">
        <v>59504.404999999999</v>
      </c>
    </row>
    <row r="933" spans="1:11" x14ac:dyDescent="0.2">
      <c r="A933" s="312">
        <v>2020</v>
      </c>
      <c r="B933" s="312">
        <v>6.9648240000000001</v>
      </c>
      <c r="C933" s="312">
        <v>1100</v>
      </c>
      <c r="D933" s="312">
        <v>110580.53</v>
      </c>
      <c r="E933" s="312">
        <v>140189.09</v>
      </c>
      <c r="F933" s="312">
        <v>594624.49</v>
      </c>
      <c r="G933" s="312">
        <v>115990.5</v>
      </c>
      <c r="H933" s="312">
        <v>123668.81</v>
      </c>
      <c r="I933" s="312">
        <v>138368.76</v>
      </c>
      <c r="J933" s="312">
        <v>242605.51</v>
      </c>
      <c r="K933" s="312">
        <v>55405.091999999997</v>
      </c>
    </row>
    <row r="934" spans="1:11" x14ac:dyDescent="0.2">
      <c r="A934" s="312">
        <v>2020</v>
      </c>
      <c r="B934" s="312">
        <v>7.0201010000000004</v>
      </c>
      <c r="C934" s="312">
        <v>1100</v>
      </c>
      <c r="D934" s="312">
        <v>114731.76</v>
      </c>
      <c r="E934" s="312">
        <v>149414.1</v>
      </c>
      <c r="F934" s="312">
        <v>583810.68999999994</v>
      </c>
      <c r="G934" s="312">
        <v>111268.22</v>
      </c>
      <c r="H934" s="312">
        <v>118123.55</v>
      </c>
      <c r="I934" s="312">
        <v>131787.6</v>
      </c>
      <c r="J934" s="312">
        <v>230595.86</v>
      </c>
      <c r="K934" s="312">
        <v>51558.472999999998</v>
      </c>
    </row>
    <row r="935" spans="1:11" x14ac:dyDescent="0.2">
      <c r="A935" s="312">
        <v>2020</v>
      </c>
      <c r="B935" s="312">
        <v>7.0753769999999996</v>
      </c>
      <c r="C935" s="312">
        <v>1200</v>
      </c>
      <c r="D935" s="312">
        <v>118620.75</v>
      </c>
      <c r="E935" s="312">
        <v>158526.6</v>
      </c>
      <c r="F935" s="312">
        <v>571456.61</v>
      </c>
      <c r="G935" s="312">
        <v>106159.15</v>
      </c>
      <c r="H935" s="312">
        <v>112679.81</v>
      </c>
      <c r="I935" s="312">
        <v>125347.28</v>
      </c>
      <c r="J935" s="312">
        <v>219736</v>
      </c>
      <c r="K935" s="312">
        <v>47957.353999999999</v>
      </c>
    </row>
    <row r="936" spans="1:11" x14ac:dyDescent="0.2">
      <c r="A936" s="312">
        <v>2020</v>
      </c>
      <c r="B936" s="312">
        <v>7.1306529999999997</v>
      </c>
      <c r="C936" s="312">
        <v>1300</v>
      </c>
      <c r="D936" s="312">
        <v>122220.82</v>
      </c>
      <c r="E936" s="312">
        <v>167377.42000000001</v>
      </c>
      <c r="F936" s="312">
        <v>557688.15</v>
      </c>
      <c r="G936" s="312">
        <v>100741.27</v>
      </c>
      <c r="H936" s="312">
        <v>107363.56</v>
      </c>
      <c r="I936" s="312">
        <v>119074.29</v>
      </c>
      <c r="J936" s="312">
        <v>209840.58</v>
      </c>
      <c r="K936" s="312">
        <v>44595.658000000003</v>
      </c>
    </row>
    <row r="937" spans="1:11" x14ac:dyDescent="0.2">
      <c r="A937" s="312">
        <v>2020</v>
      </c>
      <c r="B937" s="312">
        <v>7.1859299999999999</v>
      </c>
      <c r="C937" s="312">
        <v>1300</v>
      </c>
      <c r="D937" s="312">
        <v>125510.09</v>
      </c>
      <c r="E937" s="312">
        <v>175811.51</v>
      </c>
      <c r="F937" s="312">
        <v>542632.35</v>
      </c>
      <c r="G937" s="312">
        <v>95094.591</v>
      </c>
      <c r="H937" s="312">
        <v>102195.38</v>
      </c>
      <c r="I937" s="312">
        <v>112991.28</v>
      </c>
      <c r="J937" s="312">
        <v>200722.09</v>
      </c>
      <c r="K937" s="312">
        <v>41468.328999999998</v>
      </c>
    </row>
    <row r="938" spans="1:11" x14ac:dyDescent="0.2">
      <c r="A938" s="312">
        <v>2020</v>
      </c>
      <c r="B938" s="312">
        <v>7.241206</v>
      </c>
      <c r="C938" s="312">
        <v>1400</v>
      </c>
      <c r="D938" s="312">
        <v>128470.73</v>
      </c>
      <c r="E938" s="312">
        <v>183674.2</v>
      </c>
      <c r="F938" s="312">
        <v>526404.86</v>
      </c>
      <c r="G938" s="312">
        <v>89300.183999999994</v>
      </c>
      <c r="H938" s="312">
        <v>97191.161999999997</v>
      </c>
      <c r="I938" s="312">
        <v>107115.64</v>
      </c>
      <c r="J938" s="312">
        <v>192198.64</v>
      </c>
      <c r="K938" s="312">
        <v>38570.184000000001</v>
      </c>
    </row>
    <row r="939" spans="1:11" x14ac:dyDescent="0.2">
      <c r="A939" s="312">
        <v>2020</v>
      </c>
      <c r="B939" s="312">
        <v>7.2964830000000003</v>
      </c>
      <c r="C939" s="312">
        <v>1500</v>
      </c>
      <c r="D939" s="312">
        <v>131088.60999999999</v>
      </c>
      <c r="E939" s="312">
        <v>190816.48</v>
      </c>
      <c r="F939" s="312">
        <v>509113.53</v>
      </c>
      <c r="G939" s="312">
        <v>83437.490999999995</v>
      </c>
      <c r="H939" s="312">
        <v>92362.873999999996</v>
      </c>
      <c r="I939" s="312">
        <v>101458.84</v>
      </c>
      <c r="J939" s="312">
        <v>184096.4</v>
      </c>
      <c r="K939" s="312">
        <v>35894.661</v>
      </c>
    </row>
    <row r="940" spans="1:11" x14ac:dyDescent="0.2">
      <c r="A940" s="312">
        <v>2020</v>
      </c>
      <c r="B940" s="312">
        <v>7.3517590000000004</v>
      </c>
      <c r="C940" s="312">
        <v>1600</v>
      </c>
      <c r="D940" s="312">
        <v>133351.26999999999</v>
      </c>
      <c r="E940" s="312">
        <v>197099.21</v>
      </c>
      <c r="F940" s="312">
        <v>490866.64</v>
      </c>
      <c r="G940" s="312">
        <v>77580.495999999999</v>
      </c>
      <c r="H940" s="312">
        <v>87720.148000000001</v>
      </c>
      <c r="I940" s="312">
        <v>96025.952000000005</v>
      </c>
      <c r="J940" s="312">
        <v>176256.45</v>
      </c>
      <c r="K940" s="312">
        <v>33433.510999999999</v>
      </c>
    </row>
    <row r="941" spans="1:11" x14ac:dyDescent="0.2">
      <c r="A941" s="312">
        <v>2020</v>
      </c>
      <c r="B941" s="312">
        <v>7.4070349999999996</v>
      </c>
      <c r="C941" s="312">
        <v>1700</v>
      </c>
      <c r="D941" s="312">
        <v>135246.16</v>
      </c>
      <c r="E941" s="312">
        <v>202396.19</v>
      </c>
      <c r="F941" s="312">
        <v>471780.03</v>
      </c>
      <c r="G941" s="312">
        <v>71795.671000000002</v>
      </c>
      <c r="H941" s="312">
        <v>83269.741999999998</v>
      </c>
      <c r="I941" s="312">
        <v>90817.125</v>
      </c>
      <c r="J941" s="312">
        <v>168543.97</v>
      </c>
      <c r="K941" s="312">
        <v>31176.687999999998</v>
      </c>
    </row>
    <row r="942" spans="1:11" x14ac:dyDescent="0.2">
      <c r="A942" s="312">
        <v>2020</v>
      </c>
      <c r="B942" s="312">
        <v>7.4623119999999998</v>
      </c>
      <c r="C942" s="312">
        <v>1800</v>
      </c>
      <c r="D942" s="312">
        <v>136761.26</v>
      </c>
      <c r="E942" s="312">
        <v>206598.43</v>
      </c>
      <c r="F942" s="312">
        <v>451981.65</v>
      </c>
      <c r="G942" s="312">
        <v>66143.036999999997</v>
      </c>
      <c r="H942" s="312">
        <v>79015.495999999999</v>
      </c>
      <c r="I942" s="312">
        <v>85829.315000000002</v>
      </c>
      <c r="J942" s="312">
        <v>160857.71</v>
      </c>
      <c r="K942" s="312">
        <v>29112.16</v>
      </c>
    </row>
    <row r="943" spans="1:11" x14ac:dyDescent="0.2">
      <c r="A943" s="312">
        <v>2020</v>
      </c>
      <c r="B943" s="312">
        <v>7.5175879999999999</v>
      </c>
      <c r="C943" s="312">
        <v>1900</v>
      </c>
      <c r="D943" s="312">
        <v>137887.1</v>
      </c>
      <c r="E943" s="312">
        <v>209616.16</v>
      </c>
      <c r="F943" s="312">
        <v>431615.69</v>
      </c>
      <c r="G943" s="312">
        <v>60678.362999999998</v>
      </c>
      <c r="H943" s="312">
        <v>74958.263000000006</v>
      </c>
      <c r="I943" s="312">
        <v>81057.112999999998</v>
      </c>
      <c r="J943" s="312">
        <v>153130.23999999999</v>
      </c>
      <c r="K943" s="312">
        <v>27226.281999999999</v>
      </c>
    </row>
    <row r="944" spans="1:11" x14ac:dyDescent="0.2">
      <c r="A944" s="312">
        <v>2020</v>
      </c>
      <c r="B944" s="312">
        <v>7.5728650000000002</v>
      </c>
      <c r="C944" s="312">
        <v>2000</v>
      </c>
      <c r="D944" s="312">
        <v>138617.69</v>
      </c>
      <c r="E944" s="312">
        <v>211380.22</v>
      </c>
      <c r="F944" s="312">
        <v>410836.27</v>
      </c>
      <c r="G944" s="312">
        <v>55452.688000000002</v>
      </c>
      <c r="H944" s="312">
        <v>71094.801999999996</v>
      </c>
      <c r="I944" s="312">
        <v>76494.184999999998</v>
      </c>
      <c r="J944" s="312">
        <v>145320.54999999999</v>
      </c>
      <c r="K944" s="312">
        <v>25505.510999999999</v>
      </c>
    </row>
    <row r="945" spans="1:11" x14ac:dyDescent="0.2">
      <c r="A945" s="312">
        <v>2020</v>
      </c>
      <c r="B945" s="312">
        <v>7.6281410000000003</v>
      </c>
      <c r="C945" s="312">
        <v>2000</v>
      </c>
      <c r="D945" s="312">
        <v>138950.48000000001</v>
      </c>
      <c r="E945" s="312">
        <v>211844.78</v>
      </c>
      <c r="F945" s="312">
        <v>389797.76</v>
      </c>
      <c r="G945" s="312">
        <v>50510.035000000003</v>
      </c>
      <c r="H945" s="312">
        <v>67417.513999999996</v>
      </c>
      <c r="I945" s="312">
        <v>72132.804999999993</v>
      </c>
      <c r="J945" s="312">
        <v>137405.01999999999</v>
      </c>
      <c r="K945" s="312">
        <v>23937.333999999999</v>
      </c>
    </row>
    <row r="946" spans="1:11" x14ac:dyDescent="0.2">
      <c r="A946" s="312">
        <v>2020</v>
      </c>
      <c r="B946" s="312">
        <v>7.6834170000000004</v>
      </c>
      <c r="C946" s="312">
        <v>2000</v>
      </c>
      <c r="D946" s="312">
        <v>138886.57</v>
      </c>
      <c r="E946" s="312">
        <v>210991.24</v>
      </c>
      <c r="F946" s="312">
        <v>368649.61</v>
      </c>
      <c r="G946" s="312">
        <v>45884.466</v>
      </c>
      <c r="H946" s="312">
        <v>63916.665999999997</v>
      </c>
      <c r="I946" s="312">
        <v>67964.182000000001</v>
      </c>
      <c r="J946" s="312">
        <v>129372.79</v>
      </c>
      <c r="K946" s="312">
        <v>22509.708999999999</v>
      </c>
    </row>
    <row r="947" spans="1:11" x14ac:dyDescent="0.2">
      <c r="A947" s="312">
        <v>2020</v>
      </c>
      <c r="B947" s="312">
        <v>7.7386929999999996</v>
      </c>
      <c r="C947" s="312">
        <v>2500</v>
      </c>
      <c r="D947" s="312">
        <v>138428.82999999999</v>
      </c>
      <c r="E947" s="312">
        <v>208828.06</v>
      </c>
      <c r="F947" s="312">
        <v>347528.29</v>
      </c>
      <c r="G947" s="312">
        <v>41599.58</v>
      </c>
      <c r="H947" s="312">
        <v>60582.322</v>
      </c>
      <c r="I947" s="312">
        <v>63979.019</v>
      </c>
      <c r="J947" s="312">
        <v>121233.12</v>
      </c>
      <c r="K947" s="312">
        <v>21209.359</v>
      </c>
    </row>
    <row r="948" spans="1:11" x14ac:dyDescent="0.2">
      <c r="A948" s="312">
        <v>2020</v>
      </c>
      <c r="B948" s="312">
        <v>7.7939699999999998</v>
      </c>
      <c r="C948" s="312">
        <v>2500</v>
      </c>
      <c r="D948" s="312">
        <v>137580.5</v>
      </c>
      <c r="E948" s="312">
        <v>205391.48</v>
      </c>
      <c r="F948" s="312">
        <v>326553.25</v>
      </c>
      <c r="G948" s="312">
        <v>37668.682999999997</v>
      </c>
      <c r="H948" s="312">
        <v>57404.332999999999</v>
      </c>
      <c r="I948" s="312">
        <v>60167.870999999999</v>
      </c>
      <c r="J948" s="312">
        <v>113011.38</v>
      </c>
      <c r="K948" s="312">
        <v>20019.976999999999</v>
      </c>
    </row>
    <row r="949" spans="1:11" x14ac:dyDescent="0.2">
      <c r="A949" s="312">
        <v>2020</v>
      </c>
      <c r="B949" s="312">
        <v>7.8492459999999999</v>
      </c>
      <c r="C949" s="312">
        <v>2500</v>
      </c>
      <c r="D949" s="312">
        <v>136344.66</v>
      </c>
      <c r="E949" s="312">
        <v>200744.44</v>
      </c>
      <c r="F949" s="312">
        <v>305836.87</v>
      </c>
      <c r="G949" s="312">
        <v>34095.144</v>
      </c>
      <c r="H949" s="312">
        <v>54373.076000000001</v>
      </c>
      <c r="I949" s="312">
        <v>56521.728999999999</v>
      </c>
      <c r="J949" s="312">
        <v>104739.96</v>
      </c>
      <c r="K949" s="312">
        <v>18922.732</v>
      </c>
    </row>
    <row r="950" spans="1:11" x14ac:dyDescent="0.2">
      <c r="A950" s="312">
        <v>2020</v>
      </c>
      <c r="B950" s="312">
        <v>7.904522</v>
      </c>
      <c r="C950" s="312">
        <v>2500</v>
      </c>
      <c r="D950" s="312">
        <v>134723.54</v>
      </c>
      <c r="E950" s="312">
        <v>194974.17</v>
      </c>
      <c r="F950" s="312">
        <v>285489.98</v>
      </c>
      <c r="G950" s="312">
        <v>30872.396000000001</v>
      </c>
      <c r="H950" s="312">
        <v>51479.807999999997</v>
      </c>
      <c r="I950" s="312">
        <v>53030.319000000003</v>
      </c>
      <c r="J950" s="312">
        <v>96456.823000000004</v>
      </c>
      <c r="K950" s="312">
        <v>17898.215</v>
      </c>
    </row>
    <row r="951" spans="1:11" x14ac:dyDescent="0.2">
      <c r="A951" s="312">
        <v>2020</v>
      </c>
      <c r="B951" s="312">
        <v>7.9597990000000003</v>
      </c>
      <c r="C951" s="312">
        <v>3000</v>
      </c>
      <c r="D951" s="312">
        <v>132718.28</v>
      </c>
      <c r="E951" s="312">
        <v>188190.35</v>
      </c>
      <c r="F951" s="312">
        <v>265620.37</v>
      </c>
      <c r="G951" s="312">
        <v>27984.865000000002</v>
      </c>
      <c r="H951" s="312">
        <v>48716.906999999999</v>
      </c>
      <c r="I951" s="312">
        <v>49683.487000000001</v>
      </c>
      <c r="J951" s="312">
        <v>88216.524000000005</v>
      </c>
      <c r="K951" s="312">
        <v>16930.313999999998</v>
      </c>
    </row>
    <row r="952" spans="1:11" x14ac:dyDescent="0.2">
      <c r="A952" s="312">
        <v>2020</v>
      </c>
      <c r="B952" s="312">
        <v>8.0150760000000005</v>
      </c>
      <c r="C952" s="312">
        <v>3000</v>
      </c>
      <c r="D952" s="312">
        <v>130330.76</v>
      </c>
      <c r="E952" s="312">
        <v>180520.95</v>
      </c>
      <c r="F952" s="312">
        <v>246329.62</v>
      </c>
      <c r="G952" s="312">
        <v>25410.171999999999</v>
      </c>
      <c r="H952" s="312">
        <v>46077.62</v>
      </c>
      <c r="I952" s="312">
        <v>46472.504999999997</v>
      </c>
      <c r="J952" s="312">
        <v>80100.623000000007</v>
      </c>
      <c r="K952" s="312">
        <v>16008.61</v>
      </c>
    </row>
    <row r="953" spans="1:11" x14ac:dyDescent="0.2">
      <c r="A953" s="312">
        <v>2020</v>
      </c>
      <c r="B953" s="312">
        <v>8.0703519999999997</v>
      </c>
      <c r="C953" s="312">
        <v>3000</v>
      </c>
      <c r="D953" s="312">
        <v>127567.31</v>
      </c>
      <c r="E953" s="312">
        <v>172107.11</v>
      </c>
      <c r="F953" s="312">
        <v>227712</v>
      </c>
      <c r="G953" s="312">
        <v>23121.457999999999</v>
      </c>
      <c r="H953" s="312">
        <v>43556.228000000003</v>
      </c>
      <c r="I953" s="312">
        <v>43388.934000000001</v>
      </c>
      <c r="J953" s="312">
        <v>72214.543999999994</v>
      </c>
      <c r="K953" s="312">
        <v>15128.921</v>
      </c>
    </row>
    <row r="954" spans="1:11" x14ac:dyDescent="0.2">
      <c r="A954" s="312">
        <v>2020</v>
      </c>
      <c r="B954" s="312">
        <v>8.1256280000000007</v>
      </c>
      <c r="C954" s="312">
        <v>3500</v>
      </c>
      <c r="D954" s="312">
        <v>124440.54</v>
      </c>
      <c r="E954" s="312">
        <v>163096.16</v>
      </c>
      <c r="F954" s="312">
        <v>209851.85</v>
      </c>
      <c r="G954" s="312">
        <v>21088.131000000001</v>
      </c>
      <c r="H954" s="312">
        <v>41146.722000000002</v>
      </c>
      <c r="I954" s="312">
        <v>40425.392999999996</v>
      </c>
      <c r="J954" s="312">
        <v>64678.163999999997</v>
      </c>
      <c r="K954" s="312">
        <v>14291.819</v>
      </c>
    </row>
    <row r="955" spans="1:11" x14ac:dyDescent="0.2">
      <c r="A955" s="312">
        <v>2020</v>
      </c>
      <c r="B955" s="312">
        <v>8.180904</v>
      </c>
      <c r="C955" s="312">
        <v>3500</v>
      </c>
      <c r="D955" s="312">
        <v>120970.64</v>
      </c>
      <c r="E955" s="312">
        <v>153639.44</v>
      </c>
      <c r="F955" s="312">
        <v>192820.79</v>
      </c>
      <c r="G955" s="312">
        <v>19277.5</v>
      </c>
      <c r="H955" s="312">
        <v>38843.142999999996</v>
      </c>
      <c r="I955" s="312">
        <v>37576.050000000003</v>
      </c>
      <c r="J955" s="312">
        <v>57610.754000000001</v>
      </c>
      <c r="K955" s="312">
        <v>13499.569</v>
      </c>
    </row>
    <row r="956" spans="1:11" x14ac:dyDescent="0.2">
      <c r="A956" s="312">
        <v>2020</v>
      </c>
      <c r="B956" s="312">
        <v>8.2361810000000002</v>
      </c>
      <c r="C956" s="312">
        <v>4000</v>
      </c>
      <c r="D956" s="312">
        <v>117184.79</v>
      </c>
      <c r="E956" s="312">
        <v>143888.49</v>
      </c>
      <c r="F956" s="312">
        <v>176667.67</v>
      </c>
      <c r="G956" s="312">
        <v>17657.028999999999</v>
      </c>
      <c r="H956" s="312">
        <v>36639.718000000001</v>
      </c>
      <c r="I956" s="312">
        <v>34834.654999999999</v>
      </c>
      <c r="J956" s="312">
        <v>51117.544000000002</v>
      </c>
      <c r="K956" s="312">
        <v>12752.999</v>
      </c>
    </row>
    <row r="957" spans="1:11" x14ac:dyDescent="0.2">
      <c r="A957" s="312">
        <v>2020</v>
      </c>
      <c r="B957" s="312">
        <v>8.2914569999999994</v>
      </c>
      <c r="C957" s="312">
        <v>4000</v>
      </c>
      <c r="D957" s="312">
        <v>113115.69</v>
      </c>
      <c r="E957" s="312">
        <v>133991.76</v>
      </c>
      <c r="F957" s="312">
        <v>161420.66</v>
      </c>
      <c r="G957" s="312">
        <v>16196.221</v>
      </c>
      <c r="H957" s="312">
        <v>34530.981</v>
      </c>
      <c r="I957" s="312">
        <v>32195.746999999999</v>
      </c>
      <c r="J957" s="312">
        <v>45282.826999999997</v>
      </c>
      <c r="K957" s="312">
        <v>12051.362999999999</v>
      </c>
    </row>
    <row r="958" spans="1:11" x14ac:dyDescent="0.2">
      <c r="A958" s="312">
        <v>2020</v>
      </c>
      <c r="B958" s="312">
        <v>8.3467339999999997</v>
      </c>
      <c r="C958" s="312">
        <v>4000</v>
      </c>
      <c r="D958" s="312">
        <v>108798.7</v>
      </c>
      <c r="E958" s="312">
        <v>124088.29</v>
      </c>
      <c r="F958" s="312">
        <v>147087.29999999999</v>
      </c>
      <c r="G958" s="312">
        <v>14866.963</v>
      </c>
      <c r="H958" s="312">
        <v>32510.692999999999</v>
      </c>
      <c r="I958" s="312">
        <v>29654.795999999998</v>
      </c>
      <c r="J958" s="312">
        <v>40169.400999999998</v>
      </c>
      <c r="K958" s="312">
        <v>11392</v>
      </c>
    </row>
    <row r="959" spans="1:11" x14ac:dyDescent="0.2">
      <c r="A959" s="312">
        <v>2020</v>
      </c>
      <c r="B959" s="312">
        <v>8.4020100000000006</v>
      </c>
      <c r="C959" s="312">
        <v>4500</v>
      </c>
      <c r="D959" s="312">
        <v>104270.62</v>
      </c>
      <c r="E959" s="312">
        <v>114305.67</v>
      </c>
      <c r="F959" s="312">
        <v>133660.01999999999</v>
      </c>
      <c r="G959" s="312">
        <v>13643.609</v>
      </c>
      <c r="H959" s="312">
        <v>30572.608</v>
      </c>
      <c r="I959" s="312">
        <v>27209.635999999999</v>
      </c>
      <c r="J959" s="312">
        <v>35814.845999999998</v>
      </c>
      <c r="K959" s="312">
        <v>10769.745000000001</v>
      </c>
    </row>
    <row r="960" spans="1:11" x14ac:dyDescent="0.2">
      <c r="A960" s="312">
        <v>2020</v>
      </c>
      <c r="B960" s="312">
        <v>8.4572870000000009</v>
      </c>
      <c r="C960" s="312">
        <v>4500</v>
      </c>
      <c r="D960" s="312">
        <v>99568.589000000007</v>
      </c>
      <c r="E960" s="312">
        <v>104755.6</v>
      </c>
      <c r="F960" s="312">
        <v>121123.41</v>
      </c>
      <c r="G960" s="312">
        <v>12502.597</v>
      </c>
      <c r="H960" s="312">
        <v>28711.199000000001</v>
      </c>
      <c r="I960" s="312">
        <v>24861.345000000001</v>
      </c>
      <c r="J960" s="312">
        <v>32228.286</v>
      </c>
      <c r="K960" s="312">
        <v>10178.254000000001</v>
      </c>
    </row>
    <row r="961" spans="1:11" x14ac:dyDescent="0.2">
      <c r="A961" s="312">
        <v>2020</v>
      </c>
      <c r="B961" s="312">
        <v>8.5125630000000001</v>
      </c>
      <c r="C961" s="312">
        <v>5000</v>
      </c>
      <c r="D961" s="312">
        <v>94731.077999999994</v>
      </c>
      <c r="E961" s="312">
        <v>95532.925000000003</v>
      </c>
      <c r="F961" s="312">
        <v>109460.27</v>
      </c>
      <c r="G961" s="312">
        <v>11423.876</v>
      </c>
      <c r="H961" s="312">
        <v>26922.316999999999</v>
      </c>
      <c r="I961" s="312">
        <v>22613.654999999999</v>
      </c>
      <c r="J961" s="312">
        <v>29393.348999999998</v>
      </c>
      <c r="K961" s="312">
        <v>9611.4982999999993</v>
      </c>
    </row>
    <row r="962" spans="1:11" x14ac:dyDescent="0.2">
      <c r="A962" s="312">
        <v>2020</v>
      </c>
      <c r="B962" s="312">
        <v>8.5678400000000003</v>
      </c>
      <c r="C962" s="312">
        <v>5500</v>
      </c>
      <c r="D962" s="312">
        <v>89797.160999999993</v>
      </c>
      <c r="E962" s="312">
        <v>86714.188999999998</v>
      </c>
      <c r="F962" s="312">
        <v>98651.736000000004</v>
      </c>
      <c r="G962" s="312">
        <v>10392.263999999999</v>
      </c>
      <c r="H962" s="312">
        <v>25202.965</v>
      </c>
      <c r="I962" s="312">
        <v>20472.825000000001</v>
      </c>
      <c r="J962" s="312">
        <v>27269.258999999998</v>
      </c>
      <c r="K962" s="312">
        <v>9063.0517999999993</v>
      </c>
    </row>
    <row r="963" spans="1:11" x14ac:dyDescent="0.2">
      <c r="A963" s="312">
        <v>2020</v>
      </c>
      <c r="B963" s="312">
        <v>8.6231159999999996</v>
      </c>
      <c r="C963" s="312">
        <v>5500</v>
      </c>
      <c r="D963" s="312">
        <v>84807.214000000007</v>
      </c>
      <c r="E963" s="312">
        <v>78358.957999999999</v>
      </c>
      <c r="F963" s="312">
        <v>88681.357000000004</v>
      </c>
      <c r="G963" s="312">
        <v>9398.3346999999994</v>
      </c>
      <c r="H963" s="312">
        <v>23550.812000000002</v>
      </c>
      <c r="I963" s="312">
        <v>18448.552</v>
      </c>
      <c r="J963" s="312">
        <v>25798.687999999998</v>
      </c>
      <c r="K963" s="312">
        <v>8525.3258000000005</v>
      </c>
    </row>
    <row r="964" spans="1:11" x14ac:dyDescent="0.2">
      <c r="A964" s="312">
        <v>2020</v>
      </c>
      <c r="B964" s="312">
        <v>8.6783920000000006</v>
      </c>
      <c r="C964" s="312">
        <v>6000</v>
      </c>
      <c r="D964" s="312">
        <v>79802.13</v>
      </c>
      <c r="E964" s="312">
        <v>70509.608999999997</v>
      </c>
      <c r="F964" s="312">
        <v>79536.066999999995</v>
      </c>
      <c r="G964" s="312">
        <v>8437.5637000000006</v>
      </c>
      <c r="H964" s="312">
        <v>21963.952000000001</v>
      </c>
      <c r="I964" s="312">
        <v>16552.374</v>
      </c>
      <c r="J964" s="312">
        <v>24909.561000000002</v>
      </c>
      <c r="K964" s="312">
        <v>7990.2449999999999</v>
      </c>
    </row>
    <row r="965" spans="1:11" x14ac:dyDescent="0.2">
      <c r="A965" s="312">
        <v>2020</v>
      </c>
      <c r="B965" s="312">
        <v>8.7336679999999998</v>
      </c>
      <c r="C965" s="312">
        <v>6000</v>
      </c>
      <c r="D965" s="312">
        <v>74822.777000000002</v>
      </c>
      <c r="E965" s="312">
        <v>63193.059000000001</v>
      </c>
      <c r="F965" s="312">
        <v>71201.737999999998</v>
      </c>
      <c r="G965" s="312">
        <v>7509.2302</v>
      </c>
      <c r="H965" s="312">
        <v>20441.788</v>
      </c>
      <c r="I965" s="312">
        <v>14795.477000000001</v>
      </c>
      <c r="J965" s="312">
        <v>24514.545999999998</v>
      </c>
      <c r="K965" s="312">
        <v>7450.7403999999997</v>
      </c>
    </row>
    <row r="966" spans="1:11" x14ac:dyDescent="0.2">
      <c r="A966" s="312">
        <v>2020</v>
      </c>
      <c r="B966" s="312">
        <v>8.788945</v>
      </c>
      <c r="C966" s="312">
        <v>6500</v>
      </c>
      <c r="D966" s="312">
        <v>69907.558000000005</v>
      </c>
      <c r="E966" s="312">
        <v>56421.491000000002</v>
      </c>
      <c r="F966" s="312">
        <v>63649.900999999998</v>
      </c>
      <c r="G966" s="312">
        <v>6616.4188000000004</v>
      </c>
      <c r="H966" s="312">
        <v>18986.555</v>
      </c>
      <c r="I966" s="312">
        <v>13185.966</v>
      </c>
      <c r="J966" s="312">
        <v>24513.621999999999</v>
      </c>
      <c r="K966" s="312">
        <v>6902.4251999999997</v>
      </c>
    </row>
    <row r="967" spans="1:11" x14ac:dyDescent="0.2">
      <c r="A967" s="312">
        <v>2020</v>
      </c>
      <c r="B967" s="312">
        <v>8.8442209999999992</v>
      </c>
      <c r="C967" s="312">
        <v>7000</v>
      </c>
      <c r="D967" s="312">
        <v>65091.857000000004</v>
      </c>
      <c r="E967" s="312">
        <v>50195.921000000002</v>
      </c>
      <c r="F967" s="312">
        <v>56841.248</v>
      </c>
      <c r="G967" s="312">
        <v>5767.0825000000004</v>
      </c>
      <c r="H967" s="312">
        <v>17603.55</v>
      </c>
      <c r="I967" s="312">
        <v>11728.062</v>
      </c>
      <c r="J967" s="312">
        <v>24794.855</v>
      </c>
      <c r="K967" s="312">
        <v>6344.2541000000001</v>
      </c>
    </row>
    <row r="968" spans="1:11" x14ac:dyDescent="0.2">
      <c r="A968" s="312">
        <v>2020</v>
      </c>
      <c r="B968" s="312">
        <v>8.8994970000000002</v>
      </c>
      <c r="C968" s="312">
        <v>7500</v>
      </c>
      <c r="D968" s="312">
        <v>60406.141000000003</v>
      </c>
      <c r="E968" s="312">
        <v>44506.258999999998</v>
      </c>
      <c r="F968" s="312">
        <v>50730.135000000002</v>
      </c>
      <c r="G968" s="312">
        <v>4972.8510999999999</v>
      </c>
      <c r="H968" s="312">
        <v>16299.332</v>
      </c>
      <c r="I968" s="312">
        <v>10423.423000000001</v>
      </c>
      <c r="J968" s="312">
        <v>25240.94</v>
      </c>
      <c r="K968" s="312">
        <v>5777.3711999999996</v>
      </c>
    </row>
    <row r="969" spans="1:11" x14ac:dyDescent="0.2">
      <c r="A969" s="312">
        <v>2020</v>
      </c>
      <c r="B969" s="312">
        <v>8.9547740000000005</v>
      </c>
      <c r="C969" s="312">
        <v>8000</v>
      </c>
      <c r="D969" s="312">
        <v>55875.330999999998</v>
      </c>
      <c r="E969" s="312">
        <v>39333.321000000004</v>
      </c>
      <c r="F969" s="312">
        <v>45269.993000000002</v>
      </c>
      <c r="G969" s="312">
        <v>4246.8248000000003</v>
      </c>
      <c r="H969" s="312">
        <v>15078.882</v>
      </c>
      <c r="I969" s="312">
        <v>9272.2240000000002</v>
      </c>
      <c r="J969" s="312">
        <v>25733.914000000001</v>
      </c>
      <c r="K969" s="312">
        <v>5204.5432000000001</v>
      </c>
    </row>
    <row r="970" spans="1:11" x14ac:dyDescent="0.2">
      <c r="A970" s="312">
        <v>2020</v>
      </c>
      <c r="B970" s="312">
        <v>9.0100499999999997</v>
      </c>
      <c r="C970" s="312">
        <v>8000</v>
      </c>
      <c r="D970" s="312">
        <v>51519.177000000003</v>
      </c>
      <c r="E970" s="312">
        <v>34650.875999999997</v>
      </c>
      <c r="F970" s="312">
        <v>40418.737999999998</v>
      </c>
      <c r="G970" s="312">
        <v>3601.3346000000001</v>
      </c>
      <c r="H970" s="312">
        <v>13944.501</v>
      </c>
      <c r="I970" s="312">
        <v>8273.1694000000007</v>
      </c>
      <c r="J970" s="312">
        <v>26158.346000000001</v>
      </c>
      <c r="K970" s="312">
        <v>4630.1706000000004</v>
      </c>
    </row>
    <row r="971" spans="1:11" x14ac:dyDescent="0.2">
      <c r="A971" s="312">
        <v>2020</v>
      </c>
      <c r="B971" s="312">
        <v>9.0653269999999999</v>
      </c>
      <c r="C971" s="312">
        <v>8500</v>
      </c>
      <c r="D971" s="312">
        <v>47352.53</v>
      </c>
      <c r="E971" s="312">
        <v>30425.913</v>
      </c>
      <c r="F971" s="312">
        <v>36144.758000000002</v>
      </c>
      <c r="G971" s="312">
        <v>3046.1176</v>
      </c>
      <c r="H971" s="312">
        <v>12897.064</v>
      </c>
      <c r="I971" s="312">
        <v>7423.7838000000002</v>
      </c>
      <c r="J971" s="312">
        <v>26413.7</v>
      </c>
      <c r="K971" s="312">
        <v>4060.6210999999998</v>
      </c>
    </row>
    <row r="972" spans="1:11" x14ac:dyDescent="0.2">
      <c r="A972" s="312">
        <v>2020</v>
      </c>
      <c r="B972" s="312">
        <v>9.1206029999999991</v>
      </c>
      <c r="C972" s="312">
        <v>9000</v>
      </c>
      <c r="D972" s="312">
        <v>43386.504999999997</v>
      </c>
      <c r="E972" s="312">
        <v>26624.427</v>
      </c>
      <c r="F972" s="312">
        <v>32423.83</v>
      </c>
      <c r="G972" s="312">
        <v>2587.3631</v>
      </c>
      <c r="H972" s="312">
        <v>11936.728999999999</v>
      </c>
      <c r="I972" s="312">
        <v>6720.3635999999997</v>
      </c>
      <c r="J972" s="312">
        <v>26422.28</v>
      </c>
      <c r="K972" s="312">
        <v>3504.5147000000002</v>
      </c>
    </row>
    <row r="973" spans="1:11" x14ac:dyDescent="0.2">
      <c r="A973" s="312">
        <v>2020</v>
      </c>
      <c r="B973" s="312">
        <v>9.1758790000000001</v>
      </c>
      <c r="C973" s="312">
        <v>9500</v>
      </c>
      <c r="D973" s="312">
        <v>39628.811999999998</v>
      </c>
      <c r="E973" s="312">
        <v>23215.774000000001</v>
      </c>
      <c r="F973" s="312">
        <v>29232.933000000001</v>
      </c>
      <c r="G973" s="312">
        <v>2227.1080000000002</v>
      </c>
      <c r="H973" s="312">
        <v>11062.547</v>
      </c>
      <c r="I973" s="312">
        <v>6157.7924999999996</v>
      </c>
      <c r="J973" s="312">
        <v>26122.577000000001</v>
      </c>
      <c r="K973" s="312">
        <v>2971.4187999999999</v>
      </c>
    </row>
    <row r="974" spans="1:11" x14ac:dyDescent="0.2">
      <c r="A974" s="312">
        <v>2020</v>
      </c>
      <c r="B974" s="312">
        <v>9.2311549999999993</v>
      </c>
      <c r="C974" s="312">
        <v>10000</v>
      </c>
      <c r="D974" s="312">
        <v>36085.400999999998</v>
      </c>
      <c r="E974" s="312">
        <v>20172.927</v>
      </c>
      <c r="F974" s="312">
        <v>26545.028999999999</v>
      </c>
      <c r="G974" s="312">
        <v>1963.5216</v>
      </c>
      <c r="H974" s="312">
        <v>10272.565000000001</v>
      </c>
      <c r="I974" s="312">
        <v>5729.0410000000002</v>
      </c>
      <c r="J974" s="312">
        <v>25470.241999999998</v>
      </c>
      <c r="K974" s="312">
        <v>2469.4958000000001</v>
      </c>
    </row>
    <row r="975" spans="1:11" x14ac:dyDescent="0.2">
      <c r="A975" s="312">
        <v>2020</v>
      </c>
      <c r="B975" s="312">
        <v>9.2864319999999996</v>
      </c>
      <c r="C975" s="312">
        <v>11000</v>
      </c>
      <c r="D975" s="312">
        <v>32759.704000000002</v>
      </c>
      <c r="E975" s="312">
        <v>17470.963</v>
      </c>
      <c r="F975" s="312">
        <v>24323.671999999999</v>
      </c>
      <c r="G975" s="312">
        <v>1790.7727</v>
      </c>
      <c r="H975" s="312">
        <v>9563.2592000000004</v>
      </c>
      <c r="I975" s="312">
        <v>5423.8845000000001</v>
      </c>
      <c r="J975" s="312">
        <v>24448.517</v>
      </c>
      <c r="K975" s="312">
        <v>2005.0563999999999</v>
      </c>
    </row>
    <row r="976" spans="1:11" x14ac:dyDescent="0.2">
      <c r="A976" s="312">
        <v>2020</v>
      </c>
      <c r="B976" s="312">
        <v>9.3417080000000006</v>
      </c>
      <c r="C976" s="312">
        <v>12000</v>
      </c>
      <c r="D976" s="312">
        <v>29653.344000000001</v>
      </c>
      <c r="E976" s="312">
        <v>15087.772000000001</v>
      </c>
      <c r="F976" s="312">
        <v>22520.59</v>
      </c>
      <c r="G976" s="312">
        <v>1700.4909</v>
      </c>
      <c r="H976" s="312">
        <v>8929.5310000000009</v>
      </c>
      <c r="I976" s="312">
        <v>5228.7683999999999</v>
      </c>
      <c r="J976" s="312">
        <v>23076.955999999998</v>
      </c>
      <c r="K976" s="312">
        <v>1583.2070000000001</v>
      </c>
    </row>
    <row r="977" spans="1:11" x14ac:dyDescent="0.2">
      <c r="A977" s="312">
        <v>2020</v>
      </c>
      <c r="B977" s="312">
        <v>9.3969850000000008</v>
      </c>
      <c r="C977" s="312">
        <v>12000</v>
      </c>
      <c r="D977" s="312">
        <v>26765.654999999999</v>
      </c>
      <c r="E977" s="312">
        <v>13005.287</v>
      </c>
      <c r="F977" s="312">
        <v>21077.271000000001</v>
      </c>
      <c r="G977" s="312">
        <v>1683.3536999999999</v>
      </c>
      <c r="H977" s="312">
        <v>8366.3227000000006</v>
      </c>
      <c r="I977" s="312">
        <v>5126.5985000000001</v>
      </c>
      <c r="J977" s="312">
        <v>21410.368999999999</v>
      </c>
      <c r="K977" s="312">
        <v>1208.4149</v>
      </c>
    </row>
    <row r="978" spans="1:11" x14ac:dyDescent="0.2">
      <c r="A978" s="312">
        <v>2020</v>
      </c>
      <c r="B978" s="312">
        <v>9.452261</v>
      </c>
      <c r="C978" s="312">
        <v>13000</v>
      </c>
      <c r="D978" s="312">
        <v>24093.172999999999</v>
      </c>
      <c r="E978" s="312">
        <v>11208.200999999999</v>
      </c>
      <c r="F978" s="312">
        <v>19931.226999999999</v>
      </c>
      <c r="G978" s="312">
        <v>1729.1601000000001</v>
      </c>
      <c r="H978" s="312">
        <v>7868.9</v>
      </c>
      <c r="I978" s="312">
        <v>5098.1367</v>
      </c>
      <c r="J978" s="312">
        <v>19524.823</v>
      </c>
      <c r="K978" s="312">
        <v>884.73748999999998</v>
      </c>
    </row>
    <row r="979" spans="1:11" x14ac:dyDescent="0.2">
      <c r="A979" s="312">
        <v>2020</v>
      </c>
      <c r="B979" s="312">
        <v>9.5075380000000003</v>
      </c>
      <c r="C979" s="312">
        <v>14000</v>
      </c>
      <c r="D979" s="312">
        <v>21628.175999999999</v>
      </c>
      <c r="E979" s="312">
        <v>9680.8698999999997</v>
      </c>
      <c r="F979" s="312">
        <v>19020.504000000001</v>
      </c>
      <c r="G979" s="312">
        <v>1827.135</v>
      </c>
      <c r="H979" s="312">
        <v>7432.4951000000001</v>
      </c>
      <c r="I979" s="312">
        <v>5123.7633999999998</v>
      </c>
      <c r="J979" s="312">
        <v>17498.753000000001</v>
      </c>
      <c r="K979" s="312">
        <v>615.13143000000002</v>
      </c>
    </row>
    <row r="980" spans="1:11" x14ac:dyDescent="0.2">
      <c r="A980" s="312">
        <v>2020</v>
      </c>
      <c r="B980" s="312">
        <v>9.5628139999999995</v>
      </c>
      <c r="C980" s="312">
        <v>15000</v>
      </c>
      <c r="D980" s="312">
        <v>19360.376</v>
      </c>
      <c r="E980" s="312">
        <v>8406.4539999999997</v>
      </c>
      <c r="F980" s="312">
        <v>18288.275000000001</v>
      </c>
      <c r="G980" s="312">
        <v>1966.2701</v>
      </c>
      <c r="H980" s="312">
        <v>7051.8018000000002</v>
      </c>
      <c r="I980" s="312">
        <v>5183.9834000000001</v>
      </c>
      <c r="J980" s="312">
        <v>15404.406000000001</v>
      </c>
      <c r="K980" s="312">
        <v>400.69695999999999</v>
      </c>
    </row>
    <row r="981" spans="1:11" x14ac:dyDescent="0.2">
      <c r="A981" s="312">
        <v>2020</v>
      </c>
      <c r="B981" s="312">
        <v>9.6180909999999997</v>
      </c>
      <c r="C981" s="312">
        <v>15000</v>
      </c>
      <c r="D981" s="312">
        <v>17278.295999999998</v>
      </c>
      <c r="E981" s="312">
        <v>7365.9258</v>
      </c>
      <c r="F981" s="312">
        <v>17685.532999999999</v>
      </c>
      <c r="G981" s="312">
        <v>2134.7687999999998</v>
      </c>
      <c r="H981" s="312">
        <v>6720.3482000000004</v>
      </c>
      <c r="I981" s="312">
        <v>5261.1661000000004</v>
      </c>
      <c r="J981" s="312">
        <v>13304.358</v>
      </c>
      <c r="K981" s="312">
        <v>239.95985999999999</v>
      </c>
    </row>
    <row r="982" spans="1:11" x14ac:dyDescent="0.2">
      <c r="A982" s="312">
        <v>2020</v>
      </c>
      <c r="B982" s="312">
        <v>9.6733670000000007</v>
      </c>
      <c r="C982" s="312">
        <v>16000</v>
      </c>
      <c r="D982" s="312">
        <v>15370.837</v>
      </c>
      <c r="E982" s="312">
        <v>6538.1569</v>
      </c>
      <c r="F982" s="312">
        <v>17172.824000000001</v>
      </c>
      <c r="G982" s="312">
        <v>2319.9503</v>
      </c>
      <c r="H982" s="312">
        <v>6430.5955999999996</v>
      </c>
      <c r="I982" s="312">
        <v>5340.8</v>
      </c>
      <c r="J982" s="312">
        <v>11251.088</v>
      </c>
      <c r="K982" s="312">
        <v>128.48606000000001</v>
      </c>
    </row>
    <row r="983" spans="1:11" x14ac:dyDescent="0.2">
      <c r="A983" s="312">
        <v>2020</v>
      </c>
      <c r="B983" s="312">
        <v>9.7286429999999999</v>
      </c>
      <c r="C983" s="312">
        <v>17000</v>
      </c>
      <c r="D983" s="312">
        <v>13628.296</v>
      </c>
      <c r="E983" s="312">
        <v>5901.0860000000002</v>
      </c>
      <c r="F983" s="312">
        <v>16717.366000000002</v>
      </c>
      <c r="G983" s="312">
        <v>2508.4146000000001</v>
      </c>
      <c r="H983" s="312">
        <v>6174.2843999999996</v>
      </c>
      <c r="I983" s="312">
        <v>5411.3392000000003</v>
      </c>
      <c r="J983" s="312">
        <v>9287.9500000000007</v>
      </c>
      <c r="K983" s="312">
        <v>58.881844999999998</v>
      </c>
    </row>
    <row r="984" spans="1:11" x14ac:dyDescent="0.2">
      <c r="A984" s="312">
        <v>2020</v>
      </c>
      <c r="B984" s="312">
        <v>9.7839189999999991</v>
      </c>
      <c r="C984" s="312">
        <v>18000</v>
      </c>
      <c r="D984" s="312">
        <v>12043.343000000001</v>
      </c>
      <c r="E984" s="312">
        <v>5432.4519</v>
      </c>
      <c r="F984" s="312">
        <v>16290.968999999999</v>
      </c>
      <c r="G984" s="312">
        <v>2685.4771000000001</v>
      </c>
      <c r="H984" s="312">
        <v>5943.7457000000004</v>
      </c>
      <c r="I984" s="312">
        <v>5463.8548000000001</v>
      </c>
      <c r="J984" s="312">
        <v>7452.04</v>
      </c>
      <c r="K984" s="312">
        <v>21.426089000000001</v>
      </c>
    </row>
    <row r="985" spans="1:11" x14ac:dyDescent="0.2">
      <c r="A985" s="312">
        <v>2020</v>
      </c>
      <c r="B985" s="312">
        <v>9.8391959999999994</v>
      </c>
      <c r="C985" s="312">
        <v>19000</v>
      </c>
      <c r="D985" s="312">
        <v>10610.402</v>
      </c>
      <c r="E985" s="312">
        <v>5109.1724000000004</v>
      </c>
      <c r="F985" s="312">
        <v>15865.688</v>
      </c>
      <c r="G985" s="312">
        <v>2836.2802999999999</v>
      </c>
      <c r="H985" s="312">
        <v>5732.6082999999999</v>
      </c>
      <c r="I985" s="312">
        <v>5490.6184000000003</v>
      </c>
      <c r="J985" s="312">
        <v>5777.0515999999998</v>
      </c>
      <c r="K985" s="312">
        <v>5.3402215999999996</v>
      </c>
    </row>
    <row r="986" spans="1:11" x14ac:dyDescent="0.2">
      <c r="A986" s="312">
        <v>2020</v>
      </c>
      <c r="B986" s="312">
        <v>9.8944720000000004</v>
      </c>
      <c r="C986" s="312">
        <v>20000</v>
      </c>
      <c r="D986" s="312">
        <v>9324.7248999999993</v>
      </c>
      <c r="E986" s="312">
        <v>4906.8872000000001</v>
      </c>
      <c r="F986" s="312">
        <v>15410.704</v>
      </c>
      <c r="G986" s="312">
        <v>2947.9142000000002</v>
      </c>
      <c r="H986" s="312">
        <v>5536.0821999999998</v>
      </c>
      <c r="I986" s="312">
        <v>5483.7166999999999</v>
      </c>
      <c r="J986" s="312">
        <v>4294.8707999999997</v>
      </c>
      <c r="K986" s="312">
        <v>0.62523521000000004</v>
      </c>
    </row>
    <row r="987" spans="1:11" x14ac:dyDescent="0.2">
      <c r="A987" s="312">
        <v>2020</v>
      </c>
      <c r="B987" s="312">
        <v>9.9497490000000006</v>
      </c>
      <c r="C987" s="312">
        <v>20000</v>
      </c>
      <c r="D987" s="312">
        <v>8181.0832</v>
      </c>
      <c r="E987" s="312">
        <v>4800.1175000000003</v>
      </c>
      <c r="F987" s="312">
        <v>14892.790999999999</v>
      </c>
      <c r="G987" s="312">
        <v>3011.5212999999999</v>
      </c>
      <c r="H987" s="312">
        <v>5350.8139000000001</v>
      </c>
      <c r="I987" s="312">
        <v>5435.1863999999996</v>
      </c>
      <c r="J987" s="312">
        <v>3032.1658000000002</v>
      </c>
      <c r="K987" s="496">
        <v>1.3870000000000001E-9</v>
      </c>
    </row>
    <row r="988" spans="1:11" x14ac:dyDescent="0.2">
      <c r="A988" s="312">
        <v>2020</v>
      </c>
      <c r="B988" s="312">
        <v>10.00502</v>
      </c>
      <c r="C988" s="312">
        <v>20000</v>
      </c>
      <c r="D988" s="312">
        <v>7173.1266999999998</v>
      </c>
      <c r="E988" s="312">
        <v>4763.2278999999999</v>
      </c>
      <c r="F988" s="312">
        <v>14281.617</v>
      </c>
      <c r="G988" s="312">
        <v>3023.0927999999999</v>
      </c>
      <c r="H988" s="312">
        <v>5174.0811000000003</v>
      </c>
      <c r="I988" s="312">
        <v>5338.35</v>
      </c>
      <c r="J988" s="312">
        <v>2006.3249000000001</v>
      </c>
      <c r="K988" s="312">
        <v>0</v>
      </c>
    </row>
    <row r="989" spans="1:11" x14ac:dyDescent="0.2">
      <c r="A989" s="312">
        <v>2020</v>
      </c>
      <c r="B989" s="312">
        <v>10.0603</v>
      </c>
      <c r="C989" s="312">
        <v>25000</v>
      </c>
      <c r="D989" s="312">
        <v>6294.1352999999999</v>
      </c>
      <c r="E989" s="312">
        <v>4770.3280999999997</v>
      </c>
      <c r="F989" s="312">
        <v>13557.061</v>
      </c>
      <c r="G989" s="312">
        <v>2982.1363999999999</v>
      </c>
      <c r="H989" s="312">
        <v>5002.1360999999997</v>
      </c>
      <c r="I989" s="312">
        <v>5189.1514999999999</v>
      </c>
      <c r="J989" s="312">
        <v>1221.4504999999999</v>
      </c>
      <c r="K989" s="312">
        <v>0</v>
      </c>
    </row>
    <row r="990" spans="1:11" x14ac:dyDescent="0.2">
      <c r="A990" s="312">
        <v>2020</v>
      </c>
      <c r="B990" s="312">
        <v>10.11558</v>
      </c>
      <c r="C990" s="312">
        <v>25000</v>
      </c>
      <c r="D990" s="312">
        <v>5537.5095000000001</v>
      </c>
      <c r="E990" s="312">
        <v>4795.0060999999996</v>
      </c>
      <c r="F990" s="312">
        <v>12712.027</v>
      </c>
      <c r="G990" s="312">
        <v>2890.7134999999998</v>
      </c>
      <c r="H990" s="312">
        <v>4830.1580999999996</v>
      </c>
      <c r="I990" s="312">
        <v>4986.5554000000002</v>
      </c>
      <c r="J990" s="312">
        <v>665.85485000000006</v>
      </c>
      <c r="K990" s="312">
        <v>0</v>
      </c>
    </row>
    <row r="991" spans="1:11" x14ac:dyDescent="0.2">
      <c r="A991" s="312">
        <v>2020</v>
      </c>
      <c r="B991" s="312">
        <v>10.17085</v>
      </c>
      <c r="C991" s="312">
        <v>25000</v>
      </c>
      <c r="D991" s="312">
        <v>4896.6724000000004</v>
      </c>
      <c r="E991" s="312">
        <v>4811.6648999999998</v>
      </c>
      <c r="F991" s="312">
        <v>11754.038</v>
      </c>
      <c r="G991" s="312">
        <v>2753.6023</v>
      </c>
      <c r="H991" s="312">
        <v>4652.9736999999996</v>
      </c>
      <c r="I991" s="312">
        <v>4732.0110999999997</v>
      </c>
      <c r="J991" s="312">
        <v>311.40839</v>
      </c>
      <c r="K991" s="312">
        <v>0</v>
      </c>
    </row>
    <row r="992" spans="1:11" x14ac:dyDescent="0.2">
      <c r="A992" s="312">
        <v>2020</v>
      </c>
      <c r="B992" s="312">
        <v>10.226129999999999</v>
      </c>
      <c r="C992" s="312">
        <v>30000</v>
      </c>
      <c r="D992" s="312">
        <v>4364.8575000000001</v>
      </c>
      <c r="E992" s="312">
        <v>4796.4562999999998</v>
      </c>
      <c r="F992" s="312">
        <v>10705.578</v>
      </c>
      <c r="G992" s="312">
        <v>2577.9731000000002</v>
      </c>
      <c r="H992" s="312">
        <v>4465.7969000000003</v>
      </c>
      <c r="I992" s="312">
        <v>4430.3420999999998</v>
      </c>
      <c r="J992" s="312">
        <v>116.06556999999999</v>
      </c>
      <c r="K992" s="312">
        <v>0</v>
      </c>
    </row>
    <row r="993" spans="1:11" x14ac:dyDescent="0.2">
      <c r="A993" s="312">
        <v>2020</v>
      </c>
      <c r="B993" s="312">
        <v>10.281409999999999</v>
      </c>
      <c r="C993" s="312">
        <v>30000</v>
      </c>
      <c r="D993" s="312">
        <v>3934.7892999999999</v>
      </c>
      <c r="E993" s="312">
        <v>4730.1170000000002</v>
      </c>
      <c r="F993" s="312">
        <v>9599.5948000000008</v>
      </c>
      <c r="G993" s="312">
        <v>2372.4580000000001</v>
      </c>
      <c r="H993" s="312">
        <v>4264.1959999999999</v>
      </c>
      <c r="I993" s="312">
        <v>4089.6801999999998</v>
      </c>
      <c r="J993" s="312">
        <v>29.766221000000002</v>
      </c>
      <c r="K993" s="312">
        <v>0</v>
      </c>
    </row>
    <row r="994" spans="1:11" x14ac:dyDescent="0.2">
      <c r="A994" s="312">
        <v>2020</v>
      </c>
      <c r="B994" s="312">
        <v>10.336679999999999</v>
      </c>
      <c r="C994" s="312">
        <v>30000</v>
      </c>
      <c r="D994" s="312">
        <v>3598.9005000000002</v>
      </c>
      <c r="E994" s="312">
        <v>4602.1759000000002</v>
      </c>
      <c r="F994" s="312">
        <v>8469.7584000000006</v>
      </c>
      <c r="G994" s="312">
        <v>2146.1583000000001</v>
      </c>
      <c r="H994" s="312">
        <v>4043.2779</v>
      </c>
      <c r="I994" s="312">
        <v>3720.4503</v>
      </c>
      <c r="J994" s="312">
        <v>3.5773090999999999</v>
      </c>
      <c r="K994" s="312">
        <v>0</v>
      </c>
    </row>
    <row r="995" spans="1:11" x14ac:dyDescent="0.2">
      <c r="A995" s="312">
        <v>2020</v>
      </c>
      <c r="B995" s="312">
        <v>10.391959999999999</v>
      </c>
      <c r="C995" s="312">
        <v>35000</v>
      </c>
      <c r="D995" s="312">
        <v>3349.2817</v>
      </c>
      <c r="E995" s="312">
        <v>4410.5036</v>
      </c>
      <c r="F995" s="312">
        <v>7345.9336000000003</v>
      </c>
      <c r="G995" s="312">
        <v>1907.7805000000001</v>
      </c>
      <c r="H995" s="312">
        <v>3798.8407000000002</v>
      </c>
      <c r="I995" s="312">
        <v>3333.9544000000001</v>
      </c>
      <c r="J995" s="496">
        <v>7.9360000000000007E-9</v>
      </c>
      <c r="K995" s="312">
        <v>0</v>
      </c>
    </row>
    <row r="996" spans="1:11" x14ac:dyDescent="0.2">
      <c r="A996" s="312">
        <v>2020</v>
      </c>
      <c r="B996" s="312">
        <v>10.447240000000001</v>
      </c>
      <c r="C996" s="312">
        <v>35000</v>
      </c>
      <c r="D996" s="312">
        <v>3175.8530999999998</v>
      </c>
      <c r="E996" s="312">
        <v>4158.7295999999997</v>
      </c>
      <c r="F996" s="312">
        <v>6246.9966000000004</v>
      </c>
      <c r="G996" s="312">
        <v>1663.8414</v>
      </c>
      <c r="H996" s="312">
        <v>3529.5689000000002</v>
      </c>
      <c r="I996" s="312">
        <v>2939.5302999999999</v>
      </c>
      <c r="J996" s="312">
        <v>0</v>
      </c>
      <c r="K996" s="312">
        <v>0</v>
      </c>
    </row>
    <row r="997" spans="1:11" x14ac:dyDescent="0.2">
      <c r="A997" s="312">
        <v>2020</v>
      </c>
      <c r="B997" s="312">
        <v>10.502509999999999</v>
      </c>
      <c r="C997" s="312">
        <v>35000</v>
      </c>
      <c r="D997" s="312">
        <v>3066.7184000000002</v>
      </c>
      <c r="E997" s="312">
        <v>3852.5237000000002</v>
      </c>
      <c r="F997" s="312">
        <v>5171.5757000000003</v>
      </c>
      <c r="G997" s="312">
        <v>1415.9159999999999</v>
      </c>
      <c r="H997" s="312">
        <v>3236.3272999999999</v>
      </c>
      <c r="I997" s="312">
        <v>2539.9149000000002</v>
      </c>
      <c r="J997" s="312">
        <v>0</v>
      </c>
      <c r="K997" s="312">
        <v>0</v>
      </c>
    </row>
    <row r="998" spans="1:11" x14ac:dyDescent="0.2">
      <c r="A998" s="312">
        <v>2020</v>
      </c>
      <c r="B998" s="312">
        <v>10.557790000000001</v>
      </c>
      <c r="C998" s="312">
        <v>40000</v>
      </c>
      <c r="D998" s="312">
        <v>3013.9738000000002</v>
      </c>
      <c r="E998" s="312">
        <v>3494.3820999999998</v>
      </c>
      <c r="F998" s="312">
        <v>4121.0465000000004</v>
      </c>
      <c r="G998" s="312">
        <v>1164.8646000000001</v>
      </c>
      <c r="H998" s="312">
        <v>2919.2116000000001</v>
      </c>
      <c r="I998" s="312">
        <v>2135.7332000000001</v>
      </c>
      <c r="J998" s="312">
        <v>0</v>
      </c>
      <c r="K998" s="312">
        <v>0</v>
      </c>
    </row>
    <row r="999" spans="1:11" x14ac:dyDescent="0.2">
      <c r="A999" s="312">
        <v>2020</v>
      </c>
      <c r="B999" s="312">
        <v>10.61307</v>
      </c>
      <c r="C999" s="312">
        <v>40000</v>
      </c>
      <c r="D999" s="312">
        <v>3011.2446</v>
      </c>
      <c r="E999" s="312">
        <v>3086.4319999999998</v>
      </c>
      <c r="F999" s="312">
        <v>3108.7193000000002</v>
      </c>
      <c r="G999" s="312">
        <v>913.50109999999995</v>
      </c>
      <c r="H999" s="312">
        <v>2578.5623999999998</v>
      </c>
      <c r="I999" s="312">
        <v>1729.0519999999999</v>
      </c>
      <c r="J999" s="312">
        <v>0</v>
      </c>
      <c r="K999" s="312">
        <v>0</v>
      </c>
    </row>
    <row r="1000" spans="1:11" x14ac:dyDescent="0.2">
      <c r="A1000" s="312">
        <v>2020</v>
      </c>
      <c r="B1000" s="312">
        <v>10.668340000000001</v>
      </c>
      <c r="C1000" s="312">
        <v>45000</v>
      </c>
      <c r="D1000" s="312">
        <v>3051.3917000000001</v>
      </c>
      <c r="E1000" s="312">
        <v>2631.1120000000001</v>
      </c>
      <c r="F1000" s="312">
        <v>2159.4052999999999</v>
      </c>
      <c r="G1000" s="312">
        <v>667.1377</v>
      </c>
      <c r="H1000" s="312">
        <v>2215.0453000000002</v>
      </c>
      <c r="I1000" s="312">
        <v>1324.3141000000001</v>
      </c>
      <c r="J1000" s="312">
        <v>0</v>
      </c>
      <c r="K1000" s="312">
        <v>0</v>
      </c>
    </row>
    <row r="1001" spans="1:11" x14ac:dyDescent="0.2">
      <c r="A1001" s="312">
        <v>2020</v>
      </c>
      <c r="B1001" s="312">
        <v>10.72362</v>
      </c>
      <c r="C1001" s="312">
        <v>45000</v>
      </c>
      <c r="D1001" s="312">
        <v>3126.0322000000001</v>
      </c>
      <c r="E1001" s="312">
        <v>2131.7557000000002</v>
      </c>
      <c r="F1001" s="312">
        <v>1306.6178</v>
      </c>
      <c r="G1001" s="312">
        <v>433.63454000000002</v>
      </c>
      <c r="H1001" s="312">
        <v>1829.5310999999999</v>
      </c>
      <c r="I1001" s="312">
        <v>928.59871999999996</v>
      </c>
      <c r="J1001" s="312">
        <v>0</v>
      </c>
      <c r="K1001" s="312">
        <v>0</v>
      </c>
    </row>
    <row r="1002" spans="1:11" x14ac:dyDescent="0.2">
      <c r="A1002" s="312">
        <v>2020</v>
      </c>
      <c r="B1002" s="312">
        <v>10.778890000000001</v>
      </c>
      <c r="C1002" s="312">
        <v>50000</v>
      </c>
      <c r="D1002" s="312">
        <v>3226.6783999999998</v>
      </c>
      <c r="E1002" s="312">
        <v>1593.4518</v>
      </c>
      <c r="F1002" s="312">
        <v>588.63003000000003</v>
      </c>
      <c r="G1002" s="312">
        <v>223.15422000000001</v>
      </c>
      <c r="H1002" s="312">
        <v>1423.3502000000001</v>
      </c>
      <c r="I1002" s="312">
        <v>552.28159000000005</v>
      </c>
      <c r="J1002" s="312">
        <v>0</v>
      </c>
      <c r="K1002" s="312">
        <v>0</v>
      </c>
    </row>
    <row r="1003" spans="1:11" x14ac:dyDescent="0.2">
      <c r="A1003" s="312">
        <v>2020</v>
      </c>
      <c r="B1003" s="312">
        <v>10.83417</v>
      </c>
      <c r="C1003" s="312">
        <v>50000</v>
      </c>
      <c r="D1003" s="312">
        <v>3346.4609999999998</v>
      </c>
      <c r="E1003" s="312">
        <v>1023.954</v>
      </c>
      <c r="F1003" s="312">
        <v>42.485545000000002</v>
      </c>
      <c r="G1003" s="312">
        <v>47.294704000000003</v>
      </c>
      <c r="H1003" s="312">
        <v>998.52054999999996</v>
      </c>
      <c r="I1003" s="312">
        <v>209.54585</v>
      </c>
      <c r="J1003" s="312">
        <v>0</v>
      </c>
      <c r="K1003" s="312">
        <v>0</v>
      </c>
    </row>
    <row r="1004" spans="1:11" x14ac:dyDescent="0.2">
      <c r="A1004" s="312">
        <v>2020</v>
      </c>
      <c r="B1004" s="312">
        <v>10.88945</v>
      </c>
      <c r="C1004" s="312">
        <v>55000</v>
      </c>
      <c r="D1004" s="312">
        <v>3481.8395</v>
      </c>
      <c r="E1004" s="312">
        <v>435.49871999999999</v>
      </c>
      <c r="F1004" s="312">
        <v>-304.67218000000003</v>
      </c>
      <c r="G1004" s="312">
        <v>-82.478515999999999</v>
      </c>
      <c r="H1004" s="312">
        <v>558.29976999999997</v>
      </c>
      <c r="I1004" s="312">
        <v>-81.942702999999995</v>
      </c>
      <c r="J1004" s="312">
        <v>0</v>
      </c>
      <c r="K1004" s="312">
        <v>0</v>
      </c>
    </row>
    <row r="1005" spans="1:11" x14ac:dyDescent="0.2">
      <c r="A1005" s="312">
        <v>2020</v>
      </c>
      <c r="B1005" s="312">
        <v>10.94472</v>
      </c>
      <c r="C1005" s="312">
        <v>55000</v>
      </c>
      <c r="D1005" s="312">
        <v>3629.7649000000001</v>
      </c>
      <c r="E1005" s="312">
        <v>-152.51769999999999</v>
      </c>
      <c r="F1005" s="312">
        <v>-447.50652000000002</v>
      </c>
      <c r="G1005" s="312">
        <v>-157.55857</v>
      </c>
      <c r="H1005" s="312">
        <v>108.12403999999999</v>
      </c>
      <c r="I1005" s="312">
        <v>-302.69382999999999</v>
      </c>
      <c r="J1005" s="312">
        <v>0</v>
      </c>
      <c r="K1005" s="312">
        <v>0</v>
      </c>
    </row>
    <row r="1006" spans="1:11" x14ac:dyDescent="0.2">
      <c r="A1006" s="312">
        <v>2020</v>
      </c>
      <c r="B1006" s="312">
        <v>11</v>
      </c>
      <c r="C1006" s="312">
        <v>60000</v>
      </c>
      <c r="D1006" s="312">
        <v>3781.1071999999999</v>
      </c>
      <c r="E1006" s="312">
        <v>-711.34344999999996</v>
      </c>
      <c r="F1006" s="312">
        <v>-414.72660999999999</v>
      </c>
      <c r="G1006" s="312">
        <v>-176.04097999999999</v>
      </c>
      <c r="H1006" s="312">
        <v>-342.62515000000002</v>
      </c>
      <c r="I1006" s="312">
        <v>-434.96256</v>
      </c>
      <c r="J1006" s="312">
        <v>0</v>
      </c>
      <c r="K1006" s="312">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Feuilles de calcul</vt:lpstr>
      </vt:variant>
      <vt:variant>
        <vt:i4>99</vt:i4>
      </vt:variant>
      <vt:variant>
        <vt:lpstr>Graphiques</vt:lpstr>
      </vt:variant>
      <vt:variant>
        <vt:i4>2</vt:i4>
      </vt:variant>
    </vt:vector>
  </HeadingPairs>
  <TitlesOfParts>
    <vt:vector size="101" baseType="lpstr">
      <vt:lpstr>Table of Contents</vt:lpstr>
      <vt:lpstr>MainTablesFigures</vt:lpstr>
      <vt:lpstr>T1</vt:lpstr>
      <vt:lpstr>T2</vt:lpstr>
      <vt:lpstr>T3</vt:lpstr>
      <vt:lpstr>T4</vt:lpstr>
      <vt:lpstr>T5</vt:lpstr>
      <vt:lpstr>T6</vt:lpstr>
      <vt:lpstr>T7</vt:lpstr>
      <vt:lpstr>T8</vt:lpstr>
      <vt:lpstr>T9</vt:lpstr>
      <vt:lpstr>F1</vt:lpstr>
      <vt:lpstr>F2</vt:lpstr>
      <vt:lpstr>F3</vt:lpstr>
      <vt:lpstr>F4</vt:lpstr>
      <vt:lpstr>F5</vt:lpstr>
      <vt:lpstr>F6</vt:lpstr>
      <vt:lpstr>F7</vt:lpstr>
      <vt:lpstr>F8</vt:lpstr>
      <vt:lpstr>F9</vt:lpstr>
      <vt:lpstr>F12</vt:lpstr>
      <vt:lpstr>F13</vt:lpstr>
      <vt:lpstr>F14</vt:lpstr>
      <vt:lpstr>F15</vt:lpstr>
      <vt:lpstr>F16</vt:lpstr>
      <vt:lpstr>F17</vt:lpstr>
      <vt:lpstr>AppendixTablesFigures</vt:lpstr>
      <vt:lpstr>AppendixT1</vt:lpstr>
      <vt:lpstr>AppendixT2</vt:lpstr>
      <vt:lpstr>AppendixT3</vt:lpstr>
      <vt:lpstr>AppendixT4</vt:lpstr>
      <vt:lpstr>AppendixT5</vt:lpstr>
      <vt:lpstr>AppendixT6</vt:lpstr>
      <vt:lpstr>AppendixT7</vt:lpstr>
      <vt:lpstr>AppendixT8</vt:lpstr>
      <vt:lpstr>AppendixT9</vt:lpstr>
      <vt:lpstr>AppendixT10</vt:lpstr>
      <vt:lpstr>AppendixT11</vt:lpstr>
      <vt:lpstr>AppendixT12</vt:lpstr>
      <vt:lpstr>AppendixT13</vt:lpstr>
      <vt:lpstr>AppendixT14</vt:lpstr>
      <vt:lpstr>AppendixF1</vt:lpstr>
      <vt:lpstr>AppendixF2</vt:lpstr>
      <vt:lpstr>AppendixF3A</vt:lpstr>
      <vt:lpstr>AppendixF3B</vt:lpstr>
      <vt:lpstr>AppendixF3C</vt:lpstr>
      <vt:lpstr>AppendixF3D</vt:lpstr>
      <vt:lpstr>AppendixF3E</vt:lpstr>
      <vt:lpstr>AppendixF3F</vt:lpstr>
      <vt:lpstr>AppendixF4</vt:lpstr>
      <vt:lpstr>AppendixData</vt:lpstr>
      <vt:lpstr>data-pop</vt:lpstr>
      <vt:lpstr>data-popadults</vt:lpstr>
      <vt:lpstr>data-income</vt:lpstr>
      <vt:lpstr>data-incomepc</vt:lpstr>
      <vt:lpstr>data-allavgs</vt:lpstr>
      <vt:lpstr>data-incomepcsum</vt:lpstr>
      <vt:lpstr>data-popsum</vt:lpstr>
      <vt:lpstr>data-incomesum</vt:lpstr>
      <vt:lpstr>data-tableests</vt:lpstr>
      <vt:lpstr>data-allests</vt:lpstr>
      <vt:lpstr>data-gic</vt:lpstr>
      <vt:lpstr>data-WOsharesavg</vt:lpstr>
      <vt:lpstr>data-SharesB50M40T10</vt:lpstr>
      <vt:lpstr>data-SharesB50M40T1T01</vt:lpstr>
      <vt:lpstr>data-T1B50</vt:lpstr>
      <vt:lpstr>data-Top10-between-within</vt:lpstr>
      <vt:lpstr>data-Top1-between-within</vt:lpstr>
      <vt:lpstr>data-T10B50-between-within</vt:lpstr>
      <vt:lpstr>data-T10B10-between-within</vt:lpstr>
      <vt:lpstr>data-Theil-Gini</vt:lpstr>
      <vt:lpstr>data-SharesB50T1T01</vt:lpstr>
      <vt:lpstr>data-Bot50-between-within</vt:lpstr>
      <vt:lpstr>data-Mid40-between-within</vt:lpstr>
      <vt:lpstr>data-T10B50</vt:lpstr>
      <vt:lpstr>data-T10B10</vt:lpstr>
      <vt:lpstr>data-gic18202020</vt:lpstr>
      <vt:lpstr>data-gic19802020</vt:lpstr>
      <vt:lpstr>data-pretaxpov</vt:lpstr>
      <vt:lpstr>data-pretaxpovnat</vt:lpstr>
      <vt:lpstr>data-compo-bot50</vt:lpstr>
      <vt:lpstr>data-incomepcmain</vt:lpstr>
      <vt:lpstr>data-popsummain</vt:lpstr>
      <vt:lpstr>data-totincmain</vt:lpstr>
      <vt:lpstr>wosharescomposition</vt:lpstr>
      <vt:lpstr>wosharescompositionfull</vt:lpstr>
      <vt:lpstr>data-longrunpost</vt:lpstr>
      <vt:lpstr>data-1980postEU</vt:lpstr>
      <vt:lpstr>data-1980emerging</vt:lpstr>
      <vt:lpstr>data-t10b50post</vt:lpstr>
      <vt:lpstr>data-longrunpostinc</vt:lpstr>
      <vt:lpstr>data-WOsharesavgpost</vt:lpstr>
      <vt:lpstr>data-SharesB50M40T10post</vt:lpstr>
      <vt:lpstr>data-t10b50tableregions</vt:lpstr>
      <vt:lpstr>data-t10tableregions</vt:lpstr>
      <vt:lpstr>data-b50tableregions</vt:lpstr>
      <vt:lpstr>data-t1b50tableregions</vt:lpstr>
      <vt:lpstr>data-t1tableregions</vt:lpstr>
      <vt:lpstr>data-F16</vt:lpstr>
      <vt:lpstr>F10</vt:lpstr>
      <vt:lpstr>F11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Lucas Chancel</dc:creator>
  <cp:lastModifiedBy>Lucas Chancel</cp:lastModifiedBy>
  <cp:lastPrinted>2021-09-06T12:28:36Z</cp:lastPrinted>
  <dcterms:created xsi:type="dcterms:W3CDTF">2021-02-12T10:31:32Z</dcterms:created>
  <dcterms:modified xsi:type="dcterms:W3CDTF">2021-12-16T16:36:49Z</dcterms:modified>
</cp:coreProperties>
</file>